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ex\"/>
    </mc:Choice>
  </mc:AlternateContent>
  <bookViews>
    <workbookView xWindow="0" yWindow="0" windowWidth="28800" windowHeight="13725" firstSheet="15" activeTab="15"/>
  </bookViews>
  <sheets>
    <sheet name="Инвентаризация на 01.09.16 " sheetId="4" state="hidden" r:id="rId1"/>
    <sheet name="Инвентаризация на 01.08.16" sheetId="3" state="hidden" r:id="rId2"/>
    <sheet name="Инвентаризация на 01.07.16" sheetId="1" state="hidden" r:id="rId3"/>
    <sheet name="Объекты " sheetId="7" state="hidden" r:id="rId4"/>
    <sheet name=" на 01.10.2016" sheetId="2" state="hidden" r:id="rId5"/>
    <sheet name="Инвентаризация на 01.10.16 " sheetId="6" state="hidden" r:id="rId6"/>
    <sheet name="Инвентаризация на 01.11.16  " sheetId="10" state="hidden" r:id="rId7"/>
    <sheet name="Инвентаризация на 01.12.16 " sheetId="8" state="hidden" r:id="rId8"/>
    <sheet name=" на 01.11.2016 " sheetId="11" state="hidden" r:id="rId9"/>
    <sheet name=" на 01.02.2017" sheetId="9" state="hidden" r:id="rId10"/>
    <sheet name="Инвентаризация на 01.02.17 " sheetId="12" state="hidden" r:id="rId11"/>
    <sheet name="Инвентаризация на 01.03.17 " sheetId="13" state="hidden" r:id="rId12"/>
    <sheet name=" на 01.03.2017 " sheetId="14" state="hidden" r:id="rId13"/>
    <sheet name="Инвентаризация на 01.05.17" sheetId="17" state="hidden" r:id="rId14"/>
    <sheet name="Инвентаризация на 01.04.17 " sheetId="15" state="hidden" r:id="rId15"/>
    <sheet name="Инвентаризация на 01.06.17 " sheetId="19" r:id="rId16"/>
    <sheet name=" на 01.05.2017" sheetId="18" state="hidden" r:id="rId17"/>
    <sheet name=" на 01.04.2017" sheetId="16" state="hidden" r:id="rId18"/>
  </sheets>
  <definedNames>
    <definedName name="_xlnm._FilterDatabase" localSheetId="9" hidden="1">' на 01.02.2017'!$A$5:$P$207</definedName>
    <definedName name="_xlnm._FilterDatabase" localSheetId="12" hidden="1">' на 01.03.2017 '!$A$5:$P$215</definedName>
    <definedName name="_xlnm._FilterDatabase" localSheetId="17" hidden="1">' на 01.04.2017'!$A$5:$P$230</definedName>
    <definedName name="_xlnm._FilterDatabase" localSheetId="16" hidden="1">' на 01.05.2017'!$A$5:$P$238</definedName>
    <definedName name="_xlnm._FilterDatabase" localSheetId="4" hidden="1">' на 01.10.2016'!$A$5:$P$174</definedName>
    <definedName name="_xlnm._FilterDatabase" localSheetId="8" hidden="1">' на 01.11.2016 '!$A$5:$P$189</definedName>
    <definedName name="_xlnm._FilterDatabase" localSheetId="10" hidden="1">'Инвентаризация на 01.02.17 '!$A$5:$Q$593</definedName>
    <definedName name="_xlnm._FilterDatabase" localSheetId="11" hidden="1">'Инвентаризация на 01.03.17 '!$A$5:$Q$615</definedName>
    <definedName name="_xlnm._FilterDatabase" localSheetId="14" hidden="1">'Инвентаризация на 01.04.17 '!$A$5:$Q$648</definedName>
    <definedName name="_xlnm._FilterDatabase" localSheetId="13" hidden="1">'Инвентаризация на 01.05.17'!$A$5:$Q$680</definedName>
    <definedName name="_xlnm._FilterDatabase" localSheetId="15" hidden="1">'Инвентаризация на 01.06.17 '!$A$5:$F$717</definedName>
    <definedName name="_xlnm._FilterDatabase" localSheetId="2" hidden="1">'Инвентаризация на 01.07.16'!$A$5:$Q$254</definedName>
    <definedName name="_xlnm._FilterDatabase" localSheetId="1" hidden="1">'Инвентаризация на 01.08.16'!$A$5:$Q$311</definedName>
    <definedName name="_xlnm._FilterDatabase" localSheetId="0" hidden="1">'Инвентаризация на 01.09.16 '!$A$5:$Q$355</definedName>
    <definedName name="_xlnm._FilterDatabase" localSheetId="5" hidden="1">'Инвентаризация на 01.10.16 '!$A$5:$Q$402</definedName>
    <definedName name="_xlnm._FilterDatabase" localSheetId="6" hidden="1">'Инвентаризация на 01.11.16  '!$A$5:$Q$463</definedName>
    <definedName name="_xlnm._FilterDatabase" localSheetId="7" hidden="1">'Инвентаризация на 01.12.16 '!$A$5:$Q$502</definedName>
    <definedName name="_xlnm._FilterDatabase" localSheetId="3" hidden="1">'Объекты '!$A$5:$P$160</definedName>
    <definedName name="_xlnm.Print_Titles" localSheetId="10">'Инвентаризация на 01.02.17 '!$4:$5</definedName>
    <definedName name="_xlnm.Print_Titles" localSheetId="11">'Инвентаризация на 01.03.17 '!$4:$5</definedName>
    <definedName name="_xlnm.Print_Titles" localSheetId="14">'Инвентаризация на 01.04.17 '!$4:$5</definedName>
    <definedName name="_xlnm.Print_Titles" localSheetId="13">'Инвентаризация на 01.05.17'!$4:$5</definedName>
    <definedName name="_xlnm.Print_Titles" localSheetId="15">'Инвентаризация на 01.06.17 '!$4:$5</definedName>
    <definedName name="_xlnm.Print_Titles" localSheetId="2">'Инвентаризация на 01.07.16'!$4:$5</definedName>
    <definedName name="_xlnm.Print_Titles" localSheetId="1">'Инвентаризация на 01.08.16'!$4:$5</definedName>
    <definedName name="_xlnm.Print_Titles" localSheetId="0">'Инвентаризация на 01.09.16 '!$4:$5</definedName>
    <definedName name="_xlnm.Print_Titles" localSheetId="5">'Инвентаризация на 01.10.16 '!$4:$5</definedName>
    <definedName name="_xlnm.Print_Titles" localSheetId="6">'Инвентаризация на 01.11.16  '!$4:$5</definedName>
    <definedName name="_xlnm.Print_Titles" localSheetId="7">'Инвентаризация на 01.12.16 '!$4:$5</definedName>
    <definedName name="_xlnm.Print_Area" localSheetId="9">' на 01.02.2017'!$A$1:$G$207</definedName>
    <definedName name="_xlnm.Print_Area" localSheetId="12">' на 01.03.2017 '!$A$1:$G$215</definedName>
    <definedName name="_xlnm.Print_Area" localSheetId="17">' на 01.04.2017'!$A$1:$G$230</definedName>
    <definedName name="_xlnm.Print_Area" localSheetId="16">' на 01.05.2017'!$A$1:$G$238</definedName>
    <definedName name="_xlnm.Print_Area" localSheetId="4">' на 01.10.2016'!$A$1:$G$174</definedName>
    <definedName name="_xlnm.Print_Area" localSheetId="8">' на 01.11.2016 '!$A$1:$G$189</definedName>
    <definedName name="_xlnm.Print_Area" localSheetId="10">'Инвентаризация на 01.02.17 '!$A$1:$Q$594</definedName>
    <definedName name="_xlnm.Print_Area" localSheetId="11">'Инвентаризация на 01.03.17 '!$A$1:$Q$616</definedName>
    <definedName name="_xlnm.Print_Area" localSheetId="14">'Инвентаризация на 01.04.17 '!$A$1:$Q$649</definedName>
    <definedName name="_xlnm.Print_Area" localSheetId="13">'Инвентаризация на 01.05.17'!$A$1:$Q$681</definedName>
    <definedName name="_xlnm.Print_Area" localSheetId="15">'Инвентаризация на 01.06.17 '!$A$1:$F$717</definedName>
    <definedName name="_xlnm.Print_Area" localSheetId="2">'Инвентаризация на 01.07.16'!$A$1:$Q$255</definedName>
    <definedName name="_xlnm.Print_Area" localSheetId="1">'Инвентаризация на 01.08.16'!$A$1:$Q$312</definedName>
    <definedName name="_xlnm.Print_Area" localSheetId="0">'Инвентаризация на 01.09.16 '!$A$1:$Q$356</definedName>
    <definedName name="_xlnm.Print_Area" localSheetId="5">'Инвентаризация на 01.10.16 '!$A$1:$Q$403</definedName>
    <definedName name="_xlnm.Print_Area" localSheetId="6">'Инвентаризация на 01.11.16  '!$A$1:$Q$464</definedName>
    <definedName name="_xlnm.Print_Area" localSheetId="7">'Инвентаризация на 01.12.16 '!$A$1:$Q$503</definedName>
    <definedName name="_xlnm.Print_Area" localSheetId="3">'Объекты '!$A$1:$G$160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1" i="17" l="1"/>
  <c r="G46" i="18"/>
  <c r="G41" i="18"/>
  <c r="G47" i="18"/>
  <c r="G183" i="18"/>
  <c r="F236" i="18"/>
  <c r="E236" i="18"/>
  <c r="E237" i="18"/>
  <c r="F194" i="18"/>
  <c r="G194" i="18"/>
  <c r="G84" i="18"/>
  <c r="F235" i="18"/>
  <c r="E235" i="18"/>
  <c r="F20" i="18"/>
  <c r="F122" i="18"/>
  <c r="G222" i="18"/>
  <c r="G218" i="18"/>
  <c r="F234" i="18"/>
  <c r="E234" i="18"/>
  <c r="F197" i="18"/>
  <c r="F233" i="18"/>
  <c r="E233" i="18"/>
  <c r="F232" i="18"/>
  <c r="G221" i="18"/>
  <c r="G225" i="18"/>
  <c r="G80" i="18"/>
  <c r="F231" i="18"/>
  <c r="F230" i="18"/>
  <c r="F229" i="18"/>
  <c r="E229" i="18"/>
  <c r="E230" i="18"/>
  <c r="E231" i="18"/>
  <c r="E232" i="18"/>
  <c r="F696" i="17"/>
  <c r="E64" i="17"/>
  <c r="E116" i="17"/>
  <c r="E121" i="17"/>
  <c r="E154" i="17"/>
  <c r="E157" i="17"/>
  <c r="E679" i="17"/>
  <c r="G210" i="18"/>
  <c r="F228" i="18"/>
  <c r="E228" i="18"/>
  <c r="F6" i="18"/>
  <c r="G6" i="18"/>
  <c r="E6" i="18"/>
  <c r="F7" i="18"/>
  <c r="G7" i="18"/>
  <c r="E7" i="18"/>
  <c r="F8" i="18"/>
  <c r="G8" i="18"/>
  <c r="E8" i="18"/>
  <c r="F9" i="18"/>
  <c r="G9" i="18"/>
  <c r="E9" i="18"/>
  <c r="F10" i="18"/>
  <c r="G10" i="18"/>
  <c r="E10" i="18"/>
  <c r="F11" i="18"/>
  <c r="G11" i="18"/>
  <c r="E11" i="18"/>
  <c r="F12" i="18"/>
  <c r="G12" i="18"/>
  <c r="E12" i="18"/>
  <c r="F13" i="18"/>
  <c r="G13" i="18"/>
  <c r="E13" i="18"/>
  <c r="F14" i="18"/>
  <c r="G14" i="18"/>
  <c r="E14" i="18"/>
  <c r="F15" i="18"/>
  <c r="G15" i="18"/>
  <c r="E15" i="18"/>
  <c r="F16" i="18"/>
  <c r="G16" i="18"/>
  <c r="E16" i="18"/>
  <c r="F17" i="18"/>
  <c r="G17" i="18"/>
  <c r="E17" i="18"/>
  <c r="F18" i="18"/>
  <c r="G18" i="18"/>
  <c r="E18" i="18"/>
  <c r="F19" i="18"/>
  <c r="G19" i="18"/>
  <c r="E19" i="18"/>
  <c r="G20" i="18"/>
  <c r="E20" i="18"/>
  <c r="F21" i="18"/>
  <c r="G21" i="18"/>
  <c r="E21" i="18"/>
  <c r="F22" i="18"/>
  <c r="G22" i="18"/>
  <c r="E22" i="18"/>
  <c r="F23" i="18"/>
  <c r="G23" i="18"/>
  <c r="E23" i="18"/>
  <c r="F24" i="18"/>
  <c r="G24" i="18"/>
  <c r="E24" i="18"/>
  <c r="F25" i="18"/>
  <c r="G25" i="18"/>
  <c r="E25" i="18"/>
  <c r="F26" i="18"/>
  <c r="G26" i="18"/>
  <c r="E26" i="18"/>
  <c r="F27" i="18"/>
  <c r="G27" i="18"/>
  <c r="E27" i="18"/>
  <c r="F28" i="18"/>
  <c r="G28" i="18"/>
  <c r="E28" i="18"/>
  <c r="F29" i="18"/>
  <c r="G29" i="18"/>
  <c r="E29" i="18"/>
  <c r="F30" i="18"/>
  <c r="G30" i="18"/>
  <c r="E30" i="18"/>
  <c r="F31" i="18"/>
  <c r="G31" i="18"/>
  <c r="E31" i="18"/>
  <c r="F32" i="18"/>
  <c r="E32" i="18"/>
  <c r="F33" i="18"/>
  <c r="G33" i="18"/>
  <c r="E33" i="18"/>
  <c r="F34" i="18"/>
  <c r="G34" i="18"/>
  <c r="E34" i="18"/>
  <c r="F35" i="18"/>
  <c r="G35" i="18"/>
  <c r="E35" i="18"/>
  <c r="F36" i="18"/>
  <c r="G36" i="18"/>
  <c r="E36" i="18"/>
  <c r="F37" i="18"/>
  <c r="G37" i="18"/>
  <c r="E37" i="18"/>
  <c r="F38" i="18"/>
  <c r="G38" i="18"/>
  <c r="E38" i="18"/>
  <c r="F39" i="18"/>
  <c r="G39" i="18"/>
  <c r="E39" i="18"/>
  <c r="F40" i="18"/>
  <c r="G40" i="18"/>
  <c r="E40" i="18"/>
  <c r="F41" i="18"/>
  <c r="E41" i="18"/>
  <c r="F42" i="18"/>
  <c r="G42" i="18"/>
  <c r="E42" i="18"/>
  <c r="F43" i="18"/>
  <c r="G43" i="18"/>
  <c r="E43" i="18"/>
  <c r="F44" i="18"/>
  <c r="G44" i="18"/>
  <c r="E44" i="18"/>
  <c r="F45" i="18"/>
  <c r="G45" i="18"/>
  <c r="E45" i="18"/>
  <c r="F46" i="18"/>
  <c r="E46" i="18"/>
  <c r="F47" i="18"/>
  <c r="E47" i="18"/>
  <c r="F48" i="18"/>
  <c r="G48" i="18"/>
  <c r="E48" i="18"/>
  <c r="F49" i="18"/>
  <c r="G49" i="18"/>
  <c r="E49" i="18"/>
  <c r="F50" i="18"/>
  <c r="G50" i="18"/>
  <c r="E50" i="18"/>
  <c r="F51" i="18"/>
  <c r="G51" i="18"/>
  <c r="E51" i="18"/>
  <c r="F52" i="18"/>
  <c r="G52" i="18"/>
  <c r="E52" i="18"/>
  <c r="F53" i="18"/>
  <c r="G53" i="18"/>
  <c r="E53" i="18"/>
  <c r="F54" i="18"/>
  <c r="G54" i="18"/>
  <c r="E54" i="18"/>
  <c r="G55" i="18"/>
  <c r="E55" i="18"/>
  <c r="F56" i="18"/>
  <c r="G56" i="18"/>
  <c r="E56" i="18"/>
  <c r="F57" i="18"/>
  <c r="G57" i="18"/>
  <c r="E57" i="18"/>
  <c r="F58" i="18"/>
  <c r="G58" i="18"/>
  <c r="E58" i="18"/>
  <c r="F59" i="18"/>
  <c r="G59" i="18"/>
  <c r="E59" i="18"/>
  <c r="G60" i="18"/>
  <c r="E60" i="18"/>
  <c r="F61" i="18"/>
  <c r="G61" i="18"/>
  <c r="E61" i="18"/>
  <c r="F62" i="18"/>
  <c r="G62" i="18"/>
  <c r="E62" i="18"/>
  <c r="F63" i="18"/>
  <c r="G63" i="18"/>
  <c r="E63" i="18"/>
  <c r="F64" i="18"/>
  <c r="G64" i="18"/>
  <c r="E64" i="18"/>
  <c r="F65" i="18"/>
  <c r="G65" i="18"/>
  <c r="E65" i="18"/>
  <c r="F66" i="18"/>
  <c r="G66" i="18"/>
  <c r="E66" i="18"/>
  <c r="F67" i="18"/>
  <c r="G67" i="18"/>
  <c r="E67" i="18"/>
  <c r="F68" i="18"/>
  <c r="G68" i="18"/>
  <c r="E68" i="18"/>
  <c r="F69" i="18"/>
  <c r="G69" i="18"/>
  <c r="E69" i="18"/>
  <c r="F70" i="18"/>
  <c r="G70" i="18"/>
  <c r="E70" i="18"/>
  <c r="G71" i="18"/>
  <c r="E71" i="18"/>
  <c r="F72" i="18"/>
  <c r="G72" i="18"/>
  <c r="E72" i="18"/>
  <c r="G73" i="18"/>
  <c r="E73" i="18"/>
  <c r="F74" i="18"/>
  <c r="G74" i="18"/>
  <c r="E74" i="18"/>
  <c r="F75" i="18"/>
  <c r="G75" i="18"/>
  <c r="E75" i="18"/>
  <c r="F76" i="18"/>
  <c r="G76" i="18"/>
  <c r="E76" i="18"/>
  <c r="F77" i="18"/>
  <c r="G77" i="18"/>
  <c r="E77" i="18"/>
  <c r="F78" i="18"/>
  <c r="G78" i="18"/>
  <c r="E78" i="18"/>
  <c r="F79" i="18"/>
  <c r="G79" i="18"/>
  <c r="E79" i="18"/>
  <c r="E80" i="18"/>
  <c r="F81" i="18"/>
  <c r="G81" i="18"/>
  <c r="E81" i="18"/>
  <c r="F82" i="18"/>
  <c r="G82" i="18"/>
  <c r="E82" i="18"/>
  <c r="F83" i="18"/>
  <c r="G83" i="18"/>
  <c r="E83" i="18"/>
  <c r="F84" i="18"/>
  <c r="E84" i="18"/>
  <c r="F85" i="18"/>
  <c r="G85" i="18"/>
  <c r="E85" i="18"/>
  <c r="F86" i="18"/>
  <c r="G86" i="18"/>
  <c r="E86" i="18"/>
  <c r="F87" i="18"/>
  <c r="G87" i="18"/>
  <c r="E87" i="18"/>
  <c r="F88" i="18"/>
  <c r="G88" i="18"/>
  <c r="E88" i="18"/>
  <c r="F89" i="18"/>
  <c r="G89" i="18"/>
  <c r="E89" i="18"/>
  <c r="F90" i="18"/>
  <c r="G90" i="18"/>
  <c r="E90" i="18"/>
  <c r="F91" i="18"/>
  <c r="G91" i="18"/>
  <c r="E91" i="18"/>
  <c r="F92" i="18"/>
  <c r="G92" i="18"/>
  <c r="E92" i="18"/>
  <c r="G93" i="18"/>
  <c r="E93" i="18"/>
  <c r="F94" i="18"/>
  <c r="G94" i="18"/>
  <c r="E94" i="18"/>
  <c r="E95" i="18"/>
  <c r="F96" i="18"/>
  <c r="G96" i="18"/>
  <c r="E96" i="18"/>
  <c r="F97" i="18"/>
  <c r="G97" i="18"/>
  <c r="E97" i="18"/>
  <c r="F98" i="18"/>
  <c r="G98" i="18"/>
  <c r="E98" i="18"/>
  <c r="F99" i="18"/>
  <c r="G99" i="18"/>
  <c r="E99" i="18"/>
  <c r="F100" i="18"/>
  <c r="G100" i="18"/>
  <c r="E100" i="18"/>
  <c r="F101" i="18"/>
  <c r="G101" i="18"/>
  <c r="E101" i="18"/>
  <c r="F102" i="18"/>
  <c r="G102" i="18"/>
  <c r="E102" i="18"/>
  <c r="F103" i="18"/>
  <c r="G103" i="18"/>
  <c r="E103" i="18"/>
  <c r="G104" i="18"/>
  <c r="E104" i="18"/>
  <c r="F105" i="18"/>
  <c r="G105" i="18"/>
  <c r="E105" i="18"/>
  <c r="G106" i="18"/>
  <c r="E106" i="18"/>
  <c r="F107" i="18"/>
  <c r="G107" i="18"/>
  <c r="E107" i="18"/>
  <c r="F108" i="18"/>
  <c r="G108" i="18"/>
  <c r="E108" i="18"/>
  <c r="G109" i="18"/>
  <c r="E109" i="18"/>
  <c r="F110" i="18"/>
  <c r="G110" i="18"/>
  <c r="E110" i="18"/>
  <c r="F111" i="18"/>
  <c r="G111" i="18"/>
  <c r="E111" i="18"/>
  <c r="F112" i="18"/>
  <c r="G112" i="18"/>
  <c r="E112" i="18"/>
  <c r="F113" i="18"/>
  <c r="G113" i="18"/>
  <c r="E113" i="18"/>
  <c r="F114" i="18"/>
  <c r="G114" i="18"/>
  <c r="E114" i="18"/>
  <c r="F115" i="18"/>
  <c r="G115" i="18"/>
  <c r="E115" i="18"/>
  <c r="F116" i="18"/>
  <c r="G116" i="18"/>
  <c r="E116" i="18"/>
  <c r="F117" i="18"/>
  <c r="G117" i="18"/>
  <c r="E117" i="18"/>
  <c r="F118" i="18"/>
  <c r="G118" i="18"/>
  <c r="E118" i="18"/>
  <c r="F119" i="18"/>
  <c r="G119" i="18"/>
  <c r="E119" i="18"/>
  <c r="F120" i="18"/>
  <c r="G120" i="18"/>
  <c r="E120" i="18"/>
  <c r="F121" i="18"/>
  <c r="G121" i="18"/>
  <c r="E121" i="18"/>
  <c r="G122" i="18"/>
  <c r="E122" i="18"/>
  <c r="F123" i="18"/>
  <c r="G123" i="18"/>
  <c r="E123" i="18"/>
  <c r="F124" i="18"/>
  <c r="G124" i="18"/>
  <c r="E124" i="18"/>
  <c r="F125" i="18"/>
  <c r="G125" i="18"/>
  <c r="E125" i="18"/>
  <c r="F126" i="18"/>
  <c r="G126" i="18"/>
  <c r="E126" i="18"/>
  <c r="F127" i="18"/>
  <c r="G127" i="18"/>
  <c r="E127" i="18"/>
  <c r="F128" i="18"/>
  <c r="G128" i="18"/>
  <c r="E128" i="18"/>
  <c r="F129" i="18"/>
  <c r="G129" i="18"/>
  <c r="E129" i="18"/>
  <c r="F130" i="18"/>
  <c r="G130" i="18"/>
  <c r="E130" i="18"/>
  <c r="F131" i="18"/>
  <c r="G131" i="18"/>
  <c r="E131" i="18"/>
  <c r="F132" i="18"/>
  <c r="G132" i="18"/>
  <c r="E132" i="18"/>
  <c r="F133" i="18"/>
  <c r="G133" i="18"/>
  <c r="E133" i="18"/>
  <c r="F134" i="18"/>
  <c r="G134" i="18"/>
  <c r="E134" i="18"/>
  <c r="F135" i="18"/>
  <c r="G135" i="18"/>
  <c r="E135" i="18"/>
  <c r="F136" i="18"/>
  <c r="G136" i="18"/>
  <c r="E136" i="18"/>
  <c r="F137" i="18"/>
  <c r="G137" i="18"/>
  <c r="E137" i="18"/>
  <c r="F138" i="18"/>
  <c r="G138" i="18"/>
  <c r="E138" i="18"/>
  <c r="F139" i="18"/>
  <c r="G139" i="18"/>
  <c r="E139" i="18"/>
  <c r="F140" i="18"/>
  <c r="E140" i="18"/>
  <c r="F141" i="18"/>
  <c r="G141" i="18"/>
  <c r="E141" i="18"/>
  <c r="F142" i="18"/>
  <c r="G142" i="18"/>
  <c r="E142" i="18"/>
  <c r="F143" i="18"/>
  <c r="G143" i="18"/>
  <c r="E143" i="18"/>
  <c r="F144" i="18"/>
  <c r="G144" i="18"/>
  <c r="E144" i="18"/>
  <c r="F145" i="18"/>
  <c r="G145" i="18"/>
  <c r="E145" i="18"/>
  <c r="F146" i="18"/>
  <c r="G146" i="18"/>
  <c r="E146" i="18"/>
  <c r="F147" i="18"/>
  <c r="G147" i="18"/>
  <c r="E147" i="18"/>
  <c r="F148" i="18"/>
  <c r="G148" i="18"/>
  <c r="E148" i="18"/>
  <c r="F149" i="18"/>
  <c r="G149" i="18"/>
  <c r="E149" i="18"/>
  <c r="F150" i="18"/>
  <c r="E150" i="18"/>
  <c r="F151" i="18"/>
  <c r="G151" i="18"/>
  <c r="E151" i="18"/>
  <c r="F152" i="18"/>
  <c r="G152" i="18"/>
  <c r="E152" i="18"/>
  <c r="G153" i="18"/>
  <c r="E153" i="18"/>
  <c r="F154" i="18"/>
  <c r="G154" i="18"/>
  <c r="E154" i="18"/>
  <c r="F155" i="18"/>
  <c r="G155" i="18"/>
  <c r="E155" i="18"/>
  <c r="F156" i="18"/>
  <c r="G156" i="18"/>
  <c r="E156" i="18"/>
  <c r="G157" i="18"/>
  <c r="E157" i="18"/>
  <c r="F158" i="18"/>
  <c r="G158" i="18"/>
  <c r="E158" i="18"/>
  <c r="F159" i="18"/>
  <c r="G159" i="18"/>
  <c r="E159" i="18"/>
  <c r="F160" i="18"/>
  <c r="G160" i="18"/>
  <c r="E160" i="18"/>
  <c r="F161" i="18"/>
  <c r="G161" i="18"/>
  <c r="E161" i="18"/>
  <c r="F162" i="18"/>
  <c r="G162" i="18"/>
  <c r="E162" i="18"/>
  <c r="F163" i="18"/>
  <c r="E163" i="18"/>
  <c r="F164" i="18"/>
  <c r="G164" i="18"/>
  <c r="E164" i="18"/>
  <c r="F165" i="18"/>
  <c r="E165" i="18"/>
  <c r="F166" i="18"/>
  <c r="E166" i="18"/>
  <c r="F167" i="18"/>
  <c r="G167" i="18"/>
  <c r="E167" i="18"/>
  <c r="F168" i="18"/>
  <c r="E168" i="18"/>
  <c r="F169" i="18"/>
  <c r="G169" i="18"/>
  <c r="E169" i="18"/>
  <c r="F170" i="18"/>
  <c r="E170" i="18"/>
  <c r="F171" i="18"/>
  <c r="G171" i="18"/>
  <c r="E171" i="18"/>
  <c r="F172" i="18"/>
  <c r="G172" i="18"/>
  <c r="E172" i="18"/>
  <c r="F173" i="18"/>
  <c r="G173" i="18"/>
  <c r="E173" i="18"/>
  <c r="F174" i="18"/>
  <c r="G174" i="18"/>
  <c r="E174" i="18"/>
  <c r="F175" i="18"/>
  <c r="E175" i="18"/>
  <c r="F176" i="18"/>
  <c r="G176" i="18"/>
  <c r="E176" i="18"/>
  <c r="G177" i="18"/>
  <c r="E177" i="18"/>
  <c r="G178" i="18"/>
  <c r="E178" i="18"/>
  <c r="F179" i="18"/>
  <c r="E179" i="18"/>
  <c r="F180" i="18"/>
  <c r="G180" i="18"/>
  <c r="E180" i="18"/>
  <c r="F181" i="18"/>
  <c r="G181" i="18"/>
  <c r="E181" i="18"/>
  <c r="F182" i="18"/>
  <c r="G182" i="18"/>
  <c r="E182" i="18"/>
  <c r="F183" i="18"/>
  <c r="E183" i="18"/>
  <c r="F184" i="18"/>
  <c r="G184" i="18"/>
  <c r="E184" i="18"/>
  <c r="G185" i="18"/>
  <c r="E185" i="18"/>
  <c r="F186" i="18"/>
  <c r="E186" i="18"/>
  <c r="F187" i="18"/>
  <c r="G187" i="18"/>
  <c r="E187" i="18"/>
  <c r="F188" i="18"/>
  <c r="G188" i="18"/>
  <c r="E188" i="18"/>
  <c r="F189" i="18"/>
  <c r="G189" i="18"/>
  <c r="E189" i="18"/>
  <c r="F190" i="18"/>
  <c r="G190" i="18"/>
  <c r="E190" i="18"/>
  <c r="G191" i="18"/>
  <c r="E191" i="18"/>
  <c r="F192" i="18"/>
  <c r="E192" i="18"/>
  <c r="F193" i="18"/>
  <c r="G193" i="18"/>
  <c r="E193" i="18"/>
  <c r="E194" i="18"/>
  <c r="F195" i="18"/>
  <c r="G195" i="18"/>
  <c r="E195" i="18"/>
  <c r="F196" i="18"/>
  <c r="G196" i="18"/>
  <c r="E196" i="18"/>
  <c r="G197" i="18"/>
  <c r="E197" i="18"/>
  <c r="G198" i="18"/>
  <c r="E198" i="18"/>
  <c r="F199" i="18"/>
  <c r="G199" i="18"/>
  <c r="E199" i="18"/>
  <c r="F200" i="18"/>
  <c r="G200" i="18"/>
  <c r="E200" i="18"/>
  <c r="F201" i="18"/>
  <c r="E201" i="18"/>
  <c r="F202" i="18"/>
  <c r="G202" i="18"/>
  <c r="E202" i="18"/>
  <c r="G203" i="18"/>
  <c r="E203" i="18"/>
  <c r="G204" i="18"/>
  <c r="E204" i="18"/>
  <c r="G205" i="18"/>
  <c r="E205" i="18"/>
  <c r="F206" i="18"/>
  <c r="E206" i="18"/>
  <c r="F207" i="18"/>
  <c r="G207" i="18"/>
  <c r="E207" i="18"/>
  <c r="F208" i="18"/>
  <c r="E208" i="18"/>
  <c r="F209" i="18"/>
  <c r="G209" i="18"/>
  <c r="E209" i="18"/>
  <c r="F210" i="18"/>
  <c r="E210" i="18"/>
  <c r="F211" i="18"/>
  <c r="E211" i="18"/>
  <c r="F212" i="18"/>
  <c r="G212" i="18"/>
  <c r="E212" i="18"/>
  <c r="G213" i="18"/>
  <c r="E213" i="18"/>
  <c r="F214" i="18"/>
  <c r="E214" i="18"/>
  <c r="F215" i="18"/>
  <c r="E215" i="18"/>
  <c r="F216" i="18"/>
  <c r="E216" i="18"/>
  <c r="F217" i="18"/>
  <c r="E217" i="18"/>
  <c r="F218" i="18"/>
  <c r="E218" i="18"/>
  <c r="F219" i="18"/>
  <c r="E219" i="18"/>
  <c r="F220" i="18"/>
  <c r="E220" i="18"/>
  <c r="F221" i="18"/>
  <c r="E221" i="18"/>
  <c r="F222" i="18"/>
  <c r="E222" i="18"/>
  <c r="F223" i="18"/>
  <c r="E223" i="18"/>
  <c r="F224" i="18"/>
  <c r="E224" i="18"/>
  <c r="F225" i="18"/>
  <c r="E225" i="18"/>
  <c r="F226" i="18"/>
  <c r="E226" i="18"/>
  <c r="F227" i="18"/>
  <c r="E227" i="18"/>
  <c r="E238" i="18"/>
  <c r="F679" i="17"/>
  <c r="E680" i="17"/>
  <c r="E240" i="18"/>
  <c r="E686" i="17"/>
  <c r="F683" i="17"/>
  <c r="F95" i="18"/>
  <c r="K238" i="18"/>
  <c r="J238" i="18"/>
  <c r="I238" i="18"/>
  <c r="H238" i="18"/>
  <c r="G238" i="18"/>
  <c r="F238" i="18"/>
  <c r="C145" i="18"/>
  <c r="B145" i="18"/>
  <c r="C143" i="18"/>
  <c r="B143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C87" i="18"/>
  <c r="C86" i="18"/>
  <c r="C85" i="18"/>
  <c r="C84" i="18"/>
  <c r="C83" i="18"/>
  <c r="B82" i="18"/>
  <c r="C81" i="18"/>
  <c r="C80" i="18"/>
  <c r="C79" i="18"/>
  <c r="C78" i="18"/>
  <c r="C77" i="18"/>
  <c r="C76" i="18"/>
  <c r="C75" i="18"/>
  <c r="C74" i="18"/>
  <c r="C73" i="18"/>
  <c r="B72" i="18"/>
  <c r="C71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D57" i="18"/>
  <c r="C57" i="18"/>
  <c r="D56" i="18"/>
  <c r="C56" i="18"/>
  <c r="D55" i="18"/>
  <c r="C55" i="18"/>
  <c r="D54" i="18"/>
  <c r="C54" i="18"/>
  <c r="D53" i="18"/>
  <c r="C53" i="18"/>
  <c r="D52" i="18"/>
  <c r="C52" i="18"/>
  <c r="D51" i="18"/>
  <c r="C51" i="18"/>
  <c r="D50" i="18"/>
  <c r="C50" i="18"/>
  <c r="D49" i="18"/>
  <c r="C49" i="18"/>
  <c r="D48" i="18"/>
  <c r="C48" i="18"/>
  <c r="D47" i="18"/>
  <c r="C47" i="18"/>
  <c r="D46" i="18"/>
  <c r="C46" i="18"/>
  <c r="D45" i="18"/>
  <c r="C45" i="18"/>
  <c r="D44" i="18"/>
  <c r="C44" i="18"/>
  <c r="D43" i="18"/>
  <c r="C43" i="18"/>
  <c r="D42" i="18"/>
  <c r="C42" i="18"/>
  <c r="D41" i="18"/>
  <c r="C41" i="18"/>
  <c r="D40" i="18"/>
  <c r="C40" i="18"/>
  <c r="D39" i="18"/>
  <c r="C39" i="18"/>
  <c r="D38" i="18"/>
  <c r="C38" i="18"/>
  <c r="D37" i="18"/>
  <c r="C37" i="18"/>
  <c r="D36" i="18"/>
  <c r="C36" i="18"/>
  <c r="D35" i="18"/>
  <c r="C35" i="18"/>
  <c r="D34" i="18"/>
  <c r="C34" i="18"/>
  <c r="D33" i="18"/>
  <c r="C33" i="18"/>
  <c r="D32" i="18"/>
  <c r="C32" i="18"/>
  <c r="D31" i="18"/>
  <c r="C31" i="18"/>
  <c r="D30" i="18"/>
  <c r="C30" i="18"/>
  <c r="D29" i="18"/>
  <c r="C29" i="18"/>
  <c r="D28" i="18"/>
  <c r="C28" i="18"/>
  <c r="D27" i="18"/>
  <c r="C27" i="18"/>
  <c r="D26" i="18"/>
  <c r="C26" i="18"/>
  <c r="D25" i="18"/>
  <c r="C25" i="18"/>
  <c r="D24" i="18"/>
  <c r="C24" i="18"/>
  <c r="D23" i="18"/>
  <c r="C23" i="18"/>
  <c r="D22" i="18"/>
  <c r="C22" i="18"/>
  <c r="D21" i="18"/>
  <c r="C21" i="18"/>
  <c r="D20" i="18"/>
  <c r="C20" i="18"/>
  <c r="D19" i="18"/>
  <c r="C19" i="18"/>
  <c r="D18" i="18"/>
  <c r="C18" i="18"/>
  <c r="D17" i="18"/>
  <c r="C17" i="18"/>
  <c r="D16" i="18"/>
  <c r="C16" i="18"/>
  <c r="D15" i="18"/>
  <c r="C15" i="18"/>
  <c r="D14" i="18"/>
  <c r="C14" i="18"/>
  <c r="D13" i="18"/>
  <c r="C13" i="18"/>
  <c r="D12" i="18"/>
  <c r="C12" i="18"/>
  <c r="D11" i="18"/>
  <c r="C11" i="18"/>
  <c r="D10" i="18"/>
  <c r="C10" i="18"/>
  <c r="D9" i="18"/>
  <c r="C9" i="18"/>
  <c r="D8" i="18"/>
  <c r="C8" i="18"/>
  <c r="D7" i="18"/>
  <c r="D6" i="18"/>
  <c r="C6" i="18"/>
  <c r="B6" i="18"/>
  <c r="E685" i="17"/>
  <c r="E684" i="17"/>
  <c r="E683" i="17"/>
  <c r="A339" i="17"/>
  <c r="A340" i="17"/>
  <c r="A341" i="17"/>
  <c r="A342" i="17"/>
  <c r="A343" i="17"/>
  <c r="A344" i="17"/>
  <c r="A345" i="17"/>
  <c r="A346" i="17"/>
  <c r="A347" i="17"/>
  <c r="A348" i="17"/>
  <c r="A349" i="17"/>
  <c r="A350" i="17"/>
  <c r="A351" i="17"/>
  <c r="A352" i="17"/>
  <c r="A353" i="17"/>
  <c r="A354" i="17"/>
  <c r="A355" i="17"/>
  <c r="A356" i="17"/>
  <c r="A357" i="17"/>
  <c r="A358" i="17"/>
  <c r="A359" i="17"/>
  <c r="A360" i="17"/>
  <c r="A361" i="17"/>
  <c r="A362" i="17"/>
  <c r="A363" i="17"/>
  <c r="A364" i="17"/>
  <c r="A365" i="17"/>
  <c r="A366" i="17"/>
  <c r="A367" i="17"/>
  <c r="A368" i="17"/>
  <c r="A369" i="17"/>
  <c r="A370" i="17"/>
  <c r="A371" i="17"/>
  <c r="A372" i="17"/>
  <c r="A373" i="17"/>
  <c r="A374" i="17"/>
  <c r="A375" i="17"/>
  <c r="A376" i="17"/>
  <c r="A377" i="17"/>
  <c r="A378" i="17"/>
  <c r="A379" i="17"/>
  <c r="A380" i="17"/>
  <c r="A381" i="17"/>
  <c r="A382" i="17"/>
  <c r="A383" i="17"/>
  <c r="A384" i="17"/>
  <c r="A385" i="17"/>
  <c r="A386" i="17"/>
  <c r="A387" i="17"/>
  <c r="A388" i="17"/>
  <c r="A389" i="17"/>
  <c r="A390" i="17"/>
  <c r="A391" i="17"/>
  <c r="A392" i="17"/>
  <c r="A393" i="17"/>
  <c r="A394" i="17"/>
  <c r="A395" i="17"/>
  <c r="A396" i="17"/>
  <c r="A397" i="17"/>
  <c r="A398" i="17"/>
  <c r="A399" i="17"/>
  <c r="A400" i="17"/>
  <c r="A401" i="17"/>
  <c r="A402" i="17"/>
  <c r="A403" i="17"/>
  <c r="A404" i="17"/>
  <c r="A405" i="17"/>
  <c r="A406" i="17"/>
  <c r="A407" i="17"/>
  <c r="A408" i="17"/>
  <c r="A409" i="17"/>
  <c r="A410" i="17"/>
  <c r="A411" i="17"/>
  <c r="A412" i="17"/>
  <c r="A413" i="17"/>
  <c r="A414" i="17"/>
  <c r="A415" i="17"/>
  <c r="A416" i="17"/>
  <c r="A417" i="17"/>
  <c r="A418" i="17"/>
  <c r="A419" i="17"/>
  <c r="A420" i="17"/>
  <c r="A421" i="17"/>
  <c r="A422" i="17"/>
  <c r="A423" i="17"/>
  <c r="A424" i="17"/>
  <c r="A425" i="17"/>
  <c r="A426" i="17"/>
  <c r="A427" i="17"/>
  <c r="A428" i="17"/>
  <c r="A429" i="17"/>
  <c r="A430" i="17"/>
  <c r="A431" i="17"/>
  <c r="A432" i="17"/>
  <c r="A433" i="17"/>
  <c r="A434" i="17"/>
  <c r="A435" i="17"/>
  <c r="A436" i="17"/>
  <c r="A437" i="17"/>
  <c r="A438" i="17"/>
  <c r="A439" i="17"/>
  <c r="A440" i="17"/>
  <c r="A441" i="17"/>
  <c r="A442" i="17"/>
  <c r="A443" i="17"/>
  <c r="A444" i="17"/>
  <c r="A445" i="17"/>
  <c r="A446" i="17"/>
  <c r="A447" i="17"/>
  <c r="A448" i="17"/>
  <c r="A449" i="17"/>
  <c r="A450" i="17"/>
  <c r="A451" i="17"/>
  <c r="A452" i="17"/>
  <c r="A453" i="17"/>
  <c r="A454" i="17"/>
  <c r="A455" i="17"/>
  <c r="A456" i="17"/>
  <c r="A457" i="17"/>
  <c r="A458" i="17"/>
  <c r="A459" i="17"/>
  <c r="A460" i="17"/>
  <c r="A461" i="17"/>
  <c r="A462" i="17"/>
  <c r="A463" i="17"/>
  <c r="A464" i="17"/>
  <c r="A465" i="17"/>
  <c r="A466" i="17"/>
  <c r="A467" i="17"/>
  <c r="A468" i="17"/>
  <c r="A469" i="17"/>
  <c r="A470" i="17"/>
  <c r="A471" i="17"/>
  <c r="A472" i="17"/>
  <c r="A473" i="17"/>
  <c r="A474" i="17"/>
  <c r="A475" i="17"/>
  <c r="A476" i="17"/>
  <c r="A477" i="17"/>
  <c r="A478" i="17"/>
  <c r="A479" i="17"/>
  <c r="A480" i="17"/>
  <c r="A481" i="17"/>
  <c r="A482" i="17"/>
  <c r="A483" i="17"/>
  <c r="A484" i="17"/>
  <c r="A485" i="17"/>
  <c r="A486" i="17"/>
  <c r="A487" i="17"/>
  <c r="A488" i="17"/>
  <c r="A489" i="17"/>
  <c r="A490" i="17"/>
  <c r="A491" i="17"/>
  <c r="A492" i="17"/>
  <c r="A493" i="17"/>
  <c r="A494" i="17"/>
  <c r="A495" i="17"/>
  <c r="A496" i="17"/>
  <c r="A497" i="17"/>
  <c r="A498" i="17"/>
  <c r="A499" i="17"/>
  <c r="A500" i="17"/>
  <c r="A501" i="17"/>
  <c r="A502" i="17"/>
  <c r="A503" i="17"/>
  <c r="A504" i="17"/>
  <c r="A505" i="17"/>
  <c r="A506" i="17"/>
  <c r="A507" i="17"/>
  <c r="A508" i="17"/>
  <c r="A509" i="17"/>
  <c r="A510" i="17"/>
  <c r="A511" i="17"/>
  <c r="A512" i="17"/>
  <c r="A513" i="17"/>
  <c r="A514" i="17"/>
  <c r="A515" i="17"/>
  <c r="A516" i="17"/>
  <c r="A517" i="17"/>
  <c r="A518" i="17"/>
  <c r="A519" i="17"/>
  <c r="A520" i="17"/>
  <c r="A521" i="17"/>
  <c r="A522" i="17"/>
  <c r="A523" i="17"/>
  <c r="A524" i="17"/>
  <c r="A525" i="17"/>
  <c r="A526" i="17"/>
  <c r="A527" i="17"/>
  <c r="A528" i="17"/>
  <c r="A529" i="17"/>
  <c r="A530" i="17"/>
  <c r="A531" i="17"/>
  <c r="A532" i="17"/>
  <c r="A533" i="17"/>
  <c r="A534" i="17"/>
  <c r="A535" i="17"/>
  <c r="A536" i="17"/>
  <c r="A537" i="17"/>
  <c r="A538" i="17"/>
  <c r="A539" i="17"/>
  <c r="A540" i="17"/>
  <c r="A541" i="17"/>
  <c r="A542" i="17"/>
  <c r="A543" i="17"/>
  <c r="A544" i="17"/>
  <c r="A545" i="17"/>
  <c r="A546" i="17"/>
  <c r="A547" i="17"/>
  <c r="A548" i="17"/>
  <c r="A549" i="17"/>
  <c r="A550" i="17"/>
  <c r="A551" i="17"/>
  <c r="A552" i="17"/>
  <c r="A553" i="17"/>
  <c r="A554" i="17"/>
  <c r="A555" i="17"/>
  <c r="A556" i="17"/>
  <c r="A557" i="17"/>
  <c r="A558" i="17"/>
  <c r="A559" i="17"/>
  <c r="A560" i="17"/>
  <c r="A561" i="17"/>
  <c r="A562" i="17"/>
  <c r="A563" i="17"/>
  <c r="A564" i="17"/>
  <c r="A565" i="17"/>
  <c r="A566" i="17"/>
  <c r="A567" i="17"/>
  <c r="A568" i="17"/>
  <c r="A569" i="17"/>
  <c r="A570" i="17"/>
  <c r="A571" i="17"/>
  <c r="A572" i="17"/>
  <c r="A573" i="17"/>
  <c r="A574" i="17"/>
  <c r="A575" i="17"/>
  <c r="A576" i="17"/>
  <c r="A577" i="17"/>
  <c r="A578" i="17"/>
  <c r="A579" i="17"/>
  <c r="A580" i="17"/>
  <c r="A581" i="17"/>
  <c r="A582" i="17"/>
  <c r="A583" i="17"/>
  <c r="A584" i="17"/>
  <c r="A585" i="17"/>
  <c r="A586" i="17"/>
  <c r="A587" i="17"/>
  <c r="A588" i="17"/>
  <c r="A589" i="17"/>
  <c r="A590" i="17"/>
  <c r="A591" i="17"/>
  <c r="A592" i="17"/>
  <c r="A593" i="17"/>
  <c r="A594" i="17"/>
  <c r="A595" i="17"/>
  <c r="A596" i="17"/>
  <c r="A597" i="17"/>
  <c r="A598" i="17"/>
  <c r="A599" i="17"/>
  <c r="A600" i="17"/>
  <c r="A601" i="17"/>
  <c r="A602" i="17"/>
  <c r="A603" i="17"/>
  <c r="A604" i="17"/>
  <c r="A605" i="17"/>
  <c r="A606" i="17"/>
  <c r="A607" i="17"/>
  <c r="A608" i="17"/>
  <c r="A609" i="17"/>
  <c r="A610" i="17"/>
  <c r="A611" i="17"/>
  <c r="A612" i="17"/>
  <c r="A613" i="17"/>
  <c r="A614" i="17"/>
  <c r="A615" i="17"/>
  <c r="A616" i="17"/>
  <c r="A617" i="17"/>
  <c r="A618" i="17"/>
  <c r="A619" i="17"/>
  <c r="A620" i="17"/>
  <c r="A621" i="17"/>
  <c r="A622" i="17"/>
  <c r="A623" i="17"/>
  <c r="A624" i="17"/>
  <c r="A625" i="17"/>
  <c r="A626" i="17"/>
  <c r="A627" i="17"/>
  <c r="A628" i="17"/>
  <c r="A629" i="17"/>
  <c r="A630" i="17"/>
  <c r="A631" i="17"/>
  <c r="A632" i="17"/>
  <c r="A633" i="17"/>
  <c r="A634" i="17"/>
  <c r="A635" i="17"/>
  <c r="A636" i="17"/>
  <c r="A637" i="17"/>
  <c r="A638" i="17"/>
  <c r="A639" i="17"/>
  <c r="A640" i="17"/>
  <c r="A314" i="17"/>
  <c r="A315" i="17"/>
  <c r="A316" i="17"/>
  <c r="A317" i="17"/>
  <c r="A318" i="17"/>
  <c r="A319" i="17"/>
  <c r="A320" i="17"/>
  <c r="A321" i="17"/>
  <c r="A322" i="17"/>
  <c r="A323" i="17"/>
  <c r="A324" i="17"/>
  <c r="A325" i="17"/>
  <c r="A233" i="17"/>
  <c r="A234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07" i="17"/>
  <c r="A108" i="17"/>
  <c r="A109" i="17"/>
  <c r="A110" i="17"/>
  <c r="A111" i="17"/>
  <c r="A112" i="17"/>
  <c r="A113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G174" i="16"/>
  <c r="E647" i="15"/>
  <c r="E653" i="15"/>
  <c r="F664" i="15"/>
  <c r="A339" i="15"/>
  <c r="A340" i="15"/>
  <c r="A341" i="15"/>
  <c r="A342" i="15"/>
  <c r="A343" i="15"/>
  <c r="A344" i="15"/>
  <c r="A345" i="15"/>
  <c r="A346" i="15"/>
  <c r="A347" i="15"/>
  <c r="A348" i="15"/>
  <c r="A349" i="15"/>
  <c r="A350" i="15"/>
  <c r="A351" i="15"/>
  <c r="A352" i="15"/>
  <c r="A353" i="15"/>
  <c r="A354" i="15"/>
  <c r="A355" i="15"/>
  <c r="A356" i="15"/>
  <c r="A357" i="15"/>
  <c r="A358" i="15"/>
  <c r="A359" i="15"/>
  <c r="A360" i="15"/>
  <c r="A361" i="15"/>
  <c r="A362" i="15"/>
  <c r="A363" i="15"/>
  <c r="A364" i="15"/>
  <c r="A365" i="15"/>
  <c r="A366" i="15"/>
  <c r="A367" i="15"/>
  <c r="A368" i="15"/>
  <c r="A369" i="15"/>
  <c r="A370" i="15"/>
  <c r="A371" i="15"/>
  <c r="A372" i="15"/>
  <c r="A373" i="15"/>
  <c r="A374" i="15"/>
  <c r="A375" i="15"/>
  <c r="A376" i="15"/>
  <c r="A377" i="15"/>
  <c r="A378" i="15"/>
  <c r="A379" i="15"/>
  <c r="A380" i="15"/>
  <c r="A381" i="15"/>
  <c r="A382" i="15"/>
  <c r="A383" i="15"/>
  <c r="A384" i="15"/>
  <c r="A385" i="15"/>
  <c r="A386" i="15"/>
  <c r="A387" i="15"/>
  <c r="A388" i="15"/>
  <c r="A389" i="15"/>
  <c r="A390" i="15"/>
  <c r="A391" i="15"/>
  <c r="A392" i="15"/>
  <c r="A393" i="15"/>
  <c r="A394" i="15"/>
  <c r="A395" i="15"/>
  <c r="A396" i="15"/>
  <c r="A397" i="15"/>
  <c r="A398" i="15"/>
  <c r="A399" i="15"/>
  <c r="A400" i="15"/>
  <c r="A401" i="15"/>
  <c r="A402" i="15"/>
  <c r="A403" i="15"/>
  <c r="A404" i="15"/>
  <c r="A405" i="15"/>
  <c r="A406" i="15"/>
  <c r="A407" i="15"/>
  <c r="A408" i="15"/>
  <c r="A409" i="15"/>
  <c r="A410" i="15"/>
  <c r="A411" i="15"/>
  <c r="A412" i="15"/>
  <c r="A413" i="15"/>
  <c r="A414" i="15"/>
  <c r="A415" i="15"/>
  <c r="A416" i="15"/>
  <c r="A417" i="15"/>
  <c r="A418" i="15"/>
  <c r="A419" i="15"/>
  <c r="A420" i="15"/>
  <c r="A421" i="15"/>
  <c r="A422" i="15"/>
  <c r="A423" i="15"/>
  <c r="A424" i="15"/>
  <c r="A425" i="15"/>
  <c r="A426" i="15"/>
  <c r="A427" i="15"/>
  <c r="A428" i="15"/>
  <c r="A429" i="15"/>
  <c r="A430" i="15"/>
  <c r="A431" i="15"/>
  <c r="A432" i="15"/>
  <c r="A433" i="15"/>
  <c r="A434" i="15"/>
  <c r="A435" i="15"/>
  <c r="A436" i="15"/>
  <c r="A437" i="15"/>
  <c r="A438" i="15"/>
  <c r="A439" i="15"/>
  <c r="A440" i="15"/>
  <c r="A441" i="15"/>
  <c r="A442" i="15"/>
  <c r="A443" i="15"/>
  <c r="A444" i="15"/>
  <c r="A445" i="15"/>
  <c r="A446" i="15"/>
  <c r="A447" i="15"/>
  <c r="A448" i="15"/>
  <c r="A449" i="15"/>
  <c r="A450" i="15"/>
  <c r="A451" i="15"/>
  <c r="A452" i="15"/>
  <c r="A453" i="15"/>
  <c r="A454" i="15"/>
  <c r="A455" i="15"/>
  <c r="A456" i="15"/>
  <c r="A457" i="15"/>
  <c r="A458" i="15"/>
  <c r="A459" i="15"/>
  <c r="A460" i="15"/>
  <c r="A461" i="15"/>
  <c r="A462" i="15"/>
  <c r="A463" i="15"/>
  <c r="A464" i="15"/>
  <c r="A465" i="15"/>
  <c r="A466" i="15"/>
  <c r="A467" i="15"/>
  <c r="A468" i="15"/>
  <c r="A469" i="15"/>
  <c r="A470" i="15"/>
  <c r="A471" i="15"/>
  <c r="A472" i="15"/>
  <c r="A473" i="15"/>
  <c r="A474" i="15"/>
  <c r="A475" i="15"/>
  <c r="A476" i="15"/>
  <c r="A477" i="15"/>
  <c r="A478" i="15"/>
  <c r="A479" i="15"/>
  <c r="A480" i="15"/>
  <c r="A481" i="15"/>
  <c r="A482" i="15"/>
  <c r="A483" i="15"/>
  <c r="A484" i="15"/>
  <c r="A485" i="15"/>
  <c r="A486" i="15"/>
  <c r="A487" i="15"/>
  <c r="A488" i="15"/>
  <c r="A489" i="15"/>
  <c r="A490" i="15"/>
  <c r="A491" i="15"/>
  <c r="A492" i="15"/>
  <c r="A493" i="15"/>
  <c r="A494" i="15"/>
  <c r="A495" i="15"/>
  <c r="A496" i="15"/>
  <c r="A497" i="15"/>
  <c r="A498" i="15"/>
  <c r="A499" i="15"/>
  <c r="A500" i="15"/>
  <c r="A501" i="15"/>
  <c r="A502" i="15"/>
  <c r="A503" i="15"/>
  <c r="A504" i="15"/>
  <c r="A505" i="15"/>
  <c r="A506" i="15"/>
  <c r="A507" i="15"/>
  <c r="A508" i="15"/>
  <c r="A509" i="15"/>
  <c r="A510" i="15"/>
  <c r="A511" i="15"/>
  <c r="A512" i="15"/>
  <c r="A513" i="15"/>
  <c r="A514" i="15"/>
  <c r="A515" i="15"/>
  <c r="A516" i="15"/>
  <c r="A517" i="15"/>
  <c r="A518" i="15"/>
  <c r="A519" i="15"/>
  <c r="A520" i="15"/>
  <c r="A521" i="15"/>
  <c r="A522" i="15"/>
  <c r="A523" i="15"/>
  <c r="A524" i="15"/>
  <c r="A525" i="15"/>
  <c r="A526" i="15"/>
  <c r="A527" i="15"/>
  <c r="A528" i="15"/>
  <c r="A529" i="15"/>
  <c r="A530" i="15"/>
  <c r="A531" i="15"/>
  <c r="A532" i="15"/>
  <c r="A533" i="15"/>
  <c r="A534" i="15"/>
  <c r="A535" i="15"/>
  <c r="A536" i="15"/>
  <c r="A537" i="15"/>
  <c r="A538" i="15"/>
  <c r="A539" i="15"/>
  <c r="A540" i="15"/>
  <c r="A541" i="15"/>
  <c r="A542" i="15"/>
  <c r="A543" i="15"/>
  <c r="A544" i="15"/>
  <c r="A545" i="15"/>
  <c r="A546" i="15"/>
  <c r="A547" i="15"/>
  <c r="A548" i="15"/>
  <c r="A549" i="15"/>
  <c r="A550" i="15"/>
  <c r="A551" i="15"/>
  <c r="A552" i="15"/>
  <c r="A553" i="15"/>
  <c r="A554" i="15"/>
  <c r="A555" i="15"/>
  <c r="A556" i="15"/>
  <c r="A557" i="15"/>
  <c r="A558" i="15"/>
  <c r="A559" i="15"/>
  <c r="A560" i="15"/>
  <c r="A561" i="15"/>
  <c r="A562" i="15"/>
  <c r="A563" i="15"/>
  <c r="A564" i="15"/>
  <c r="A565" i="15"/>
  <c r="A566" i="15"/>
  <c r="A567" i="15"/>
  <c r="A568" i="15"/>
  <c r="A569" i="15"/>
  <c r="A570" i="15"/>
  <c r="A571" i="15"/>
  <c r="A572" i="15"/>
  <c r="A573" i="15"/>
  <c r="A574" i="15"/>
  <c r="A575" i="15"/>
  <c r="A576" i="15"/>
  <c r="A577" i="15"/>
  <c r="A578" i="15"/>
  <c r="A579" i="15"/>
  <c r="A580" i="15"/>
  <c r="A581" i="15"/>
  <c r="A582" i="15"/>
  <c r="A583" i="15"/>
  <c r="A584" i="15"/>
  <c r="A585" i="15"/>
  <c r="A586" i="15"/>
  <c r="A587" i="15"/>
  <c r="A588" i="15"/>
  <c r="A589" i="15"/>
  <c r="A590" i="15"/>
  <c r="A591" i="15"/>
  <c r="A592" i="15"/>
  <c r="A593" i="15"/>
  <c r="A594" i="15"/>
  <c r="A595" i="15"/>
  <c r="A596" i="15"/>
  <c r="A597" i="15"/>
  <c r="A598" i="15"/>
  <c r="A599" i="15"/>
  <c r="A600" i="15"/>
  <c r="A601" i="15"/>
  <c r="A602" i="15"/>
  <c r="A603" i="15"/>
  <c r="A604" i="15"/>
  <c r="A605" i="15"/>
  <c r="A606" i="15"/>
  <c r="A607" i="15"/>
  <c r="A608" i="15"/>
  <c r="A609" i="15"/>
  <c r="A610" i="15"/>
  <c r="A611" i="15"/>
  <c r="A612" i="15"/>
  <c r="A613" i="15"/>
  <c r="A614" i="15"/>
  <c r="A615" i="15"/>
  <c r="A616" i="15"/>
  <c r="A617" i="15"/>
  <c r="A618" i="15"/>
  <c r="A619" i="15"/>
  <c r="A620" i="15"/>
  <c r="A621" i="15"/>
  <c r="A622" i="15"/>
  <c r="A623" i="15"/>
  <c r="A624" i="15"/>
  <c r="A625" i="15"/>
  <c r="A626" i="15"/>
  <c r="A627" i="15"/>
  <c r="A628" i="15"/>
  <c r="A629" i="15"/>
  <c r="A630" i="15"/>
  <c r="A631" i="15"/>
  <c r="A632" i="15"/>
  <c r="A633" i="15"/>
  <c r="A634" i="15"/>
  <c r="A635" i="15"/>
  <c r="A636" i="15"/>
  <c r="A637" i="15"/>
  <c r="A638" i="15"/>
  <c r="A639" i="15"/>
  <c r="A640" i="15"/>
  <c r="G139" i="16"/>
  <c r="G41" i="16"/>
  <c r="G78" i="16"/>
  <c r="G99" i="16"/>
  <c r="G94" i="16"/>
  <c r="F227" i="16"/>
  <c r="E227" i="16"/>
  <c r="E228" i="16"/>
  <c r="G212" i="16"/>
  <c r="G157" i="16"/>
  <c r="G161" i="16"/>
  <c r="F226" i="16"/>
  <c r="E226" i="16"/>
  <c r="F225" i="16"/>
  <c r="E225" i="16"/>
  <c r="F14" i="16"/>
  <c r="G199" i="16"/>
  <c r="G80" i="16"/>
  <c r="F180" i="16"/>
  <c r="G180" i="16"/>
  <c r="G107" i="16"/>
  <c r="F224" i="16"/>
  <c r="E224" i="16"/>
  <c r="G73" i="16"/>
  <c r="F223" i="16"/>
  <c r="F222" i="16"/>
  <c r="G70" i="16"/>
  <c r="F221" i="16"/>
  <c r="F220" i="16"/>
  <c r="F219" i="16"/>
  <c r="G207" i="16"/>
  <c r="F218" i="16"/>
  <c r="F217" i="16"/>
  <c r="E217" i="16"/>
  <c r="E218" i="16"/>
  <c r="E219" i="16"/>
  <c r="E220" i="16"/>
  <c r="E221" i="16"/>
  <c r="E222" i="16"/>
  <c r="E223" i="16"/>
  <c r="E229" i="16"/>
  <c r="G155" i="16"/>
  <c r="G209" i="16"/>
  <c r="G44" i="16"/>
  <c r="F216" i="16"/>
  <c r="E216" i="16"/>
  <c r="G87" i="16"/>
  <c r="F215" i="16"/>
  <c r="G91" i="16"/>
  <c r="G29" i="16"/>
  <c r="G127" i="16"/>
  <c r="F41" i="16"/>
  <c r="F214" i="16"/>
  <c r="E214" i="16"/>
  <c r="E215" i="16"/>
  <c r="F6" i="16"/>
  <c r="G6" i="16"/>
  <c r="E6" i="16"/>
  <c r="F7" i="16"/>
  <c r="G7" i="16"/>
  <c r="E7" i="16"/>
  <c r="F8" i="16"/>
  <c r="G8" i="16"/>
  <c r="E8" i="16"/>
  <c r="F9" i="16"/>
  <c r="G9" i="16"/>
  <c r="E9" i="16"/>
  <c r="F10" i="16"/>
  <c r="G10" i="16"/>
  <c r="E10" i="16"/>
  <c r="F11" i="16"/>
  <c r="G11" i="16"/>
  <c r="E11" i="16"/>
  <c r="F12" i="16"/>
  <c r="G12" i="16"/>
  <c r="E12" i="16"/>
  <c r="F13" i="16"/>
  <c r="G13" i="16"/>
  <c r="E13" i="16"/>
  <c r="G14" i="16"/>
  <c r="E14" i="16"/>
  <c r="F15" i="16"/>
  <c r="G15" i="16"/>
  <c r="E15" i="16"/>
  <c r="F16" i="16"/>
  <c r="G16" i="16"/>
  <c r="E16" i="16"/>
  <c r="F17" i="16"/>
  <c r="G17" i="16"/>
  <c r="E17" i="16"/>
  <c r="F18" i="16"/>
  <c r="G18" i="16"/>
  <c r="E18" i="16"/>
  <c r="F19" i="16"/>
  <c r="G19" i="16"/>
  <c r="E19" i="16"/>
  <c r="F20" i="16"/>
  <c r="G20" i="16"/>
  <c r="E20" i="16"/>
  <c r="F21" i="16"/>
  <c r="G21" i="16"/>
  <c r="E21" i="16"/>
  <c r="F22" i="16"/>
  <c r="G22" i="16"/>
  <c r="E22" i="16"/>
  <c r="F23" i="16"/>
  <c r="G23" i="16"/>
  <c r="E23" i="16"/>
  <c r="F24" i="16"/>
  <c r="G24" i="16"/>
  <c r="E24" i="16"/>
  <c r="F25" i="16"/>
  <c r="G25" i="16"/>
  <c r="E25" i="16"/>
  <c r="F26" i="16"/>
  <c r="G26" i="16"/>
  <c r="E26" i="16"/>
  <c r="F27" i="16"/>
  <c r="G27" i="16"/>
  <c r="E27" i="16"/>
  <c r="F28" i="16"/>
  <c r="G28" i="16"/>
  <c r="E28" i="16"/>
  <c r="F29" i="16"/>
  <c r="E29" i="16"/>
  <c r="F30" i="16"/>
  <c r="G30" i="16"/>
  <c r="E30" i="16"/>
  <c r="F31" i="16"/>
  <c r="G31" i="16"/>
  <c r="E31" i="16"/>
  <c r="F32" i="16"/>
  <c r="E32" i="16"/>
  <c r="F33" i="16"/>
  <c r="G33" i="16"/>
  <c r="E33" i="16"/>
  <c r="F34" i="16"/>
  <c r="G34" i="16"/>
  <c r="E34" i="16"/>
  <c r="F35" i="16"/>
  <c r="G35" i="16"/>
  <c r="E35" i="16"/>
  <c r="F36" i="16"/>
  <c r="G36" i="16"/>
  <c r="E36" i="16"/>
  <c r="F37" i="16"/>
  <c r="G37" i="16"/>
  <c r="E37" i="16"/>
  <c r="F38" i="16"/>
  <c r="G38" i="16"/>
  <c r="E38" i="16"/>
  <c r="F39" i="16"/>
  <c r="G39" i="16"/>
  <c r="E39" i="16"/>
  <c r="F40" i="16"/>
  <c r="G40" i="16"/>
  <c r="E40" i="16"/>
  <c r="E41" i="16"/>
  <c r="F42" i="16"/>
  <c r="G42" i="16"/>
  <c r="E42" i="16"/>
  <c r="F43" i="16"/>
  <c r="G43" i="16"/>
  <c r="E43" i="16"/>
  <c r="F44" i="16"/>
  <c r="E44" i="16"/>
  <c r="F45" i="16"/>
  <c r="G45" i="16"/>
  <c r="E45" i="16"/>
  <c r="F46" i="16"/>
  <c r="G46" i="16"/>
  <c r="E46" i="16"/>
  <c r="F47" i="16"/>
  <c r="G47" i="16"/>
  <c r="E47" i="16"/>
  <c r="F48" i="16"/>
  <c r="G48" i="16"/>
  <c r="E48" i="16"/>
  <c r="F49" i="16"/>
  <c r="G49" i="16"/>
  <c r="E49" i="16"/>
  <c r="F50" i="16"/>
  <c r="G50" i="16"/>
  <c r="E50" i="16"/>
  <c r="F51" i="16"/>
  <c r="G51" i="16"/>
  <c r="E51" i="16"/>
  <c r="F52" i="16"/>
  <c r="G52" i="16"/>
  <c r="E52" i="16"/>
  <c r="F53" i="16"/>
  <c r="G53" i="16"/>
  <c r="E53" i="16"/>
  <c r="F54" i="16"/>
  <c r="G54" i="16"/>
  <c r="E54" i="16"/>
  <c r="G55" i="16"/>
  <c r="E55" i="16"/>
  <c r="F56" i="16"/>
  <c r="G56" i="16"/>
  <c r="E56" i="16"/>
  <c r="F57" i="16"/>
  <c r="G57" i="16"/>
  <c r="E57" i="16"/>
  <c r="F58" i="16"/>
  <c r="G58" i="16"/>
  <c r="E58" i="16"/>
  <c r="F59" i="16"/>
  <c r="G59" i="16"/>
  <c r="E59" i="16"/>
  <c r="G60" i="16"/>
  <c r="E60" i="16"/>
  <c r="F61" i="16"/>
  <c r="G61" i="16"/>
  <c r="E61" i="16"/>
  <c r="F62" i="16"/>
  <c r="G62" i="16"/>
  <c r="E62" i="16"/>
  <c r="F63" i="16"/>
  <c r="G63" i="16"/>
  <c r="E63" i="16"/>
  <c r="F64" i="16"/>
  <c r="G64" i="16"/>
  <c r="E64" i="16"/>
  <c r="F65" i="16"/>
  <c r="G65" i="16"/>
  <c r="E65" i="16"/>
  <c r="F66" i="16"/>
  <c r="G66" i="16"/>
  <c r="E66" i="16"/>
  <c r="F67" i="16"/>
  <c r="G67" i="16"/>
  <c r="E67" i="16"/>
  <c r="F68" i="16"/>
  <c r="G68" i="16"/>
  <c r="E68" i="16"/>
  <c r="F69" i="16"/>
  <c r="G69" i="16"/>
  <c r="E69" i="16"/>
  <c r="F70" i="16"/>
  <c r="E70" i="16"/>
  <c r="G71" i="16"/>
  <c r="E71" i="16"/>
  <c r="F72" i="16"/>
  <c r="G72" i="16"/>
  <c r="E72" i="16"/>
  <c r="E73" i="16"/>
  <c r="F74" i="16"/>
  <c r="G74" i="16"/>
  <c r="E74" i="16"/>
  <c r="F75" i="16"/>
  <c r="G75" i="16"/>
  <c r="E75" i="16"/>
  <c r="F76" i="16"/>
  <c r="G76" i="16"/>
  <c r="E76" i="16"/>
  <c r="F77" i="16"/>
  <c r="G77" i="16"/>
  <c r="E77" i="16"/>
  <c r="F78" i="16"/>
  <c r="E78" i="16"/>
  <c r="F79" i="16"/>
  <c r="G79" i="16"/>
  <c r="E79" i="16"/>
  <c r="E80" i="16"/>
  <c r="F81" i="16"/>
  <c r="G81" i="16"/>
  <c r="E81" i="16"/>
  <c r="F82" i="16"/>
  <c r="G82" i="16"/>
  <c r="E82" i="16"/>
  <c r="F83" i="16"/>
  <c r="G83" i="16"/>
  <c r="E83" i="16"/>
  <c r="F84" i="16"/>
  <c r="G84" i="16"/>
  <c r="E84" i="16"/>
  <c r="F85" i="16"/>
  <c r="G85" i="16"/>
  <c r="E85" i="16"/>
  <c r="F86" i="16"/>
  <c r="G86" i="16"/>
  <c r="E86" i="16"/>
  <c r="F87" i="16"/>
  <c r="E87" i="16"/>
  <c r="F88" i="16"/>
  <c r="G88" i="16"/>
  <c r="E88" i="16"/>
  <c r="F89" i="16"/>
  <c r="G89" i="16"/>
  <c r="E89" i="16"/>
  <c r="F90" i="16"/>
  <c r="G90" i="16"/>
  <c r="E90" i="16"/>
  <c r="F91" i="16"/>
  <c r="E91" i="16"/>
  <c r="F92" i="16"/>
  <c r="G92" i="16"/>
  <c r="E92" i="16"/>
  <c r="G93" i="16"/>
  <c r="E93" i="16"/>
  <c r="F94" i="16"/>
  <c r="E94" i="16"/>
  <c r="E95" i="16"/>
  <c r="F96" i="16"/>
  <c r="G96" i="16"/>
  <c r="E96" i="16"/>
  <c r="F97" i="16"/>
  <c r="G97" i="16"/>
  <c r="E97" i="16"/>
  <c r="F98" i="16"/>
  <c r="G98" i="16"/>
  <c r="E98" i="16"/>
  <c r="F99" i="16"/>
  <c r="E99" i="16"/>
  <c r="F100" i="16"/>
  <c r="G100" i="16"/>
  <c r="E100" i="16"/>
  <c r="F101" i="16"/>
  <c r="G101" i="16"/>
  <c r="E101" i="16"/>
  <c r="F102" i="16"/>
  <c r="G102" i="16"/>
  <c r="E102" i="16"/>
  <c r="F103" i="16"/>
  <c r="G103" i="16"/>
  <c r="E103" i="16"/>
  <c r="G104" i="16"/>
  <c r="E104" i="16"/>
  <c r="F105" i="16"/>
  <c r="G105" i="16"/>
  <c r="E105" i="16"/>
  <c r="G106" i="16"/>
  <c r="E106" i="16"/>
  <c r="F107" i="16"/>
  <c r="E107" i="16"/>
  <c r="F108" i="16"/>
  <c r="G108" i="16"/>
  <c r="E108" i="16"/>
  <c r="G109" i="16"/>
  <c r="E109" i="16"/>
  <c r="F110" i="16"/>
  <c r="G110" i="16"/>
  <c r="E110" i="16"/>
  <c r="F111" i="16"/>
  <c r="G111" i="16"/>
  <c r="E111" i="16"/>
  <c r="F112" i="16"/>
  <c r="G112" i="16"/>
  <c r="E112" i="16"/>
  <c r="F113" i="16"/>
  <c r="G113" i="16"/>
  <c r="E113" i="16"/>
  <c r="F114" i="16"/>
  <c r="G114" i="16"/>
  <c r="E114" i="16"/>
  <c r="F115" i="16"/>
  <c r="G115" i="16"/>
  <c r="E115" i="16"/>
  <c r="F116" i="16"/>
  <c r="G116" i="16"/>
  <c r="E116" i="16"/>
  <c r="F117" i="16"/>
  <c r="G117" i="16"/>
  <c r="E117" i="16"/>
  <c r="F118" i="16"/>
  <c r="G118" i="16"/>
  <c r="E118" i="16"/>
  <c r="F119" i="16"/>
  <c r="G119" i="16"/>
  <c r="E119" i="16"/>
  <c r="F120" i="16"/>
  <c r="G120" i="16"/>
  <c r="E120" i="16"/>
  <c r="F121" i="16"/>
  <c r="G121" i="16"/>
  <c r="E121" i="16"/>
  <c r="F122" i="16"/>
  <c r="G122" i="16"/>
  <c r="E122" i="16"/>
  <c r="F123" i="16"/>
  <c r="G123" i="16"/>
  <c r="E123" i="16"/>
  <c r="F124" i="16"/>
  <c r="G124" i="16"/>
  <c r="E124" i="16"/>
  <c r="F125" i="16"/>
  <c r="G125" i="16"/>
  <c r="E125" i="16"/>
  <c r="F126" i="16"/>
  <c r="G126" i="16"/>
  <c r="E126" i="16"/>
  <c r="F127" i="16"/>
  <c r="E127" i="16"/>
  <c r="F128" i="16"/>
  <c r="G128" i="16"/>
  <c r="E128" i="16"/>
  <c r="F129" i="16"/>
  <c r="G129" i="16"/>
  <c r="E129" i="16"/>
  <c r="F130" i="16"/>
  <c r="G130" i="16"/>
  <c r="E130" i="16"/>
  <c r="F131" i="16"/>
  <c r="G131" i="16"/>
  <c r="E131" i="16"/>
  <c r="F132" i="16"/>
  <c r="G132" i="16"/>
  <c r="E132" i="16"/>
  <c r="F133" i="16"/>
  <c r="G133" i="16"/>
  <c r="E133" i="16"/>
  <c r="F134" i="16"/>
  <c r="G134" i="16"/>
  <c r="E134" i="16"/>
  <c r="F135" i="16"/>
  <c r="G135" i="16"/>
  <c r="E135" i="16"/>
  <c r="F136" i="16"/>
  <c r="G136" i="16"/>
  <c r="E136" i="16"/>
  <c r="F137" i="16"/>
  <c r="G137" i="16"/>
  <c r="E137" i="16"/>
  <c r="F138" i="16"/>
  <c r="G138" i="16"/>
  <c r="E138" i="16"/>
  <c r="F139" i="16"/>
  <c r="E139" i="16"/>
  <c r="F140" i="16"/>
  <c r="E140" i="16"/>
  <c r="F141" i="16"/>
  <c r="G141" i="16"/>
  <c r="E141" i="16"/>
  <c r="F142" i="16"/>
  <c r="G142" i="16"/>
  <c r="E142" i="16"/>
  <c r="F143" i="16"/>
  <c r="G143" i="16"/>
  <c r="E143" i="16"/>
  <c r="F144" i="16"/>
  <c r="G144" i="16"/>
  <c r="E144" i="16"/>
  <c r="F145" i="16"/>
  <c r="G145" i="16"/>
  <c r="E145" i="16"/>
  <c r="F146" i="16"/>
  <c r="G146" i="16"/>
  <c r="E146" i="16"/>
  <c r="F147" i="16"/>
  <c r="G147" i="16"/>
  <c r="E147" i="16"/>
  <c r="F148" i="16"/>
  <c r="G148" i="16"/>
  <c r="E148" i="16"/>
  <c r="F149" i="16"/>
  <c r="G149" i="16"/>
  <c r="E149" i="16"/>
  <c r="F150" i="16"/>
  <c r="E150" i="16"/>
  <c r="F151" i="16"/>
  <c r="G151" i="16"/>
  <c r="E151" i="16"/>
  <c r="F152" i="16"/>
  <c r="G152" i="16"/>
  <c r="E152" i="16"/>
  <c r="G153" i="16"/>
  <c r="E153" i="16"/>
  <c r="F154" i="16"/>
  <c r="G154" i="16"/>
  <c r="E154" i="16"/>
  <c r="F155" i="16"/>
  <c r="E155" i="16"/>
  <c r="F156" i="16"/>
  <c r="G156" i="16"/>
  <c r="E156" i="16"/>
  <c r="E157" i="16"/>
  <c r="F158" i="16"/>
  <c r="G158" i="16"/>
  <c r="E158" i="16"/>
  <c r="F159" i="16"/>
  <c r="G159" i="16"/>
  <c r="E159" i="16"/>
  <c r="F160" i="16"/>
  <c r="G160" i="16"/>
  <c r="E160" i="16"/>
  <c r="F161" i="16"/>
  <c r="E161" i="16"/>
  <c r="F162" i="16"/>
  <c r="G162" i="16"/>
  <c r="E162" i="16"/>
  <c r="F163" i="16"/>
  <c r="E163" i="16"/>
  <c r="F164" i="16"/>
  <c r="G164" i="16"/>
  <c r="E164" i="16"/>
  <c r="F165" i="16"/>
  <c r="E165" i="16"/>
  <c r="F166" i="16"/>
  <c r="E166" i="16"/>
  <c r="F167" i="16"/>
  <c r="G167" i="16"/>
  <c r="E167" i="16"/>
  <c r="F168" i="16"/>
  <c r="E168" i="16"/>
  <c r="F169" i="16"/>
  <c r="G169" i="16"/>
  <c r="E169" i="16"/>
  <c r="F170" i="16"/>
  <c r="E170" i="16"/>
  <c r="F171" i="16"/>
  <c r="G171" i="16"/>
  <c r="E171" i="16"/>
  <c r="F172" i="16"/>
  <c r="G172" i="16"/>
  <c r="E172" i="16"/>
  <c r="F173" i="16"/>
  <c r="G173" i="16"/>
  <c r="E173" i="16"/>
  <c r="F174" i="16"/>
  <c r="E174" i="16"/>
  <c r="F175" i="16"/>
  <c r="E175" i="16"/>
  <c r="F176" i="16"/>
  <c r="G176" i="16"/>
  <c r="E176" i="16"/>
  <c r="G177" i="16"/>
  <c r="E177" i="16"/>
  <c r="G178" i="16"/>
  <c r="E178" i="16"/>
  <c r="F179" i="16"/>
  <c r="E179" i="16"/>
  <c r="E180" i="16"/>
  <c r="F181" i="16"/>
  <c r="G181" i="16"/>
  <c r="E181" i="16"/>
  <c r="F182" i="16"/>
  <c r="G182" i="16"/>
  <c r="E182" i="16"/>
  <c r="F183" i="16"/>
  <c r="G183" i="16"/>
  <c r="E183" i="16"/>
  <c r="F184" i="16"/>
  <c r="G184" i="16"/>
  <c r="E184" i="16"/>
  <c r="G185" i="16"/>
  <c r="E185" i="16"/>
  <c r="F186" i="16"/>
  <c r="E186" i="16"/>
  <c r="F187" i="16"/>
  <c r="G187" i="16"/>
  <c r="E187" i="16"/>
  <c r="F188" i="16"/>
  <c r="G188" i="16"/>
  <c r="E188" i="16"/>
  <c r="F189" i="16"/>
  <c r="G189" i="16"/>
  <c r="E189" i="16"/>
  <c r="F190" i="16"/>
  <c r="G190" i="16"/>
  <c r="E190" i="16"/>
  <c r="G191" i="16"/>
  <c r="E191" i="16"/>
  <c r="F192" i="16"/>
  <c r="E192" i="16"/>
  <c r="F193" i="16"/>
  <c r="G193" i="16"/>
  <c r="E193" i="16"/>
  <c r="F194" i="16"/>
  <c r="G194" i="16"/>
  <c r="E194" i="16"/>
  <c r="F195" i="16"/>
  <c r="G195" i="16"/>
  <c r="E195" i="16"/>
  <c r="F196" i="16"/>
  <c r="G196" i="16"/>
  <c r="E196" i="16"/>
  <c r="G197" i="16"/>
  <c r="E197" i="16"/>
  <c r="G198" i="16"/>
  <c r="E198" i="16"/>
  <c r="F199" i="16"/>
  <c r="E199" i="16"/>
  <c r="F200" i="16"/>
  <c r="G200" i="16"/>
  <c r="E200" i="16"/>
  <c r="F201" i="16"/>
  <c r="E201" i="16"/>
  <c r="F202" i="16"/>
  <c r="G202" i="16"/>
  <c r="E202" i="16"/>
  <c r="G203" i="16"/>
  <c r="E203" i="16"/>
  <c r="G204" i="16"/>
  <c r="E204" i="16"/>
  <c r="G205" i="16"/>
  <c r="E205" i="16"/>
  <c r="F206" i="16"/>
  <c r="E206" i="16"/>
  <c r="F207" i="16"/>
  <c r="E207" i="16"/>
  <c r="F208" i="16"/>
  <c r="E208" i="16"/>
  <c r="F209" i="16"/>
  <c r="E209" i="16"/>
  <c r="F210" i="16"/>
  <c r="E210" i="16"/>
  <c r="F211" i="16"/>
  <c r="E211" i="16"/>
  <c r="F212" i="16"/>
  <c r="E212" i="16"/>
  <c r="G213" i="16"/>
  <c r="E213" i="16"/>
  <c r="E230" i="16"/>
  <c r="E64" i="15"/>
  <c r="E116" i="15"/>
  <c r="E121" i="15"/>
  <c r="E154" i="15"/>
  <c r="E157" i="15"/>
  <c r="F647" i="15"/>
  <c r="E648" i="15"/>
  <c r="E232" i="16"/>
  <c r="F651" i="15"/>
  <c r="F95" i="16"/>
  <c r="K230" i="16"/>
  <c r="J230" i="16"/>
  <c r="I230" i="16"/>
  <c r="H230" i="16"/>
  <c r="G230" i="16"/>
  <c r="F230" i="16"/>
  <c r="C145" i="16"/>
  <c r="B145" i="16"/>
  <c r="C143" i="16"/>
  <c r="B143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C87" i="16"/>
  <c r="C86" i="16"/>
  <c r="C85" i="16"/>
  <c r="C84" i="16"/>
  <c r="C83" i="16"/>
  <c r="B82" i="16"/>
  <c r="C81" i="16"/>
  <c r="C80" i="16"/>
  <c r="C79" i="16"/>
  <c r="C78" i="16"/>
  <c r="C77" i="16"/>
  <c r="C76" i="16"/>
  <c r="C75" i="16"/>
  <c r="C74" i="16"/>
  <c r="C73" i="16"/>
  <c r="B72" i="16"/>
  <c r="C71" i="16"/>
  <c r="C69" i="16"/>
  <c r="C68" i="16"/>
  <c r="C67" i="16"/>
  <c r="C66" i="16"/>
  <c r="C65" i="16"/>
  <c r="C64" i="16"/>
  <c r="C63" i="16"/>
  <c r="C62" i="16"/>
  <c r="C61" i="16"/>
  <c r="C60" i="16"/>
  <c r="C59" i="16"/>
  <c r="C58" i="16"/>
  <c r="D57" i="16"/>
  <c r="C57" i="16"/>
  <c r="D56" i="16"/>
  <c r="C56" i="16"/>
  <c r="D55" i="16"/>
  <c r="C55" i="16"/>
  <c r="D54" i="16"/>
  <c r="C54" i="16"/>
  <c r="D53" i="16"/>
  <c r="C53" i="16"/>
  <c r="D52" i="16"/>
  <c r="C52" i="16"/>
  <c r="D51" i="16"/>
  <c r="C51" i="16"/>
  <c r="D50" i="16"/>
  <c r="C50" i="16"/>
  <c r="D49" i="16"/>
  <c r="C49" i="16"/>
  <c r="D48" i="16"/>
  <c r="C48" i="16"/>
  <c r="D47" i="16"/>
  <c r="C47" i="16"/>
  <c r="D46" i="16"/>
  <c r="C46" i="16"/>
  <c r="D45" i="16"/>
  <c r="C45" i="16"/>
  <c r="D44" i="16"/>
  <c r="C44" i="16"/>
  <c r="D43" i="16"/>
  <c r="C43" i="16"/>
  <c r="D42" i="16"/>
  <c r="C42" i="16"/>
  <c r="D41" i="16"/>
  <c r="C41" i="16"/>
  <c r="D40" i="16"/>
  <c r="C40" i="16"/>
  <c r="D39" i="16"/>
  <c r="C39" i="16"/>
  <c r="D38" i="16"/>
  <c r="C38" i="16"/>
  <c r="D37" i="16"/>
  <c r="C37" i="16"/>
  <c r="D36" i="16"/>
  <c r="C36" i="16"/>
  <c r="D35" i="16"/>
  <c r="C35" i="16"/>
  <c r="D34" i="16"/>
  <c r="C34" i="16"/>
  <c r="D33" i="16"/>
  <c r="C33" i="16"/>
  <c r="D32" i="16"/>
  <c r="C32" i="16"/>
  <c r="D31" i="16"/>
  <c r="C31" i="16"/>
  <c r="D30" i="16"/>
  <c r="C30" i="16"/>
  <c r="D29" i="16"/>
  <c r="C29" i="16"/>
  <c r="D28" i="16"/>
  <c r="C28" i="16"/>
  <c r="D27" i="16"/>
  <c r="C27" i="16"/>
  <c r="D26" i="16"/>
  <c r="C26" i="16"/>
  <c r="D25" i="16"/>
  <c r="C25" i="16"/>
  <c r="D24" i="16"/>
  <c r="C24" i="16"/>
  <c r="D23" i="16"/>
  <c r="C23" i="16"/>
  <c r="D22" i="16"/>
  <c r="C22" i="16"/>
  <c r="D21" i="16"/>
  <c r="C21" i="16"/>
  <c r="D20" i="16"/>
  <c r="C20" i="16"/>
  <c r="D19" i="16"/>
  <c r="C19" i="16"/>
  <c r="D18" i="16"/>
  <c r="C18" i="16"/>
  <c r="D17" i="16"/>
  <c r="C17" i="16"/>
  <c r="D16" i="16"/>
  <c r="C16" i="16"/>
  <c r="D15" i="16"/>
  <c r="C15" i="16"/>
  <c r="D14" i="16"/>
  <c r="C14" i="16"/>
  <c r="D13" i="16"/>
  <c r="C13" i="16"/>
  <c r="D12" i="16"/>
  <c r="C12" i="16"/>
  <c r="D11" i="16"/>
  <c r="C11" i="16"/>
  <c r="D10" i="16"/>
  <c r="C10" i="16"/>
  <c r="D9" i="16"/>
  <c r="C9" i="16"/>
  <c r="D8" i="16"/>
  <c r="C8" i="16"/>
  <c r="D7" i="16"/>
  <c r="D6" i="16"/>
  <c r="C6" i="16"/>
  <c r="B6" i="16"/>
  <c r="E652" i="15"/>
  <c r="E651" i="15"/>
  <c r="A314" i="15"/>
  <c r="A315" i="15"/>
  <c r="A316" i="15"/>
  <c r="A317" i="15"/>
  <c r="A318" i="15"/>
  <c r="A319" i="15"/>
  <c r="A320" i="15"/>
  <c r="A321" i="15"/>
  <c r="A322" i="15"/>
  <c r="A323" i="15"/>
  <c r="A324" i="15"/>
  <c r="A325" i="15"/>
  <c r="A233" i="15"/>
  <c r="A234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96" i="15"/>
  <c r="A197" i="15"/>
  <c r="A198" i="15"/>
  <c r="A199" i="15"/>
  <c r="A200" i="15"/>
  <c r="A201" i="15"/>
  <c r="A202" i="15"/>
  <c r="A203" i="15"/>
  <c r="A204" i="15"/>
  <c r="A205" i="15"/>
  <c r="A206" i="15"/>
  <c r="A207" i="15"/>
  <c r="A208" i="15"/>
  <c r="A209" i="15"/>
  <c r="A210" i="15"/>
  <c r="A211" i="15"/>
  <c r="A212" i="15"/>
  <c r="A213" i="15"/>
  <c r="A214" i="15"/>
  <c r="A215" i="15"/>
  <c r="A216" i="15"/>
  <c r="A217" i="15"/>
  <c r="A218" i="15"/>
  <c r="A219" i="15"/>
  <c r="A220" i="15"/>
  <c r="A221" i="15"/>
  <c r="A222" i="15"/>
  <c r="A223" i="15"/>
  <c r="A224" i="15"/>
  <c r="A225" i="15"/>
  <c r="A226" i="15"/>
  <c r="A227" i="15"/>
  <c r="A228" i="15"/>
  <c r="A229" i="15"/>
  <c r="A230" i="15"/>
  <c r="A231" i="15"/>
  <c r="E206" i="14"/>
  <c r="E207" i="14"/>
  <c r="E208" i="14"/>
  <c r="E209" i="14"/>
  <c r="E210" i="14"/>
  <c r="E211" i="14"/>
  <c r="E212" i="14"/>
  <c r="E213" i="14"/>
  <c r="F84" i="14"/>
  <c r="G213" i="14"/>
  <c r="F212" i="14"/>
  <c r="G33" i="14"/>
  <c r="F211" i="14"/>
  <c r="F210" i="14"/>
  <c r="G124" i="14"/>
  <c r="G194" i="14"/>
  <c r="G17" i="14"/>
  <c r="G181" i="14"/>
  <c r="F209" i="14"/>
  <c r="F208" i="14"/>
  <c r="F207" i="14"/>
  <c r="G99" i="14"/>
  <c r="F206" i="14"/>
  <c r="G200" i="14"/>
  <c r="F200" i="14"/>
  <c r="E200" i="14"/>
  <c r="F6" i="14"/>
  <c r="G6" i="14"/>
  <c r="E6" i="14"/>
  <c r="F7" i="14"/>
  <c r="G7" i="14"/>
  <c r="E7" i="14"/>
  <c r="F8" i="14"/>
  <c r="G8" i="14"/>
  <c r="E8" i="14"/>
  <c r="F9" i="14"/>
  <c r="G9" i="14"/>
  <c r="E9" i="14"/>
  <c r="F10" i="14"/>
  <c r="G10" i="14"/>
  <c r="E10" i="14"/>
  <c r="F11" i="14"/>
  <c r="G11" i="14"/>
  <c r="E11" i="14"/>
  <c r="F12" i="14"/>
  <c r="G12" i="14"/>
  <c r="E12" i="14"/>
  <c r="F13" i="14"/>
  <c r="G13" i="14"/>
  <c r="E13" i="14"/>
  <c r="F14" i="14"/>
  <c r="G14" i="14"/>
  <c r="E14" i="14"/>
  <c r="F15" i="14"/>
  <c r="G15" i="14"/>
  <c r="E15" i="14"/>
  <c r="F16" i="14"/>
  <c r="G16" i="14"/>
  <c r="E16" i="14"/>
  <c r="F17" i="14"/>
  <c r="E17" i="14"/>
  <c r="F18" i="14"/>
  <c r="G18" i="14"/>
  <c r="E18" i="14"/>
  <c r="F19" i="14"/>
  <c r="G19" i="14"/>
  <c r="E19" i="14"/>
  <c r="F20" i="14"/>
  <c r="G20" i="14"/>
  <c r="E20" i="14"/>
  <c r="F21" i="14"/>
  <c r="G21" i="14"/>
  <c r="E21" i="14"/>
  <c r="F22" i="14"/>
  <c r="G22" i="14"/>
  <c r="E22" i="14"/>
  <c r="F23" i="14"/>
  <c r="G23" i="14"/>
  <c r="E23" i="14"/>
  <c r="F24" i="14"/>
  <c r="G24" i="14"/>
  <c r="E24" i="14"/>
  <c r="F25" i="14"/>
  <c r="G25" i="14"/>
  <c r="E25" i="14"/>
  <c r="F26" i="14"/>
  <c r="G26" i="14"/>
  <c r="E26" i="14"/>
  <c r="F27" i="14"/>
  <c r="G27" i="14"/>
  <c r="E27" i="14"/>
  <c r="F28" i="14"/>
  <c r="G28" i="14"/>
  <c r="E28" i="14"/>
  <c r="F29" i="14"/>
  <c r="G29" i="14"/>
  <c r="E29" i="14"/>
  <c r="F30" i="14"/>
  <c r="G30" i="14"/>
  <c r="E30" i="14"/>
  <c r="F31" i="14"/>
  <c r="G31" i="14"/>
  <c r="E31" i="14"/>
  <c r="F32" i="14"/>
  <c r="E32" i="14"/>
  <c r="F33" i="14"/>
  <c r="E33" i="14"/>
  <c r="F34" i="14"/>
  <c r="G34" i="14"/>
  <c r="E34" i="14"/>
  <c r="F35" i="14"/>
  <c r="G35" i="14"/>
  <c r="E35" i="14"/>
  <c r="F36" i="14"/>
  <c r="G36" i="14"/>
  <c r="E36" i="14"/>
  <c r="F37" i="14"/>
  <c r="G37" i="14"/>
  <c r="E37" i="14"/>
  <c r="F38" i="14"/>
  <c r="G38" i="14"/>
  <c r="E38" i="14"/>
  <c r="F39" i="14"/>
  <c r="G39" i="14"/>
  <c r="E39" i="14"/>
  <c r="F40" i="14"/>
  <c r="G40" i="14"/>
  <c r="E40" i="14"/>
  <c r="F41" i="14"/>
  <c r="G41" i="14"/>
  <c r="E41" i="14"/>
  <c r="F42" i="14"/>
  <c r="G42" i="14"/>
  <c r="E42" i="14"/>
  <c r="F43" i="14"/>
  <c r="G43" i="14"/>
  <c r="E43" i="14"/>
  <c r="F44" i="14"/>
  <c r="G44" i="14"/>
  <c r="E44" i="14"/>
  <c r="F45" i="14"/>
  <c r="G45" i="14"/>
  <c r="E45" i="14"/>
  <c r="F46" i="14"/>
  <c r="G46" i="14"/>
  <c r="E46" i="14"/>
  <c r="F47" i="14"/>
  <c r="G47" i="14"/>
  <c r="E47" i="14"/>
  <c r="F48" i="14"/>
  <c r="G48" i="14"/>
  <c r="E48" i="14"/>
  <c r="F49" i="14"/>
  <c r="G49" i="14"/>
  <c r="E49" i="14"/>
  <c r="F50" i="14"/>
  <c r="G50" i="14"/>
  <c r="E50" i="14"/>
  <c r="F51" i="14"/>
  <c r="G51" i="14"/>
  <c r="E51" i="14"/>
  <c r="F52" i="14"/>
  <c r="G52" i="14"/>
  <c r="E52" i="14"/>
  <c r="F53" i="14"/>
  <c r="G53" i="14"/>
  <c r="E53" i="14"/>
  <c r="F54" i="14"/>
  <c r="G54" i="14"/>
  <c r="E54" i="14"/>
  <c r="G55" i="14"/>
  <c r="E55" i="14"/>
  <c r="F56" i="14"/>
  <c r="G56" i="14"/>
  <c r="E56" i="14"/>
  <c r="F57" i="14"/>
  <c r="G57" i="14"/>
  <c r="E57" i="14"/>
  <c r="F58" i="14"/>
  <c r="G58" i="14"/>
  <c r="E58" i="14"/>
  <c r="F59" i="14"/>
  <c r="G59" i="14"/>
  <c r="E59" i="14"/>
  <c r="G60" i="14"/>
  <c r="E60" i="14"/>
  <c r="F61" i="14"/>
  <c r="G61" i="14"/>
  <c r="E61" i="14"/>
  <c r="F62" i="14"/>
  <c r="G62" i="14"/>
  <c r="E62" i="14"/>
  <c r="F63" i="14"/>
  <c r="G63" i="14"/>
  <c r="E63" i="14"/>
  <c r="F64" i="14"/>
  <c r="G64" i="14"/>
  <c r="E64" i="14"/>
  <c r="F65" i="14"/>
  <c r="G65" i="14"/>
  <c r="E65" i="14"/>
  <c r="F66" i="14"/>
  <c r="G66" i="14"/>
  <c r="E66" i="14"/>
  <c r="F67" i="14"/>
  <c r="G67" i="14"/>
  <c r="E67" i="14"/>
  <c r="F68" i="14"/>
  <c r="G68" i="14"/>
  <c r="E68" i="14"/>
  <c r="F69" i="14"/>
  <c r="G69" i="14"/>
  <c r="E69" i="14"/>
  <c r="F70" i="14"/>
  <c r="G70" i="14"/>
  <c r="E70" i="14"/>
  <c r="G71" i="14"/>
  <c r="E71" i="14"/>
  <c r="F72" i="14"/>
  <c r="G72" i="14"/>
  <c r="E72" i="14"/>
  <c r="G73" i="14"/>
  <c r="E73" i="14"/>
  <c r="F74" i="14"/>
  <c r="G74" i="14"/>
  <c r="E74" i="14"/>
  <c r="F75" i="14"/>
  <c r="G75" i="14"/>
  <c r="E75" i="14"/>
  <c r="F76" i="14"/>
  <c r="G76" i="14"/>
  <c r="E76" i="14"/>
  <c r="F77" i="14"/>
  <c r="G77" i="14"/>
  <c r="E77" i="14"/>
  <c r="F78" i="14"/>
  <c r="G78" i="14"/>
  <c r="E78" i="14"/>
  <c r="F79" i="14"/>
  <c r="G79" i="14"/>
  <c r="E79" i="14"/>
  <c r="G80" i="14"/>
  <c r="E80" i="14"/>
  <c r="F81" i="14"/>
  <c r="G81" i="14"/>
  <c r="E81" i="14"/>
  <c r="F82" i="14"/>
  <c r="G82" i="14"/>
  <c r="E82" i="14"/>
  <c r="F83" i="14"/>
  <c r="G83" i="14"/>
  <c r="E83" i="14"/>
  <c r="G84" i="14"/>
  <c r="E84" i="14"/>
  <c r="F85" i="14"/>
  <c r="G85" i="14"/>
  <c r="E85" i="14"/>
  <c r="F86" i="14"/>
  <c r="G86" i="14"/>
  <c r="E86" i="14"/>
  <c r="F87" i="14"/>
  <c r="G87" i="14"/>
  <c r="E87" i="14"/>
  <c r="F88" i="14"/>
  <c r="G88" i="14"/>
  <c r="E88" i="14"/>
  <c r="F89" i="14"/>
  <c r="G89" i="14"/>
  <c r="E89" i="14"/>
  <c r="F90" i="14"/>
  <c r="G90" i="14"/>
  <c r="E90" i="14"/>
  <c r="F91" i="14"/>
  <c r="G91" i="14"/>
  <c r="E91" i="14"/>
  <c r="F92" i="14"/>
  <c r="G92" i="14"/>
  <c r="E92" i="14"/>
  <c r="G93" i="14"/>
  <c r="E93" i="14"/>
  <c r="F94" i="14"/>
  <c r="G94" i="14"/>
  <c r="E94" i="14"/>
  <c r="E95" i="14"/>
  <c r="F96" i="14"/>
  <c r="G96" i="14"/>
  <c r="E96" i="14"/>
  <c r="F97" i="14"/>
  <c r="G97" i="14"/>
  <c r="E97" i="14"/>
  <c r="F98" i="14"/>
  <c r="G98" i="14"/>
  <c r="E98" i="14"/>
  <c r="F99" i="14"/>
  <c r="E99" i="14"/>
  <c r="F100" i="14"/>
  <c r="G100" i="14"/>
  <c r="E100" i="14"/>
  <c r="F101" i="14"/>
  <c r="G101" i="14"/>
  <c r="E101" i="14"/>
  <c r="F102" i="14"/>
  <c r="G102" i="14"/>
  <c r="E102" i="14"/>
  <c r="F103" i="14"/>
  <c r="G103" i="14"/>
  <c r="E103" i="14"/>
  <c r="G104" i="14"/>
  <c r="E104" i="14"/>
  <c r="F105" i="14"/>
  <c r="G105" i="14"/>
  <c r="E105" i="14"/>
  <c r="G106" i="14"/>
  <c r="E106" i="14"/>
  <c r="F107" i="14"/>
  <c r="G107" i="14"/>
  <c r="E107" i="14"/>
  <c r="F108" i="14"/>
  <c r="G108" i="14"/>
  <c r="E108" i="14"/>
  <c r="G109" i="14"/>
  <c r="E109" i="14"/>
  <c r="F110" i="14"/>
  <c r="G110" i="14"/>
  <c r="E110" i="14"/>
  <c r="F111" i="14"/>
  <c r="G111" i="14"/>
  <c r="E111" i="14"/>
  <c r="F112" i="14"/>
  <c r="G112" i="14"/>
  <c r="E112" i="14"/>
  <c r="F113" i="14"/>
  <c r="G113" i="14"/>
  <c r="E113" i="14"/>
  <c r="F114" i="14"/>
  <c r="G114" i="14"/>
  <c r="E114" i="14"/>
  <c r="F115" i="14"/>
  <c r="G115" i="14"/>
  <c r="E115" i="14"/>
  <c r="F116" i="14"/>
  <c r="G116" i="14"/>
  <c r="E116" i="14"/>
  <c r="F117" i="14"/>
  <c r="G117" i="14"/>
  <c r="E117" i="14"/>
  <c r="F118" i="14"/>
  <c r="G118" i="14"/>
  <c r="E118" i="14"/>
  <c r="F119" i="14"/>
  <c r="G119" i="14"/>
  <c r="E119" i="14"/>
  <c r="F120" i="14"/>
  <c r="G120" i="14"/>
  <c r="E120" i="14"/>
  <c r="F121" i="14"/>
  <c r="G121" i="14"/>
  <c r="E121" i="14"/>
  <c r="F122" i="14"/>
  <c r="G122" i="14"/>
  <c r="E122" i="14"/>
  <c r="F123" i="14"/>
  <c r="G123" i="14"/>
  <c r="E123" i="14"/>
  <c r="F124" i="14"/>
  <c r="E124" i="14"/>
  <c r="F125" i="14"/>
  <c r="G125" i="14"/>
  <c r="E125" i="14"/>
  <c r="F126" i="14"/>
  <c r="G126" i="14"/>
  <c r="E126" i="14"/>
  <c r="F127" i="14"/>
  <c r="G127" i="14"/>
  <c r="E127" i="14"/>
  <c r="F128" i="14"/>
  <c r="G128" i="14"/>
  <c r="E128" i="14"/>
  <c r="F129" i="14"/>
  <c r="G129" i="14"/>
  <c r="E129" i="14"/>
  <c r="F130" i="14"/>
  <c r="G130" i="14"/>
  <c r="E130" i="14"/>
  <c r="F131" i="14"/>
  <c r="G131" i="14"/>
  <c r="E131" i="14"/>
  <c r="F132" i="14"/>
  <c r="G132" i="14"/>
  <c r="E132" i="14"/>
  <c r="F133" i="14"/>
  <c r="G133" i="14"/>
  <c r="E133" i="14"/>
  <c r="F134" i="14"/>
  <c r="G134" i="14"/>
  <c r="E134" i="14"/>
  <c r="F135" i="14"/>
  <c r="G135" i="14"/>
  <c r="E135" i="14"/>
  <c r="F136" i="14"/>
  <c r="G136" i="14"/>
  <c r="E136" i="14"/>
  <c r="F137" i="14"/>
  <c r="G137" i="14"/>
  <c r="E137" i="14"/>
  <c r="F138" i="14"/>
  <c r="G138" i="14"/>
  <c r="E138" i="14"/>
  <c r="F139" i="14"/>
  <c r="G139" i="14"/>
  <c r="E139" i="14"/>
  <c r="F140" i="14"/>
  <c r="E140" i="14"/>
  <c r="F141" i="14"/>
  <c r="G141" i="14"/>
  <c r="E141" i="14"/>
  <c r="F142" i="14"/>
  <c r="G142" i="14"/>
  <c r="E142" i="14"/>
  <c r="F143" i="14"/>
  <c r="G143" i="14"/>
  <c r="E143" i="14"/>
  <c r="F144" i="14"/>
  <c r="G144" i="14"/>
  <c r="E144" i="14"/>
  <c r="F145" i="14"/>
  <c r="G145" i="14"/>
  <c r="E145" i="14"/>
  <c r="F146" i="14"/>
  <c r="G146" i="14"/>
  <c r="E146" i="14"/>
  <c r="F147" i="14"/>
  <c r="G147" i="14"/>
  <c r="E147" i="14"/>
  <c r="F148" i="14"/>
  <c r="G148" i="14"/>
  <c r="E148" i="14"/>
  <c r="F149" i="14"/>
  <c r="G149" i="14"/>
  <c r="E149" i="14"/>
  <c r="F150" i="14"/>
  <c r="E150" i="14"/>
  <c r="F151" i="14"/>
  <c r="G151" i="14"/>
  <c r="E151" i="14"/>
  <c r="F152" i="14"/>
  <c r="G152" i="14"/>
  <c r="E152" i="14"/>
  <c r="G153" i="14"/>
  <c r="E153" i="14"/>
  <c r="F154" i="14"/>
  <c r="G154" i="14"/>
  <c r="E154" i="14"/>
  <c r="F155" i="14"/>
  <c r="G155" i="14"/>
  <c r="E155" i="14"/>
  <c r="F156" i="14"/>
  <c r="G156" i="14"/>
  <c r="E156" i="14"/>
  <c r="G157" i="14"/>
  <c r="E157" i="14"/>
  <c r="F158" i="14"/>
  <c r="G158" i="14"/>
  <c r="E158" i="14"/>
  <c r="F159" i="14"/>
  <c r="G159" i="14"/>
  <c r="E159" i="14"/>
  <c r="F160" i="14"/>
  <c r="G160" i="14"/>
  <c r="E160" i="14"/>
  <c r="F161" i="14"/>
  <c r="G161" i="14"/>
  <c r="E161" i="14"/>
  <c r="F162" i="14"/>
  <c r="G162" i="14"/>
  <c r="E162" i="14"/>
  <c r="F163" i="14"/>
  <c r="E163" i="14"/>
  <c r="F164" i="14"/>
  <c r="G164" i="14"/>
  <c r="E164" i="14"/>
  <c r="F165" i="14"/>
  <c r="E165" i="14"/>
  <c r="F166" i="14"/>
  <c r="E166" i="14"/>
  <c r="F167" i="14"/>
  <c r="G167" i="14"/>
  <c r="E167" i="14"/>
  <c r="F168" i="14"/>
  <c r="E168" i="14"/>
  <c r="F169" i="14"/>
  <c r="G169" i="14"/>
  <c r="E169" i="14"/>
  <c r="F170" i="14"/>
  <c r="E170" i="14"/>
  <c r="F171" i="14"/>
  <c r="G171" i="14"/>
  <c r="E171" i="14"/>
  <c r="F172" i="14"/>
  <c r="G172" i="14"/>
  <c r="E172" i="14"/>
  <c r="F173" i="14"/>
  <c r="G173" i="14"/>
  <c r="E173" i="14"/>
  <c r="F174" i="14"/>
  <c r="G174" i="14"/>
  <c r="E174" i="14"/>
  <c r="F175" i="14"/>
  <c r="E175" i="14"/>
  <c r="F176" i="14"/>
  <c r="G176" i="14"/>
  <c r="E176" i="14"/>
  <c r="G177" i="14"/>
  <c r="E177" i="14"/>
  <c r="G178" i="14"/>
  <c r="E178" i="14"/>
  <c r="F179" i="14"/>
  <c r="E179" i="14"/>
  <c r="F180" i="14"/>
  <c r="E180" i="14"/>
  <c r="F181" i="14"/>
  <c r="E181" i="14"/>
  <c r="F182" i="14"/>
  <c r="G182" i="14"/>
  <c r="E182" i="14"/>
  <c r="F183" i="14"/>
  <c r="G183" i="14"/>
  <c r="E183" i="14"/>
  <c r="F184" i="14"/>
  <c r="G184" i="14"/>
  <c r="E184" i="14"/>
  <c r="G185" i="14"/>
  <c r="E185" i="14"/>
  <c r="F186" i="14"/>
  <c r="E186" i="14"/>
  <c r="F187" i="14"/>
  <c r="G187" i="14"/>
  <c r="E187" i="14"/>
  <c r="F188" i="14"/>
  <c r="G188" i="14"/>
  <c r="E188" i="14"/>
  <c r="F189" i="14"/>
  <c r="G189" i="14"/>
  <c r="E189" i="14"/>
  <c r="F190" i="14"/>
  <c r="G190" i="14"/>
  <c r="E190" i="14"/>
  <c r="G191" i="14"/>
  <c r="E191" i="14"/>
  <c r="F192" i="14"/>
  <c r="E192" i="14"/>
  <c r="F193" i="14"/>
  <c r="G193" i="14"/>
  <c r="E193" i="14"/>
  <c r="F194" i="14"/>
  <c r="E194" i="14"/>
  <c r="F195" i="14"/>
  <c r="G195" i="14"/>
  <c r="E195" i="14"/>
  <c r="F196" i="14"/>
  <c r="G196" i="14"/>
  <c r="E196" i="14"/>
  <c r="G197" i="14"/>
  <c r="E197" i="14"/>
  <c r="G198" i="14"/>
  <c r="E198" i="14"/>
  <c r="F199" i="14"/>
  <c r="E199" i="14"/>
  <c r="F201" i="14"/>
  <c r="E201" i="14"/>
  <c r="F202" i="14"/>
  <c r="G202" i="14"/>
  <c r="E202" i="14"/>
  <c r="G203" i="14"/>
  <c r="E203" i="14"/>
  <c r="G204" i="14"/>
  <c r="E204" i="14"/>
  <c r="G205" i="14"/>
  <c r="E205" i="14"/>
  <c r="E214" i="14"/>
  <c r="E215" i="14"/>
  <c r="E217" i="14"/>
  <c r="F628" i="13"/>
  <c r="E619" i="13"/>
  <c r="F618" i="13"/>
  <c r="F95" i="14"/>
  <c r="K215" i="14"/>
  <c r="J215" i="14"/>
  <c r="I215" i="14"/>
  <c r="H215" i="14"/>
  <c r="G215" i="14"/>
  <c r="F215" i="14"/>
  <c r="C145" i="14"/>
  <c r="B145" i="14"/>
  <c r="C143" i="14"/>
  <c r="B143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C87" i="14"/>
  <c r="C86" i="14"/>
  <c r="C85" i="14"/>
  <c r="C84" i="14"/>
  <c r="C83" i="14"/>
  <c r="B82" i="14"/>
  <c r="C81" i="14"/>
  <c r="C80" i="14"/>
  <c r="C79" i="14"/>
  <c r="C78" i="14"/>
  <c r="C77" i="14"/>
  <c r="C76" i="14"/>
  <c r="C75" i="14"/>
  <c r="C74" i="14"/>
  <c r="C73" i="14"/>
  <c r="B72" i="14"/>
  <c r="C71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D57" i="14"/>
  <c r="C57" i="14"/>
  <c r="D56" i="14"/>
  <c r="C56" i="14"/>
  <c r="D55" i="14"/>
  <c r="C55" i="14"/>
  <c r="D54" i="14"/>
  <c r="C54" i="14"/>
  <c r="D53" i="14"/>
  <c r="C53" i="14"/>
  <c r="D52" i="14"/>
  <c r="C52" i="14"/>
  <c r="D51" i="14"/>
  <c r="C51" i="14"/>
  <c r="D50" i="14"/>
  <c r="C50" i="14"/>
  <c r="D49" i="14"/>
  <c r="C49" i="14"/>
  <c r="D48" i="14"/>
  <c r="C48" i="14"/>
  <c r="D47" i="14"/>
  <c r="C47" i="14"/>
  <c r="D46" i="14"/>
  <c r="C46" i="14"/>
  <c r="D45" i="14"/>
  <c r="C45" i="14"/>
  <c r="D44" i="14"/>
  <c r="C44" i="14"/>
  <c r="D43" i="14"/>
  <c r="C43" i="14"/>
  <c r="D42" i="14"/>
  <c r="C42" i="14"/>
  <c r="D41" i="14"/>
  <c r="C41" i="14"/>
  <c r="D40" i="14"/>
  <c r="C40" i="14"/>
  <c r="D39" i="14"/>
  <c r="C39" i="14"/>
  <c r="D38" i="14"/>
  <c r="C38" i="14"/>
  <c r="D37" i="14"/>
  <c r="C37" i="14"/>
  <c r="D36" i="14"/>
  <c r="C36" i="14"/>
  <c r="D35" i="14"/>
  <c r="C35" i="14"/>
  <c r="D34" i="14"/>
  <c r="C34" i="14"/>
  <c r="D33" i="14"/>
  <c r="C33" i="14"/>
  <c r="D32" i="14"/>
  <c r="C32" i="14"/>
  <c r="D31" i="14"/>
  <c r="C31" i="14"/>
  <c r="D30" i="14"/>
  <c r="C30" i="14"/>
  <c r="D29" i="14"/>
  <c r="C29" i="14"/>
  <c r="D28" i="14"/>
  <c r="C28" i="14"/>
  <c r="D27" i="14"/>
  <c r="C27" i="14"/>
  <c r="D26" i="14"/>
  <c r="C26" i="14"/>
  <c r="D25" i="14"/>
  <c r="C25" i="14"/>
  <c r="D24" i="14"/>
  <c r="C24" i="14"/>
  <c r="D23" i="14"/>
  <c r="C23" i="14"/>
  <c r="D22" i="14"/>
  <c r="C22" i="14"/>
  <c r="D21" i="14"/>
  <c r="C21" i="14"/>
  <c r="D20" i="14"/>
  <c r="C20" i="14"/>
  <c r="D19" i="14"/>
  <c r="C19" i="14"/>
  <c r="D18" i="14"/>
  <c r="C18" i="14"/>
  <c r="D17" i="14"/>
  <c r="C17" i="14"/>
  <c r="D16" i="14"/>
  <c r="C16" i="14"/>
  <c r="D15" i="14"/>
  <c r="C15" i="14"/>
  <c r="D14" i="14"/>
  <c r="C14" i="14"/>
  <c r="D13" i="14"/>
  <c r="C13" i="14"/>
  <c r="D12" i="14"/>
  <c r="C12" i="14"/>
  <c r="D11" i="14"/>
  <c r="C11" i="14"/>
  <c r="D10" i="14"/>
  <c r="C10" i="14"/>
  <c r="D9" i="14"/>
  <c r="C9" i="14"/>
  <c r="D8" i="14"/>
  <c r="C8" i="14"/>
  <c r="D7" i="14"/>
  <c r="D6" i="14"/>
  <c r="C6" i="14"/>
  <c r="B6" i="14"/>
  <c r="E618" i="13"/>
  <c r="E64" i="13"/>
  <c r="E116" i="13"/>
  <c r="E121" i="13"/>
  <c r="E154" i="13"/>
  <c r="E157" i="13"/>
  <c r="E614" i="13"/>
  <c r="F614" i="13"/>
  <c r="E615" i="13"/>
  <c r="A339" i="13"/>
  <c r="A340" i="13"/>
  <c r="A341" i="13"/>
  <c r="A342" i="13"/>
  <c r="A343" i="13"/>
  <c r="A344" i="13"/>
  <c r="A345" i="13"/>
  <c r="A346" i="13"/>
  <c r="A347" i="13"/>
  <c r="A348" i="13"/>
  <c r="A349" i="13"/>
  <c r="A350" i="13"/>
  <c r="A351" i="13"/>
  <c r="A352" i="13"/>
  <c r="A353" i="13"/>
  <c r="A354" i="13"/>
  <c r="A355" i="13"/>
  <c r="A356" i="13"/>
  <c r="A357" i="13"/>
  <c r="A358" i="13"/>
  <c r="A359" i="13"/>
  <c r="A360" i="13"/>
  <c r="A361" i="13"/>
  <c r="A362" i="13"/>
  <c r="A363" i="13"/>
  <c r="A364" i="13"/>
  <c r="A365" i="13"/>
  <c r="A366" i="13"/>
  <c r="A367" i="13"/>
  <c r="A368" i="13"/>
  <c r="A369" i="13"/>
  <c r="A370" i="13"/>
  <c r="A371" i="13"/>
  <c r="A372" i="13"/>
  <c r="A373" i="13"/>
  <c r="A374" i="13"/>
  <c r="A375" i="13"/>
  <c r="A376" i="13"/>
  <c r="A377" i="13"/>
  <c r="A378" i="13"/>
  <c r="A379" i="13"/>
  <c r="A380" i="13"/>
  <c r="A381" i="13"/>
  <c r="A382" i="13"/>
  <c r="A383" i="13"/>
  <c r="A384" i="13"/>
  <c r="A385" i="13"/>
  <c r="A386" i="13"/>
  <c r="A387" i="13"/>
  <c r="A388" i="13"/>
  <c r="A389" i="13"/>
  <c r="A390" i="13"/>
  <c r="A391" i="13"/>
  <c r="A392" i="13"/>
  <c r="A393" i="13"/>
  <c r="A394" i="13"/>
  <c r="A395" i="13"/>
  <c r="A396" i="13"/>
  <c r="A397" i="13"/>
  <c r="A398" i="13"/>
  <c r="A399" i="13"/>
  <c r="A400" i="13"/>
  <c r="A401" i="13"/>
  <c r="A402" i="13"/>
  <c r="A403" i="13"/>
  <c r="A404" i="13"/>
  <c r="A405" i="13"/>
  <c r="A406" i="13"/>
  <c r="A407" i="13"/>
  <c r="A408" i="13"/>
  <c r="A409" i="13"/>
  <c r="A410" i="13"/>
  <c r="A411" i="13"/>
  <c r="A412" i="13"/>
  <c r="A413" i="13"/>
  <c r="A414" i="13"/>
  <c r="A415" i="13"/>
  <c r="A416" i="13"/>
  <c r="A417" i="13"/>
  <c r="A418" i="13"/>
  <c r="A419" i="13"/>
  <c r="A420" i="13"/>
  <c r="A421" i="13"/>
  <c r="A422" i="13"/>
  <c r="A423" i="13"/>
  <c r="A424" i="13"/>
  <c r="A425" i="13"/>
  <c r="A426" i="13"/>
  <c r="A427" i="13"/>
  <c r="A428" i="13"/>
  <c r="A429" i="13"/>
  <c r="A430" i="13"/>
  <c r="A431" i="13"/>
  <c r="A432" i="13"/>
  <c r="A433" i="13"/>
  <c r="A434" i="13"/>
  <c r="A435" i="13"/>
  <c r="A436" i="13"/>
  <c r="A437" i="13"/>
  <c r="A438" i="13"/>
  <c r="A439" i="13"/>
  <c r="A440" i="13"/>
  <c r="A441" i="13"/>
  <c r="A442" i="13"/>
  <c r="A443" i="13"/>
  <c r="A444" i="13"/>
  <c r="A445" i="13"/>
  <c r="A446" i="13"/>
  <c r="A447" i="13"/>
  <c r="A448" i="13"/>
  <c r="A449" i="13"/>
  <c r="A450" i="13"/>
  <c r="A451" i="13"/>
  <c r="A452" i="13"/>
  <c r="A453" i="13"/>
  <c r="A454" i="13"/>
  <c r="A455" i="13"/>
  <c r="A456" i="13"/>
  <c r="A457" i="13"/>
  <c r="A458" i="13"/>
  <c r="A459" i="13"/>
  <c r="A460" i="13"/>
  <c r="A461" i="13"/>
  <c r="A462" i="13"/>
  <c r="A463" i="13"/>
  <c r="A464" i="13"/>
  <c r="A465" i="13"/>
  <c r="A466" i="13"/>
  <c r="A467" i="13"/>
  <c r="A468" i="13"/>
  <c r="A469" i="13"/>
  <c r="A470" i="13"/>
  <c r="A471" i="13"/>
  <c r="A472" i="13"/>
  <c r="A473" i="13"/>
  <c r="A474" i="13"/>
  <c r="A475" i="13"/>
  <c r="A476" i="13"/>
  <c r="A477" i="13"/>
  <c r="A478" i="13"/>
  <c r="A479" i="13"/>
  <c r="A480" i="13"/>
  <c r="A481" i="13"/>
  <c r="A482" i="13"/>
  <c r="A483" i="13"/>
  <c r="A484" i="13"/>
  <c r="A485" i="13"/>
  <c r="A486" i="13"/>
  <c r="A487" i="13"/>
  <c r="A488" i="13"/>
  <c r="A489" i="13"/>
  <c r="A490" i="13"/>
  <c r="A491" i="13"/>
  <c r="A492" i="13"/>
  <c r="A493" i="13"/>
  <c r="A494" i="13"/>
  <c r="A495" i="13"/>
  <c r="A496" i="13"/>
  <c r="A497" i="13"/>
  <c r="A498" i="13"/>
  <c r="A499" i="13"/>
  <c r="A500" i="13"/>
  <c r="A501" i="13"/>
  <c r="A502" i="13"/>
  <c r="A503" i="13"/>
  <c r="A504" i="13"/>
  <c r="A505" i="13"/>
  <c r="A506" i="13"/>
  <c r="A507" i="13"/>
  <c r="A508" i="13"/>
  <c r="A509" i="13"/>
  <c r="A510" i="13"/>
  <c r="A511" i="13"/>
  <c r="A512" i="13"/>
  <c r="A513" i="13"/>
  <c r="A514" i="13"/>
  <c r="A515" i="13"/>
  <c r="A516" i="13"/>
  <c r="A517" i="13"/>
  <c r="A518" i="13"/>
  <c r="A519" i="13"/>
  <c r="A520" i="13"/>
  <c r="A521" i="13"/>
  <c r="A522" i="13"/>
  <c r="A523" i="13"/>
  <c r="A524" i="13"/>
  <c r="A525" i="13"/>
  <c r="A526" i="13"/>
  <c r="A527" i="13"/>
  <c r="A528" i="13"/>
  <c r="A529" i="13"/>
  <c r="A530" i="13"/>
  <c r="A531" i="13"/>
  <c r="A532" i="13"/>
  <c r="A533" i="13"/>
  <c r="A534" i="13"/>
  <c r="A535" i="13"/>
  <c r="A536" i="13"/>
  <c r="A537" i="13"/>
  <c r="A538" i="13"/>
  <c r="A539" i="13"/>
  <c r="A540" i="13"/>
  <c r="A541" i="13"/>
  <c r="A542" i="13"/>
  <c r="A543" i="13"/>
  <c r="A544" i="13"/>
  <c r="A545" i="13"/>
  <c r="A546" i="13"/>
  <c r="A547" i="13"/>
  <c r="A548" i="13"/>
  <c r="A549" i="13"/>
  <c r="A550" i="13"/>
  <c r="A551" i="13"/>
  <c r="A552" i="13"/>
  <c r="A553" i="13"/>
  <c r="A554" i="13"/>
  <c r="A555" i="13"/>
  <c r="A556" i="13"/>
  <c r="A557" i="13"/>
  <c r="A558" i="13"/>
  <c r="A559" i="13"/>
  <c r="A560" i="13"/>
  <c r="A561" i="13"/>
  <c r="A562" i="13"/>
  <c r="A563" i="13"/>
  <c r="A564" i="13"/>
  <c r="A565" i="13"/>
  <c r="A566" i="13"/>
  <c r="A567" i="13"/>
  <c r="A568" i="13"/>
  <c r="A569" i="13"/>
  <c r="A570" i="13"/>
  <c r="A571" i="13"/>
  <c r="A572" i="13"/>
  <c r="A573" i="13"/>
  <c r="A574" i="13"/>
  <c r="A575" i="13"/>
  <c r="A576" i="13"/>
  <c r="A577" i="13"/>
  <c r="A578" i="13"/>
  <c r="A579" i="13"/>
  <c r="A580" i="13"/>
  <c r="A581" i="13"/>
  <c r="A582" i="13"/>
  <c r="A583" i="13"/>
  <c r="A584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233" i="13"/>
  <c r="A234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G190" i="9"/>
  <c r="G202" i="9"/>
  <c r="G88" i="9"/>
  <c r="G143" i="9"/>
  <c r="G80" i="9"/>
  <c r="G137" i="9"/>
  <c r="G70" i="9"/>
  <c r="G47" i="9"/>
  <c r="G193" i="9"/>
  <c r="G196" i="9"/>
  <c r="G173" i="9"/>
  <c r="G195" i="9"/>
  <c r="G49" i="9"/>
  <c r="G46" i="9"/>
  <c r="G205" i="9"/>
  <c r="G128" i="9"/>
  <c r="G17" i="9"/>
  <c r="A576" i="12"/>
  <c r="A577" i="12"/>
  <c r="A578" i="12"/>
  <c r="A579" i="12"/>
  <c r="A580" i="12"/>
  <c r="A581" i="12"/>
  <c r="A582" i="12"/>
  <c r="A583" i="12"/>
  <c r="A584" i="12"/>
  <c r="E596" i="12"/>
  <c r="F606" i="12"/>
  <c r="F596" i="12"/>
  <c r="E64" i="12"/>
  <c r="E116" i="12"/>
  <c r="E121" i="12"/>
  <c r="E154" i="12"/>
  <c r="E157" i="12"/>
  <c r="E592" i="12"/>
  <c r="F592" i="12"/>
  <c r="E593" i="12"/>
  <c r="A339" i="12"/>
  <c r="A340" i="12"/>
  <c r="A341" i="12"/>
  <c r="A342" i="12"/>
  <c r="A343" i="12"/>
  <c r="A344" i="12"/>
  <c r="A345" i="12"/>
  <c r="A346" i="12"/>
  <c r="A347" i="12"/>
  <c r="A348" i="12"/>
  <c r="A349" i="12"/>
  <c r="A350" i="12"/>
  <c r="A351" i="12"/>
  <c r="A352" i="12"/>
  <c r="A353" i="12"/>
  <c r="A354" i="12"/>
  <c r="A355" i="12"/>
  <c r="A356" i="12"/>
  <c r="A357" i="12"/>
  <c r="A358" i="12"/>
  <c r="A359" i="12"/>
  <c r="A360" i="12"/>
  <c r="A361" i="12"/>
  <c r="A362" i="12"/>
  <c r="A363" i="12"/>
  <c r="A364" i="12"/>
  <c r="A365" i="12"/>
  <c r="A366" i="12"/>
  <c r="A367" i="12"/>
  <c r="A368" i="12"/>
  <c r="A369" i="12"/>
  <c r="A370" i="12"/>
  <c r="A371" i="12"/>
  <c r="A372" i="12"/>
  <c r="A373" i="12"/>
  <c r="A374" i="12"/>
  <c r="A375" i="12"/>
  <c r="A376" i="12"/>
  <c r="A377" i="12"/>
  <c r="A378" i="12"/>
  <c r="A379" i="12"/>
  <c r="A380" i="12"/>
  <c r="A381" i="12"/>
  <c r="A382" i="12"/>
  <c r="A383" i="12"/>
  <c r="A384" i="12"/>
  <c r="A385" i="12"/>
  <c r="A386" i="12"/>
  <c r="A387" i="12"/>
  <c r="A388" i="12"/>
  <c r="A389" i="12"/>
  <c r="A390" i="12"/>
  <c r="A391" i="12"/>
  <c r="A392" i="12"/>
  <c r="A393" i="12"/>
  <c r="A394" i="12"/>
  <c r="A395" i="12"/>
  <c r="A396" i="12"/>
  <c r="A397" i="12"/>
  <c r="A398" i="12"/>
  <c r="A399" i="12"/>
  <c r="A400" i="12"/>
  <c r="A401" i="12"/>
  <c r="A402" i="12"/>
  <c r="A403" i="12"/>
  <c r="A404" i="12"/>
  <c r="A405" i="12"/>
  <c r="A406" i="12"/>
  <c r="A407" i="12"/>
  <c r="A408" i="12"/>
  <c r="A409" i="12"/>
  <c r="A410" i="12"/>
  <c r="A411" i="12"/>
  <c r="A412" i="12"/>
  <c r="A413" i="12"/>
  <c r="A414" i="12"/>
  <c r="A415" i="12"/>
  <c r="A416" i="12"/>
  <c r="A417" i="12"/>
  <c r="A418" i="12"/>
  <c r="A419" i="12"/>
  <c r="A420" i="12"/>
  <c r="A421" i="12"/>
  <c r="A422" i="12"/>
  <c r="A423" i="12"/>
  <c r="A424" i="12"/>
  <c r="A425" i="12"/>
  <c r="A426" i="12"/>
  <c r="A427" i="12"/>
  <c r="A428" i="12"/>
  <c r="A429" i="12"/>
  <c r="A430" i="12"/>
  <c r="A431" i="12"/>
  <c r="A432" i="12"/>
  <c r="A433" i="12"/>
  <c r="A434" i="12"/>
  <c r="A435" i="12"/>
  <c r="A436" i="12"/>
  <c r="A437" i="12"/>
  <c r="A438" i="12"/>
  <c r="A439" i="12"/>
  <c r="A440" i="12"/>
  <c r="A441" i="12"/>
  <c r="A442" i="12"/>
  <c r="A443" i="12"/>
  <c r="A444" i="12"/>
  <c r="A445" i="12"/>
  <c r="A446" i="12"/>
  <c r="A447" i="12"/>
  <c r="A448" i="12"/>
  <c r="A449" i="12"/>
  <c r="A450" i="12"/>
  <c r="A451" i="12"/>
  <c r="A452" i="12"/>
  <c r="A453" i="12"/>
  <c r="A454" i="12"/>
  <c r="A455" i="12"/>
  <c r="A456" i="12"/>
  <c r="A457" i="12"/>
  <c r="A458" i="12"/>
  <c r="A459" i="12"/>
  <c r="A460" i="12"/>
  <c r="A461" i="12"/>
  <c r="A462" i="12"/>
  <c r="A463" i="12"/>
  <c r="A464" i="12"/>
  <c r="A465" i="12"/>
  <c r="A466" i="12"/>
  <c r="A467" i="12"/>
  <c r="A468" i="12"/>
  <c r="A469" i="12"/>
  <c r="A470" i="12"/>
  <c r="A471" i="12"/>
  <c r="A472" i="12"/>
  <c r="A473" i="12"/>
  <c r="A474" i="12"/>
  <c r="A475" i="12"/>
  <c r="A476" i="12"/>
  <c r="A477" i="12"/>
  <c r="A478" i="12"/>
  <c r="A479" i="12"/>
  <c r="A480" i="12"/>
  <c r="A481" i="12"/>
  <c r="A482" i="12"/>
  <c r="A483" i="12"/>
  <c r="A484" i="12"/>
  <c r="A485" i="12"/>
  <c r="A486" i="12"/>
  <c r="A487" i="12"/>
  <c r="A488" i="12"/>
  <c r="A489" i="12"/>
  <c r="A490" i="12"/>
  <c r="A491" i="12"/>
  <c r="A492" i="12"/>
  <c r="A493" i="12"/>
  <c r="A494" i="12"/>
  <c r="A495" i="12"/>
  <c r="A496" i="12"/>
  <c r="A497" i="12"/>
  <c r="A498" i="12"/>
  <c r="A499" i="12"/>
  <c r="A500" i="12"/>
  <c r="A501" i="12"/>
  <c r="A502" i="12"/>
  <c r="A503" i="12"/>
  <c r="A504" i="12"/>
  <c r="A505" i="12"/>
  <c r="A506" i="12"/>
  <c r="A507" i="12"/>
  <c r="A508" i="12"/>
  <c r="A509" i="12"/>
  <c r="A510" i="12"/>
  <c r="A511" i="12"/>
  <c r="A512" i="12"/>
  <c r="A513" i="12"/>
  <c r="A514" i="12"/>
  <c r="A515" i="12"/>
  <c r="A516" i="12"/>
  <c r="A517" i="12"/>
  <c r="A518" i="12"/>
  <c r="A519" i="12"/>
  <c r="A520" i="12"/>
  <c r="A521" i="12"/>
  <c r="A522" i="12"/>
  <c r="A523" i="12"/>
  <c r="A524" i="12"/>
  <c r="A525" i="12"/>
  <c r="A526" i="12"/>
  <c r="A527" i="12"/>
  <c r="A528" i="12"/>
  <c r="A529" i="12"/>
  <c r="A530" i="12"/>
  <c r="A531" i="12"/>
  <c r="A532" i="12"/>
  <c r="A533" i="12"/>
  <c r="A534" i="12"/>
  <c r="A535" i="12"/>
  <c r="A536" i="12"/>
  <c r="A537" i="12"/>
  <c r="A538" i="12"/>
  <c r="A539" i="12"/>
  <c r="A540" i="12"/>
  <c r="A541" i="12"/>
  <c r="A542" i="12"/>
  <c r="A543" i="12"/>
  <c r="A544" i="12"/>
  <c r="A545" i="12"/>
  <c r="A546" i="12"/>
  <c r="A547" i="12"/>
  <c r="A548" i="12"/>
  <c r="A549" i="12"/>
  <c r="A550" i="12"/>
  <c r="A551" i="12"/>
  <c r="A552" i="12"/>
  <c r="A553" i="12"/>
  <c r="A554" i="12"/>
  <c r="A555" i="12"/>
  <c r="A556" i="12"/>
  <c r="A557" i="12"/>
  <c r="A558" i="12"/>
  <c r="A559" i="12"/>
  <c r="A560" i="12"/>
  <c r="A561" i="12"/>
  <c r="A562" i="12"/>
  <c r="A563" i="12"/>
  <c r="A564" i="12"/>
  <c r="A565" i="12"/>
  <c r="A566" i="12"/>
  <c r="A567" i="12"/>
  <c r="A568" i="12"/>
  <c r="A569" i="12"/>
  <c r="A570" i="12"/>
  <c r="A571" i="12"/>
  <c r="A572" i="12"/>
  <c r="A573" i="12"/>
  <c r="A574" i="12"/>
  <c r="A575" i="12"/>
  <c r="G167" i="9"/>
  <c r="G183" i="9"/>
  <c r="G203" i="9"/>
  <c r="E203" i="9"/>
  <c r="G204" i="9"/>
  <c r="E204" i="9"/>
  <c r="E205" i="9"/>
  <c r="F201" i="9"/>
  <c r="G127" i="9"/>
  <c r="G185" i="9"/>
  <c r="G182" i="9"/>
  <c r="G89" i="9"/>
  <c r="G78" i="9"/>
  <c r="G187" i="9"/>
  <c r="G129" i="9"/>
  <c r="G174" i="9"/>
  <c r="G103" i="9"/>
  <c r="G155" i="9"/>
  <c r="G87" i="9"/>
  <c r="G189" i="9"/>
  <c r="F202" i="9"/>
  <c r="G136" i="9"/>
  <c r="G29" i="9"/>
  <c r="F50" i="9"/>
  <c r="G51" i="9"/>
  <c r="G91" i="9"/>
  <c r="G114" i="9"/>
  <c r="G149" i="9"/>
  <c r="G178" i="9"/>
  <c r="F199" i="9"/>
  <c r="F32" i="9"/>
  <c r="G134" i="9"/>
  <c r="G198" i="9"/>
  <c r="G197" i="9"/>
  <c r="F195" i="9"/>
  <c r="G188" i="9"/>
  <c r="G171" i="9"/>
  <c r="F200" i="9"/>
  <c r="F196" i="9"/>
  <c r="G105" i="9"/>
  <c r="F193" i="9"/>
  <c r="G172" i="9"/>
  <c r="F192" i="9"/>
  <c r="F194" i="9"/>
  <c r="G146" i="9"/>
  <c r="G135" i="9"/>
  <c r="G67" i="9"/>
  <c r="G191" i="9"/>
  <c r="G184" i="9"/>
  <c r="G125" i="9"/>
  <c r="G156" i="9"/>
  <c r="G124" i="9"/>
  <c r="G99" i="9"/>
  <c r="G158" i="9"/>
  <c r="G106" i="9"/>
  <c r="G7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F6" i="9"/>
  <c r="G6" i="9"/>
  <c r="E6" i="9"/>
  <c r="F7" i="9"/>
  <c r="E7" i="9"/>
  <c r="F8" i="9"/>
  <c r="G8" i="9"/>
  <c r="E8" i="9"/>
  <c r="F9" i="9"/>
  <c r="G9" i="9"/>
  <c r="E9" i="9"/>
  <c r="F10" i="9"/>
  <c r="G10" i="9"/>
  <c r="E10" i="9"/>
  <c r="F11" i="9"/>
  <c r="G11" i="9"/>
  <c r="E11" i="9"/>
  <c r="F12" i="9"/>
  <c r="G12" i="9"/>
  <c r="E12" i="9"/>
  <c r="F13" i="9"/>
  <c r="G13" i="9"/>
  <c r="E13" i="9"/>
  <c r="F14" i="9"/>
  <c r="G14" i="9"/>
  <c r="E14" i="9"/>
  <c r="F15" i="9"/>
  <c r="G15" i="9"/>
  <c r="E15" i="9"/>
  <c r="F16" i="9"/>
  <c r="G16" i="9"/>
  <c r="E16" i="9"/>
  <c r="F17" i="9"/>
  <c r="E17" i="9"/>
  <c r="F18" i="9"/>
  <c r="G18" i="9"/>
  <c r="E18" i="9"/>
  <c r="F19" i="9"/>
  <c r="G19" i="9"/>
  <c r="E19" i="9"/>
  <c r="F20" i="9"/>
  <c r="G20" i="9"/>
  <c r="E20" i="9"/>
  <c r="F21" i="9"/>
  <c r="G21" i="9"/>
  <c r="E21" i="9"/>
  <c r="F22" i="9"/>
  <c r="G22" i="9"/>
  <c r="E22" i="9"/>
  <c r="F23" i="9"/>
  <c r="G23" i="9"/>
  <c r="E23" i="9"/>
  <c r="F24" i="9"/>
  <c r="G24" i="9"/>
  <c r="E24" i="9"/>
  <c r="F25" i="9"/>
  <c r="G25" i="9"/>
  <c r="E25" i="9"/>
  <c r="F26" i="9"/>
  <c r="G26" i="9"/>
  <c r="E26" i="9"/>
  <c r="F27" i="9"/>
  <c r="G27" i="9"/>
  <c r="E27" i="9"/>
  <c r="F28" i="9"/>
  <c r="G28" i="9"/>
  <c r="E28" i="9"/>
  <c r="F29" i="9"/>
  <c r="E29" i="9"/>
  <c r="F30" i="9"/>
  <c r="G30" i="9"/>
  <c r="E30" i="9"/>
  <c r="F31" i="9"/>
  <c r="G31" i="9"/>
  <c r="E31" i="9"/>
  <c r="E32" i="9"/>
  <c r="F33" i="9"/>
  <c r="G33" i="9"/>
  <c r="E33" i="9"/>
  <c r="F34" i="9"/>
  <c r="G34" i="9"/>
  <c r="E34" i="9"/>
  <c r="F35" i="9"/>
  <c r="G35" i="9"/>
  <c r="E35" i="9"/>
  <c r="F36" i="9"/>
  <c r="G36" i="9"/>
  <c r="E36" i="9"/>
  <c r="F37" i="9"/>
  <c r="G37" i="9"/>
  <c r="E37" i="9"/>
  <c r="F38" i="9"/>
  <c r="G38" i="9"/>
  <c r="E38" i="9"/>
  <c r="F39" i="9"/>
  <c r="G39" i="9"/>
  <c r="E39" i="9"/>
  <c r="F40" i="9"/>
  <c r="G40" i="9"/>
  <c r="E40" i="9"/>
  <c r="F41" i="9"/>
  <c r="G41" i="9"/>
  <c r="E41" i="9"/>
  <c r="F42" i="9"/>
  <c r="G42" i="9"/>
  <c r="E42" i="9"/>
  <c r="F43" i="9"/>
  <c r="G43" i="9"/>
  <c r="E43" i="9"/>
  <c r="F44" i="9"/>
  <c r="G44" i="9"/>
  <c r="E44" i="9"/>
  <c r="F45" i="9"/>
  <c r="G45" i="9"/>
  <c r="E45" i="9"/>
  <c r="F46" i="9"/>
  <c r="E46" i="9"/>
  <c r="F47" i="9"/>
  <c r="E47" i="9"/>
  <c r="F48" i="9"/>
  <c r="G48" i="9"/>
  <c r="E48" i="9"/>
  <c r="F49" i="9"/>
  <c r="E49" i="9"/>
  <c r="G50" i="9"/>
  <c r="E50" i="9"/>
  <c r="F51" i="9"/>
  <c r="E51" i="9"/>
  <c r="F52" i="9"/>
  <c r="G52" i="9"/>
  <c r="E52" i="9"/>
  <c r="F53" i="9"/>
  <c r="G53" i="9"/>
  <c r="E53" i="9"/>
  <c r="F54" i="9"/>
  <c r="G54" i="9"/>
  <c r="E54" i="9"/>
  <c r="G55" i="9"/>
  <c r="E55" i="9"/>
  <c r="F56" i="9"/>
  <c r="G56" i="9"/>
  <c r="E56" i="9"/>
  <c r="F57" i="9"/>
  <c r="G57" i="9"/>
  <c r="E57" i="9"/>
  <c r="F58" i="9"/>
  <c r="G58" i="9"/>
  <c r="E58" i="9"/>
  <c r="F59" i="9"/>
  <c r="G59" i="9"/>
  <c r="E59" i="9"/>
  <c r="G60" i="9"/>
  <c r="E60" i="9"/>
  <c r="F61" i="9"/>
  <c r="G61" i="9"/>
  <c r="E61" i="9"/>
  <c r="F62" i="9"/>
  <c r="G62" i="9"/>
  <c r="E62" i="9"/>
  <c r="F63" i="9"/>
  <c r="G63" i="9"/>
  <c r="E63" i="9"/>
  <c r="F64" i="9"/>
  <c r="G64" i="9"/>
  <c r="E64" i="9"/>
  <c r="F65" i="9"/>
  <c r="G65" i="9"/>
  <c r="E65" i="9"/>
  <c r="F66" i="9"/>
  <c r="G66" i="9"/>
  <c r="E66" i="9"/>
  <c r="F67" i="9"/>
  <c r="E67" i="9"/>
  <c r="F68" i="9"/>
  <c r="G68" i="9"/>
  <c r="E68" i="9"/>
  <c r="F69" i="9"/>
  <c r="G69" i="9"/>
  <c r="E69" i="9"/>
  <c r="F70" i="9"/>
  <c r="E70" i="9"/>
  <c r="G71" i="9"/>
  <c r="E71" i="9"/>
  <c r="F72" i="9"/>
  <c r="G72" i="9"/>
  <c r="E72" i="9"/>
  <c r="G73" i="9"/>
  <c r="E73" i="9"/>
  <c r="F74" i="9"/>
  <c r="G74" i="9"/>
  <c r="E74" i="9"/>
  <c r="F75" i="9"/>
  <c r="G75" i="9"/>
  <c r="E75" i="9"/>
  <c r="F76" i="9"/>
  <c r="G76" i="9"/>
  <c r="E76" i="9"/>
  <c r="F77" i="9"/>
  <c r="G77" i="9"/>
  <c r="E77" i="9"/>
  <c r="F78" i="9"/>
  <c r="E78" i="9"/>
  <c r="F79" i="9"/>
  <c r="G79" i="9"/>
  <c r="E79" i="9"/>
  <c r="E80" i="9"/>
  <c r="F81" i="9"/>
  <c r="G81" i="9"/>
  <c r="E81" i="9"/>
  <c r="F82" i="9"/>
  <c r="G82" i="9"/>
  <c r="E82" i="9"/>
  <c r="F83" i="9"/>
  <c r="G83" i="9"/>
  <c r="E83" i="9"/>
  <c r="F84" i="9"/>
  <c r="G84" i="9"/>
  <c r="E84" i="9"/>
  <c r="F85" i="9"/>
  <c r="G85" i="9"/>
  <c r="E85" i="9"/>
  <c r="F86" i="9"/>
  <c r="G86" i="9"/>
  <c r="E86" i="9"/>
  <c r="F87" i="9"/>
  <c r="E87" i="9"/>
  <c r="F88" i="9"/>
  <c r="E88" i="9"/>
  <c r="F89" i="9"/>
  <c r="E89" i="9"/>
  <c r="F90" i="9"/>
  <c r="G90" i="9"/>
  <c r="E90" i="9"/>
  <c r="F91" i="9"/>
  <c r="E91" i="9"/>
  <c r="F92" i="9"/>
  <c r="G92" i="9"/>
  <c r="E92" i="9"/>
  <c r="G93" i="9"/>
  <c r="E93" i="9"/>
  <c r="F94" i="9"/>
  <c r="G94" i="9"/>
  <c r="E94" i="9"/>
  <c r="F95" i="9"/>
  <c r="E95" i="9"/>
  <c r="F96" i="9"/>
  <c r="G96" i="9"/>
  <c r="E96" i="9"/>
  <c r="F97" i="9"/>
  <c r="G97" i="9"/>
  <c r="E97" i="9"/>
  <c r="F98" i="9"/>
  <c r="G98" i="9"/>
  <c r="E98" i="9"/>
  <c r="F99" i="9"/>
  <c r="E99" i="9"/>
  <c r="F100" i="9"/>
  <c r="G100" i="9"/>
  <c r="E100" i="9"/>
  <c r="F101" i="9"/>
  <c r="G101" i="9"/>
  <c r="E101" i="9"/>
  <c r="F102" i="9"/>
  <c r="G102" i="9"/>
  <c r="E102" i="9"/>
  <c r="F103" i="9"/>
  <c r="E103" i="9"/>
  <c r="G104" i="9"/>
  <c r="E104" i="9"/>
  <c r="F105" i="9"/>
  <c r="E105" i="9"/>
  <c r="E106" i="9"/>
  <c r="F107" i="9"/>
  <c r="G107" i="9"/>
  <c r="E107" i="9"/>
  <c r="F108" i="9"/>
  <c r="G108" i="9"/>
  <c r="E108" i="9"/>
  <c r="G109" i="9"/>
  <c r="E109" i="9"/>
  <c r="F110" i="9"/>
  <c r="G110" i="9"/>
  <c r="E110" i="9"/>
  <c r="F111" i="9"/>
  <c r="G111" i="9"/>
  <c r="E111" i="9"/>
  <c r="F112" i="9"/>
  <c r="G112" i="9"/>
  <c r="E112" i="9"/>
  <c r="F113" i="9"/>
  <c r="G113" i="9"/>
  <c r="E113" i="9"/>
  <c r="F114" i="9"/>
  <c r="E114" i="9"/>
  <c r="F115" i="9"/>
  <c r="G115" i="9"/>
  <c r="E115" i="9"/>
  <c r="F116" i="9"/>
  <c r="G116" i="9"/>
  <c r="E116" i="9"/>
  <c r="F117" i="9"/>
  <c r="G117" i="9"/>
  <c r="E117" i="9"/>
  <c r="F118" i="9"/>
  <c r="G118" i="9"/>
  <c r="E118" i="9"/>
  <c r="F119" i="9"/>
  <c r="G119" i="9"/>
  <c r="E119" i="9"/>
  <c r="F120" i="9"/>
  <c r="G120" i="9"/>
  <c r="E120" i="9"/>
  <c r="F121" i="9"/>
  <c r="G121" i="9"/>
  <c r="E121" i="9"/>
  <c r="F122" i="9"/>
  <c r="G122" i="9"/>
  <c r="E122" i="9"/>
  <c r="F123" i="9"/>
  <c r="G123" i="9"/>
  <c r="E123" i="9"/>
  <c r="F124" i="9"/>
  <c r="E124" i="9"/>
  <c r="F125" i="9"/>
  <c r="E125" i="9"/>
  <c r="F126" i="9"/>
  <c r="G126" i="9"/>
  <c r="E126" i="9"/>
  <c r="F127" i="9"/>
  <c r="E127" i="9"/>
  <c r="F128" i="9"/>
  <c r="E128" i="9"/>
  <c r="F129" i="9"/>
  <c r="E129" i="9"/>
  <c r="F130" i="9"/>
  <c r="G130" i="9"/>
  <c r="E130" i="9"/>
  <c r="F131" i="9"/>
  <c r="G131" i="9"/>
  <c r="E131" i="9"/>
  <c r="F132" i="9"/>
  <c r="G132" i="9"/>
  <c r="E132" i="9"/>
  <c r="F133" i="9"/>
  <c r="G133" i="9"/>
  <c r="E133" i="9"/>
  <c r="F134" i="9"/>
  <c r="E134" i="9"/>
  <c r="F135" i="9"/>
  <c r="E135" i="9"/>
  <c r="F136" i="9"/>
  <c r="E136" i="9"/>
  <c r="F137" i="9"/>
  <c r="E137" i="9"/>
  <c r="F138" i="9"/>
  <c r="G138" i="9"/>
  <c r="E138" i="9"/>
  <c r="F139" i="9"/>
  <c r="G139" i="9"/>
  <c r="E139" i="9"/>
  <c r="F140" i="9"/>
  <c r="E140" i="9"/>
  <c r="F141" i="9"/>
  <c r="G141" i="9"/>
  <c r="E141" i="9"/>
  <c r="F142" i="9"/>
  <c r="G142" i="9"/>
  <c r="E142" i="9"/>
  <c r="F143" i="9"/>
  <c r="E143" i="9"/>
  <c r="F144" i="9"/>
  <c r="G144" i="9"/>
  <c r="E144" i="9"/>
  <c r="F145" i="9"/>
  <c r="G145" i="9"/>
  <c r="E145" i="9"/>
  <c r="F146" i="9"/>
  <c r="E146" i="9"/>
  <c r="F147" i="9"/>
  <c r="G147" i="9"/>
  <c r="E147" i="9"/>
  <c r="F148" i="9"/>
  <c r="G148" i="9"/>
  <c r="E148" i="9"/>
  <c r="F149" i="9"/>
  <c r="E149" i="9"/>
  <c r="F150" i="9"/>
  <c r="E150" i="9"/>
  <c r="F151" i="9"/>
  <c r="G151" i="9"/>
  <c r="E151" i="9"/>
  <c r="F152" i="9"/>
  <c r="G152" i="9"/>
  <c r="E152" i="9"/>
  <c r="G153" i="9"/>
  <c r="E153" i="9"/>
  <c r="F154" i="9"/>
  <c r="G154" i="9"/>
  <c r="E154" i="9"/>
  <c r="F155" i="9"/>
  <c r="E155" i="9"/>
  <c r="F156" i="9"/>
  <c r="E156" i="9"/>
  <c r="G157" i="9"/>
  <c r="E157" i="9"/>
  <c r="F158" i="9"/>
  <c r="E158" i="9"/>
  <c r="F159" i="9"/>
  <c r="G159" i="9"/>
  <c r="E159" i="9"/>
  <c r="F160" i="9"/>
  <c r="G160" i="9"/>
  <c r="E160" i="9"/>
  <c r="F161" i="9"/>
  <c r="G161" i="9"/>
  <c r="E161" i="9"/>
  <c r="F162" i="9"/>
  <c r="G162" i="9"/>
  <c r="E162" i="9"/>
  <c r="F163" i="9"/>
  <c r="E163" i="9"/>
  <c r="F164" i="9"/>
  <c r="G164" i="9"/>
  <c r="E164" i="9"/>
  <c r="F165" i="9"/>
  <c r="E165" i="9"/>
  <c r="F166" i="9"/>
  <c r="E166" i="9"/>
  <c r="F167" i="9"/>
  <c r="E167" i="9"/>
  <c r="F168" i="9"/>
  <c r="E168" i="9"/>
  <c r="F169" i="9"/>
  <c r="G169" i="9"/>
  <c r="E169" i="9"/>
  <c r="F170" i="9"/>
  <c r="E170" i="9"/>
  <c r="F171" i="9"/>
  <c r="E171" i="9"/>
  <c r="F172" i="9"/>
  <c r="E172" i="9"/>
  <c r="F173" i="9"/>
  <c r="E173" i="9"/>
  <c r="F174" i="9"/>
  <c r="E174" i="9"/>
  <c r="F175" i="9"/>
  <c r="E175" i="9"/>
  <c r="F176" i="9"/>
  <c r="G176" i="9"/>
  <c r="E176" i="9"/>
  <c r="G177" i="9"/>
  <c r="E177" i="9"/>
  <c r="E178" i="9"/>
  <c r="F179" i="9"/>
  <c r="E179" i="9"/>
  <c r="F180" i="9"/>
  <c r="E180" i="9"/>
  <c r="F181" i="9"/>
  <c r="E181" i="9"/>
  <c r="F182" i="9"/>
  <c r="E182" i="9"/>
  <c r="F183" i="9"/>
  <c r="E183" i="9"/>
  <c r="F184" i="9"/>
  <c r="E184" i="9"/>
  <c r="E185" i="9"/>
  <c r="F186" i="9"/>
  <c r="E186" i="9"/>
  <c r="F187" i="9"/>
  <c r="E187" i="9"/>
  <c r="F188" i="9"/>
  <c r="E188" i="9"/>
  <c r="F189" i="9"/>
  <c r="E189" i="9"/>
  <c r="F190" i="9"/>
  <c r="E190" i="9"/>
  <c r="E206" i="9"/>
  <c r="E207" i="9"/>
  <c r="E209" i="9"/>
  <c r="A314" i="12"/>
  <c r="A315" i="12"/>
  <c r="A316" i="12"/>
  <c r="A317" i="12"/>
  <c r="A318" i="12"/>
  <c r="A319" i="12"/>
  <c r="A320" i="12"/>
  <c r="A321" i="12"/>
  <c r="A322" i="12"/>
  <c r="A323" i="12"/>
  <c r="A324" i="12"/>
  <c r="A325" i="12"/>
  <c r="A233" i="12"/>
  <c r="A234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E505" i="8"/>
  <c r="E504" i="8"/>
  <c r="K189" i="11"/>
  <c r="J189" i="11"/>
  <c r="I189" i="11"/>
  <c r="H189" i="11"/>
  <c r="E188" i="11"/>
  <c r="G187" i="11"/>
  <c r="E187" i="11"/>
  <c r="F186" i="11"/>
  <c r="E186" i="11"/>
  <c r="F185" i="11"/>
  <c r="E185" i="11"/>
  <c r="F184" i="11"/>
  <c r="E184" i="11"/>
  <c r="F183" i="11"/>
  <c r="E183" i="11"/>
  <c r="F182" i="11"/>
  <c r="E182" i="11"/>
  <c r="F181" i="11"/>
  <c r="E181" i="11"/>
  <c r="G180" i="11"/>
  <c r="E180" i="11"/>
  <c r="G179" i="11"/>
  <c r="E179" i="11"/>
  <c r="F178" i="11"/>
  <c r="E178" i="11"/>
  <c r="F177" i="11"/>
  <c r="E177" i="11"/>
  <c r="G176" i="11"/>
  <c r="F176" i="11"/>
  <c r="F175" i="11"/>
  <c r="E175" i="11"/>
  <c r="F174" i="11"/>
  <c r="E174" i="11"/>
  <c r="F173" i="11"/>
  <c r="E173" i="11"/>
  <c r="F172" i="11"/>
  <c r="E172" i="11"/>
  <c r="F171" i="11"/>
  <c r="E171" i="11"/>
  <c r="F170" i="11"/>
  <c r="E170" i="11"/>
  <c r="F169" i="11"/>
  <c r="E169" i="11"/>
  <c r="F168" i="11"/>
  <c r="E168" i="11"/>
  <c r="F167" i="11"/>
  <c r="E167" i="11"/>
  <c r="F166" i="11"/>
  <c r="E166" i="11"/>
  <c r="F165" i="11"/>
  <c r="E165" i="11"/>
  <c r="G164" i="11"/>
  <c r="E164" i="11"/>
  <c r="F164" i="11"/>
  <c r="G163" i="11"/>
  <c r="E163" i="11"/>
  <c r="F163" i="11"/>
  <c r="G162" i="11"/>
  <c r="F162" i="11"/>
  <c r="G161" i="11"/>
  <c r="F161" i="11"/>
  <c r="F160" i="11"/>
  <c r="E160" i="11"/>
  <c r="F158" i="11"/>
  <c r="E158" i="11"/>
  <c r="F157" i="11"/>
  <c r="E157" i="11"/>
  <c r="G156" i="11"/>
  <c r="E156" i="11"/>
  <c r="F156" i="11"/>
  <c r="G155" i="11"/>
  <c r="E155" i="11"/>
  <c r="F154" i="11"/>
  <c r="E154" i="11"/>
  <c r="F153" i="11"/>
  <c r="E153" i="11"/>
  <c r="F152" i="11"/>
  <c r="E152" i="11"/>
  <c r="F151" i="11"/>
  <c r="E151" i="11"/>
  <c r="G150" i="11"/>
  <c r="E150" i="11"/>
  <c r="F150" i="11"/>
  <c r="G149" i="11"/>
  <c r="F149" i="11"/>
  <c r="F148" i="11"/>
  <c r="E148" i="11"/>
  <c r="G147" i="11"/>
  <c r="E147" i="11"/>
  <c r="F147" i="11"/>
  <c r="G146" i="11"/>
  <c r="F146" i="11"/>
  <c r="E146" i="11"/>
  <c r="C146" i="11"/>
  <c r="B146" i="11"/>
  <c r="G145" i="11"/>
  <c r="F145" i="11"/>
  <c r="E145" i="11"/>
  <c r="F144" i="11"/>
  <c r="E144" i="11"/>
  <c r="C144" i="11"/>
  <c r="B144" i="11"/>
  <c r="G143" i="11"/>
  <c r="E143" i="11"/>
  <c r="F143" i="11"/>
  <c r="G142" i="11"/>
  <c r="F142" i="11"/>
  <c r="F141" i="11"/>
  <c r="E141" i="11"/>
  <c r="G140" i="11"/>
  <c r="E140" i="11"/>
  <c r="F140" i="11"/>
  <c r="G139" i="11"/>
  <c r="F139" i="11"/>
  <c r="G138" i="11"/>
  <c r="E138" i="11"/>
  <c r="F138" i="11"/>
  <c r="G137" i="11"/>
  <c r="E137" i="11"/>
  <c r="F137" i="11"/>
  <c r="F136" i="11"/>
  <c r="E136" i="11"/>
  <c r="G135" i="11"/>
  <c r="F135" i="11"/>
  <c r="E135" i="11"/>
  <c r="G134" i="11"/>
  <c r="F134" i="11"/>
  <c r="E134" i="11"/>
  <c r="F133" i="11"/>
  <c r="E133" i="11"/>
  <c r="F132" i="11"/>
  <c r="E132" i="11"/>
  <c r="G131" i="11"/>
  <c r="E131" i="11"/>
  <c r="F131" i="11"/>
  <c r="F130" i="11"/>
  <c r="E130" i="11"/>
  <c r="G129" i="11"/>
  <c r="E129" i="11"/>
  <c r="F129" i="11"/>
  <c r="G128" i="11"/>
  <c r="E128" i="11"/>
  <c r="F128" i="11"/>
  <c r="G127" i="11"/>
  <c r="F127" i="11"/>
  <c r="G126" i="11"/>
  <c r="F126" i="11"/>
  <c r="E126" i="11"/>
  <c r="F125" i="11"/>
  <c r="E125" i="11"/>
  <c r="G124" i="11"/>
  <c r="F124" i="11"/>
  <c r="E124" i="11"/>
  <c r="G123" i="11"/>
  <c r="F123" i="11"/>
  <c r="E123" i="11"/>
  <c r="F122" i="11"/>
  <c r="E122" i="11"/>
  <c r="G121" i="11"/>
  <c r="F121" i="11"/>
  <c r="G120" i="11"/>
  <c r="E120" i="11"/>
  <c r="F120" i="11"/>
  <c r="G119" i="11"/>
  <c r="F119" i="11"/>
  <c r="E119" i="11"/>
  <c r="G118" i="11"/>
  <c r="E118" i="11"/>
  <c r="F118" i="11"/>
  <c r="G117" i="11"/>
  <c r="F117" i="11"/>
  <c r="E117" i="11"/>
  <c r="G116" i="11"/>
  <c r="E116" i="11"/>
  <c r="F116" i="11"/>
  <c r="G115" i="11"/>
  <c r="F115" i="11"/>
  <c r="E115" i="11"/>
  <c r="F114" i="11"/>
  <c r="E114" i="11"/>
  <c r="G113" i="11"/>
  <c r="F113" i="11"/>
  <c r="E113" i="11"/>
  <c r="G112" i="11"/>
  <c r="F112" i="11"/>
  <c r="E112" i="11"/>
  <c r="G111" i="11"/>
  <c r="E111" i="11"/>
  <c r="F111" i="11"/>
  <c r="G110" i="11"/>
  <c r="F110" i="11"/>
  <c r="E110" i="11"/>
  <c r="G109" i="11"/>
  <c r="E109" i="11"/>
  <c r="G108" i="11"/>
  <c r="E108" i="11"/>
  <c r="F108" i="11"/>
  <c r="G107" i="11"/>
  <c r="F107" i="11"/>
  <c r="G106" i="11"/>
  <c r="E106" i="11"/>
  <c r="G105" i="11"/>
  <c r="E105" i="11"/>
  <c r="F105" i="11"/>
  <c r="G104" i="11"/>
  <c r="E104" i="11"/>
  <c r="F103" i="11"/>
  <c r="E103" i="11"/>
  <c r="G102" i="11"/>
  <c r="F102" i="11"/>
  <c r="E102" i="11"/>
  <c r="G101" i="11"/>
  <c r="E101" i="11"/>
  <c r="F101" i="11"/>
  <c r="G100" i="11"/>
  <c r="F100" i="11"/>
  <c r="E100" i="11"/>
  <c r="G99" i="11"/>
  <c r="E99" i="11"/>
  <c r="F99" i="11"/>
  <c r="G98" i="11"/>
  <c r="F98" i="11"/>
  <c r="E98" i="11"/>
  <c r="G97" i="11"/>
  <c r="F97" i="11"/>
  <c r="E97" i="11"/>
  <c r="G96" i="11"/>
  <c r="F96" i="11"/>
  <c r="E96" i="11"/>
  <c r="E95" i="11"/>
  <c r="G94" i="11"/>
  <c r="F94" i="11"/>
  <c r="E94" i="11"/>
  <c r="G93" i="11"/>
  <c r="E93" i="11"/>
  <c r="G92" i="11"/>
  <c r="E92" i="11"/>
  <c r="F92" i="11"/>
  <c r="G91" i="11"/>
  <c r="E91" i="11"/>
  <c r="F91" i="11"/>
  <c r="G90" i="11"/>
  <c r="E90" i="11"/>
  <c r="F90" i="11"/>
  <c r="G89" i="11"/>
  <c r="F89" i="11"/>
  <c r="E89" i="11"/>
  <c r="G88" i="11"/>
  <c r="F88" i="11"/>
  <c r="G87" i="11"/>
  <c r="F87" i="11"/>
  <c r="E87" i="11"/>
  <c r="C87" i="11"/>
  <c r="G86" i="11"/>
  <c r="F86" i="11"/>
  <c r="E86" i="11"/>
  <c r="C86" i="11"/>
  <c r="G85" i="11"/>
  <c r="F85" i="11"/>
  <c r="E85" i="11"/>
  <c r="C85" i="11"/>
  <c r="G84" i="11"/>
  <c r="F84" i="11"/>
  <c r="E84" i="11"/>
  <c r="C84" i="11"/>
  <c r="G83" i="11"/>
  <c r="F83" i="11"/>
  <c r="E83" i="11"/>
  <c r="C83" i="11"/>
  <c r="G82" i="11"/>
  <c r="F82" i="11"/>
  <c r="E82" i="11"/>
  <c r="B82" i="11"/>
  <c r="G81" i="11"/>
  <c r="F81" i="11"/>
  <c r="E81" i="11"/>
  <c r="C81" i="11"/>
  <c r="G80" i="11"/>
  <c r="E80" i="11"/>
  <c r="C80" i="11"/>
  <c r="G79" i="11"/>
  <c r="F79" i="11"/>
  <c r="E79" i="11"/>
  <c r="C79" i="11"/>
  <c r="G78" i="11"/>
  <c r="F78" i="11"/>
  <c r="E78" i="11"/>
  <c r="C78" i="11"/>
  <c r="G77" i="11"/>
  <c r="F77" i="11"/>
  <c r="E77" i="11"/>
  <c r="C77" i="11"/>
  <c r="G76" i="11"/>
  <c r="F76" i="11"/>
  <c r="E76" i="11"/>
  <c r="C76" i="11"/>
  <c r="G75" i="11"/>
  <c r="F75" i="11"/>
  <c r="E75" i="11"/>
  <c r="C75" i="11"/>
  <c r="G74" i="11"/>
  <c r="F74" i="11"/>
  <c r="E74" i="11"/>
  <c r="C74" i="11"/>
  <c r="G73" i="11"/>
  <c r="E73" i="11"/>
  <c r="C73" i="11"/>
  <c r="G72" i="11"/>
  <c r="F72" i="11"/>
  <c r="E72" i="11"/>
  <c r="B72" i="11"/>
  <c r="G71" i="11"/>
  <c r="E71" i="11"/>
  <c r="C71" i="11"/>
  <c r="G70" i="11"/>
  <c r="F70" i="11"/>
  <c r="G69" i="11"/>
  <c r="F69" i="11"/>
  <c r="C69" i="11"/>
  <c r="G68" i="11"/>
  <c r="F68" i="11"/>
  <c r="C68" i="11"/>
  <c r="G67" i="11"/>
  <c r="F67" i="11"/>
  <c r="C67" i="11"/>
  <c r="G66" i="11"/>
  <c r="F66" i="11"/>
  <c r="C66" i="11"/>
  <c r="G65" i="11"/>
  <c r="F65" i="11"/>
  <c r="C65" i="11"/>
  <c r="G64" i="11"/>
  <c r="F64" i="11"/>
  <c r="E64" i="11"/>
  <c r="C64" i="11"/>
  <c r="G63" i="11"/>
  <c r="F63" i="11"/>
  <c r="E63" i="11"/>
  <c r="C63" i="11"/>
  <c r="G62" i="11"/>
  <c r="F62" i="11"/>
  <c r="E62" i="11"/>
  <c r="C62" i="11"/>
  <c r="G61" i="11"/>
  <c r="F61" i="11"/>
  <c r="E61" i="11"/>
  <c r="C61" i="11"/>
  <c r="G60" i="11"/>
  <c r="E60" i="11"/>
  <c r="C60" i="11"/>
  <c r="G59" i="11"/>
  <c r="F59" i="11"/>
  <c r="E59" i="11"/>
  <c r="C59" i="11"/>
  <c r="G58" i="11"/>
  <c r="F58" i="11"/>
  <c r="C58" i="11"/>
  <c r="G57" i="11"/>
  <c r="F57" i="11"/>
  <c r="E57" i="11"/>
  <c r="D57" i="11"/>
  <c r="C57" i="11"/>
  <c r="G56" i="11"/>
  <c r="F56" i="11"/>
  <c r="E56" i="11"/>
  <c r="D56" i="11"/>
  <c r="C56" i="11"/>
  <c r="G55" i="11"/>
  <c r="E55" i="11"/>
  <c r="D55" i="11"/>
  <c r="C55" i="11"/>
  <c r="G54" i="11"/>
  <c r="F54" i="11"/>
  <c r="E54" i="11"/>
  <c r="D54" i="11"/>
  <c r="C54" i="11"/>
  <c r="G53" i="11"/>
  <c r="F53" i="11"/>
  <c r="E53" i="11"/>
  <c r="D53" i="11"/>
  <c r="C53" i="11"/>
  <c r="G52" i="11"/>
  <c r="F52" i="11"/>
  <c r="E52" i="11"/>
  <c r="D52" i="11"/>
  <c r="C52" i="11"/>
  <c r="G51" i="11"/>
  <c r="F51" i="11"/>
  <c r="D51" i="11"/>
  <c r="C51" i="11"/>
  <c r="G50" i="11"/>
  <c r="F50" i="11"/>
  <c r="E50" i="11"/>
  <c r="D50" i="11"/>
  <c r="C50" i="11"/>
  <c r="G49" i="11"/>
  <c r="F49" i="11"/>
  <c r="D49" i="11"/>
  <c r="C49" i="11"/>
  <c r="G48" i="11"/>
  <c r="F48" i="11"/>
  <c r="E48" i="11"/>
  <c r="D48" i="11"/>
  <c r="C48" i="11"/>
  <c r="G47" i="11"/>
  <c r="E47" i="11"/>
  <c r="F47" i="11"/>
  <c r="D47" i="11"/>
  <c r="C47" i="11"/>
  <c r="G46" i="11"/>
  <c r="E46" i="11"/>
  <c r="F46" i="11"/>
  <c r="D46" i="11"/>
  <c r="C46" i="11"/>
  <c r="G45" i="11"/>
  <c r="E45" i="11"/>
  <c r="F45" i="11"/>
  <c r="D45" i="11"/>
  <c r="C45" i="11"/>
  <c r="G44" i="11"/>
  <c r="E44" i="11"/>
  <c r="F44" i="11"/>
  <c r="D44" i="11"/>
  <c r="C44" i="11"/>
  <c r="G43" i="11"/>
  <c r="E43" i="11"/>
  <c r="F43" i="11"/>
  <c r="D43" i="11"/>
  <c r="C43" i="11"/>
  <c r="G42" i="11"/>
  <c r="F42" i="11"/>
  <c r="E42" i="11"/>
  <c r="D42" i="11"/>
  <c r="C42" i="11"/>
  <c r="G41" i="11"/>
  <c r="E41" i="11"/>
  <c r="F41" i="11"/>
  <c r="D41" i="11"/>
  <c r="C41" i="11"/>
  <c r="G40" i="11"/>
  <c r="F40" i="11"/>
  <c r="E40" i="11"/>
  <c r="D40" i="11"/>
  <c r="C40" i="11"/>
  <c r="G39" i="11"/>
  <c r="E39" i="11"/>
  <c r="F39" i="11"/>
  <c r="D39" i="11"/>
  <c r="C39" i="11"/>
  <c r="G38" i="11"/>
  <c r="F38" i="11"/>
  <c r="E38" i="11"/>
  <c r="D38" i="11"/>
  <c r="C38" i="11"/>
  <c r="G37" i="11"/>
  <c r="E37" i="11"/>
  <c r="F37" i="11"/>
  <c r="D37" i="11"/>
  <c r="C37" i="11"/>
  <c r="G36" i="11"/>
  <c r="F36" i="11"/>
  <c r="E36" i="11"/>
  <c r="D36" i="11"/>
  <c r="C36" i="11"/>
  <c r="G35" i="11"/>
  <c r="E35" i="11"/>
  <c r="F35" i="11"/>
  <c r="D35" i="11"/>
  <c r="C35" i="11"/>
  <c r="G34" i="11"/>
  <c r="F34" i="11"/>
  <c r="E34" i="11"/>
  <c r="D34" i="11"/>
  <c r="C34" i="11"/>
  <c r="G33" i="11"/>
  <c r="E33" i="11"/>
  <c r="F33" i="11"/>
  <c r="D33" i="11"/>
  <c r="C33" i="11"/>
  <c r="F32" i="11"/>
  <c r="E32" i="11"/>
  <c r="D32" i="11"/>
  <c r="C32" i="11"/>
  <c r="G31" i="11"/>
  <c r="F31" i="11"/>
  <c r="E31" i="11"/>
  <c r="D31" i="11"/>
  <c r="C31" i="11"/>
  <c r="G30" i="11"/>
  <c r="F30" i="11"/>
  <c r="E30" i="11"/>
  <c r="D30" i="11"/>
  <c r="C30" i="11"/>
  <c r="G29" i="11"/>
  <c r="F29" i="11"/>
  <c r="E29" i="11"/>
  <c r="D29" i="11"/>
  <c r="C29" i="11"/>
  <c r="G28" i="11"/>
  <c r="F28" i="11"/>
  <c r="E28" i="11"/>
  <c r="D28" i="11"/>
  <c r="C28" i="11"/>
  <c r="G27" i="11"/>
  <c r="F27" i="11"/>
  <c r="E27" i="11"/>
  <c r="D27" i="11"/>
  <c r="C27" i="11"/>
  <c r="G26" i="11"/>
  <c r="F26" i="11"/>
  <c r="E26" i="11"/>
  <c r="D26" i="11"/>
  <c r="C26" i="11"/>
  <c r="G25" i="11"/>
  <c r="F25" i="11"/>
  <c r="E25" i="11"/>
  <c r="D25" i="11"/>
  <c r="C25" i="11"/>
  <c r="G24" i="11"/>
  <c r="F24" i="11"/>
  <c r="E24" i="11"/>
  <c r="D24" i="11"/>
  <c r="C24" i="11"/>
  <c r="G23" i="11"/>
  <c r="F23" i="11"/>
  <c r="E23" i="11"/>
  <c r="D23" i="11"/>
  <c r="C23" i="11"/>
  <c r="G22" i="11"/>
  <c r="F22" i="11"/>
  <c r="E22" i="11"/>
  <c r="D22" i="11"/>
  <c r="C22" i="11"/>
  <c r="G21" i="11"/>
  <c r="F21" i="11"/>
  <c r="D21" i="11"/>
  <c r="C21" i="11"/>
  <c r="G20" i="11"/>
  <c r="F20" i="11"/>
  <c r="E20" i="11"/>
  <c r="D20" i="11"/>
  <c r="C20" i="11"/>
  <c r="G19" i="11"/>
  <c r="F19" i="11"/>
  <c r="E19" i="11"/>
  <c r="D19" i="11"/>
  <c r="C19" i="11"/>
  <c r="G18" i="11"/>
  <c r="F18" i="11"/>
  <c r="E18" i="11"/>
  <c r="D18" i="11"/>
  <c r="C18" i="11"/>
  <c r="G17" i="11"/>
  <c r="F17" i="11"/>
  <c r="D17" i="11"/>
  <c r="C17" i="11"/>
  <c r="G16" i="11"/>
  <c r="F16" i="11"/>
  <c r="E16" i="11"/>
  <c r="D16" i="11"/>
  <c r="C16" i="11"/>
  <c r="G15" i="11"/>
  <c r="F15" i="11"/>
  <c r="E15" i="11"/>
  <c r="D15" i="11"/>
  <c r="C15" i="11"/>
  <c r="G14" i="11"/>
  <c r="F14" i="11"/>
  <c r="E14" i="11"/>
  <c r="D14" i="11"/>
  <c r="C14" i="11"/>
  <c r="G13" i="11"/>
  <c r="F13" i="11"/>
  <c r="E13" i="11"/>
  <c r="D13" i="11"/>
  <c r="C13" i="11"/>
  <c r="G12" i="11"/>
  <c r="E12" i="11"/>
  <c r="F12" i="11"/>
  <c r="D12" i="11"/>
  <c r="C12" i="11"/>
  <c r="G11" i="11"/>
  <c r="F11" i="11"/>
  <c r="E11" i="11"/>
  <c r="D11" i="11"/>
  <c r="C11" i="11"/>
  <c r="G10" i="11"/>
  <c r="F10" i="11"/>
  <c r="E10" i="11"/>
  <c r="D10" i="11"/>
  <c r="C10" i="11"/>
  <c r="G9" i="11"/>
  <c r="F9" i="11"/>
  <c r="D9" i="11"/>
  <c r="C9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92" i="11"/>
  <c r="A93" i="11"/>
  <c r="A94" i="11"/>
  <c r="G8" i="11"/>
  <c r="F8" i="11"/>
  <c r="E8" i="11"/>
  <c r="D8" i="11"/>
  <c r="C8" i="11"/>
  <c r="F7" i="11"/>
  <c r="E7" i="11"/>
  <c r="D7" i="11"/>
  <c r="C7" i="11"/>
  <c r="A7" i="11"/>
  <c r="A8" i="11"/>
  <c r="G6" i="11"/>
  <c r="F6" i="11"/>
  <c r="E6" i="11"/>
  <c r="D6" i="11"/>
  <c r="C6" i="11"/>
  <c r="B6" i="11"/>
  <c r="E65" i="11"/>
  <c r="E69" i="11"/>
  <c r="E70" i="11"/>
  <c r="E139" i="11"/>
  <c r="E66" i="11"/>
  <c r="E176" i="11"/>
  <c r="E68" i="11"/>
  <c r="E88" i="11"/>
  <c r="E17" i="11"/>
  <c r="E142" i="11"/>
  <c r="E162" i="11"/>
  <c r="E107" i="11"/>
  <c r="E121" i="11"/>
  <c r="E67" i="11"/>
  <c r="E21" i="11"/>
  <c r="E127" i="11"/>
  <c r="E149" i="11"/>
  <c r="E161" i="11"/>
  <c r="G189" i="11"/>
  <c r="E49" i="11"/>
  <c r="E58" i="11"/>
  <c r="E9" i="11"/>
  <c r="F189" i="11"/>
  <c r="E51" i="11"/>
  <c r="E189" i="11"/>
  <c r="G191" i="11"/>
  <c r="F485" i="10"/>
  <c r="E466" i="10"/>
  <c r="G485" i="10"/>
  <c r="E465" i="10"/>
  <c r="F462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233" i="10"/>
  <c r="A234" i="10"/>
  <c r="E157" i="10"/>
  <c r="E154" i="10"/>
  <c r="E464" i="10"/>
  <c r="E121" i="10"/>
  <c r="E116" i="10"/>
  <c r="E64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E462" i="10"/>
  <c r="E463" i="10"/>
  <c r="K207" i="9"/>
  <c r="J207" i="9"/>
  <c r="I207" i="9"/>
  <c r="H207" i="9"/>
  <c r="C145" i="9"/>
  <c r="B145" i="9"/>
  <c r="C143" i="9"/>
  <c r="B143" i="9"/>
  <c r="C87" i="9"/>
  <c r="C86" i="9"/>
  <c r="C85" i="9"/>
  <c r="C84" i="9"/>
  <c r="C83" i="9"/>
  <c r="B82" i="9"/>
  <c r="C81" i="9"/>
  <c r="C80" i="9"/>
  <c r="C79" i="9"/>
  <c r="C78" i="9"/>
  <c r="C77" i="9"/>
  <c r="C76" i="9"/>
  <c r="C75" i="9"/>
  <c r="C74" i="9"/>
  <c r="C73" i="9"/>
  <c r="B72" i="9"/>
  <c r="C71" i="9"/>
  <c r="C69" i="9"/>
  <c r="C68" i="9"/>
  <c r="C67" i="9"/>
  <c r="C66" i="9"/>
  <c r="C65" i="9"/>
  <c r="C64" i="9"/>
  <c r="C63" i="9"/>
  <c r="C62" i="9"/>
  <c r="C61" i="9"/>
  <c r="C60" i="9"/>
  <c r="C59" i="9"/>
  <c r="C58" i="9"/>
  <c r="D57" i="9"/>
  <c r="C57" i="9"/>
  <c r="D56" i="9"/>
  <c r="C56" i="9"/>
  <c r="D55" i="9"/>
  <c r="C55" i="9"/>
  <c r="D54" i="9"/>
  <c r="C54" i="9"/>
  <c r="D53" i="9"/>
  <c r="C53" i="9"/>
  <c r="D52" i="9"/>
  <c r="C52" i="9"/>
  <c r="D51" i="9"/>
  <c r="C51" i="9"/>
  <c r="D50" i="9"/>
  <c r="C50" i="9"/>
  <c r="D49" i="9"/>
  <c r="C49" i="9"/>
  <c r="D48" i="9"/>
  <c r="C48" i="9"/>
  <c r="D47" i="9"/>
  <c r="C47" i="9"/>
  <c r="D46" i="9"/>
  <c r="C46" i="9"/>
  <c r="D45" i="9"/>
  <c r="C45" i="9"/>
  <c r="D44" i="9"/>
  <c r="C44" i="9"/>
  <c r="D43" i="9"/>
  <c r="C43" i="9"/>
  <c r="D42" i="9"/>
  <c r="C42" i="9"/>
  <c r="D41" i="9"/>
  <c r="C41" i="9"/>
  <c r="D40" i="9"/>
  <c r="C40" i="9"/>
  <c r="D39" i="9"/>
  <c r="C39" i="9"/>
  <c r="D38" i="9"/>
  <c r="C38" i="9"/>
  <c r="D37" i="9"/>
  <c r="C37" i="9"/>
  <c r="D36" i="9"/>
  <c r="C36" i="9"/>
  <c r="D35" i="9"/>
  <c r="C35" i="9"/>
  <c r="D34" i="9"/>
  <c r="C34" i="9"/>
  <c r="D33" i="9"/>
  <c r="C33" i="9"/>
  <c r="D32" i="9"/>
  <c r="C32" i="9"/>
  <c r="D31" i="9"/>
  <c r="C31" i="9"/>
  <c r="D30" i="9"/>
  <c r="C30" i="9"/>
  <c r="D29" i="9"/>
  <c r="C29" i="9"/>
  <c r="D28" i="9"/>
  <c r="C28" i="9"/>
  <c r="D27" i="9"/>
  <c r="C27" i="9"/>
  <c r="D26" i="9"/>
  <c r="C26" i="9"/>
  <c r="D25" i="9"/>
  <c r="C25" i="9"/>
  <c r="D24" i="9"/>
  <c r="C24" i="9"/>
  <c r="D23" i="9"/>
  <c r="C23" i="9"/>
  <c r="D22" i="9"/>
  <c r="C22" i="9"/>
  <c r="D21" i="9"/>
  <c r="C21" i="9"/>
  <c r="D20" i="9"/>
  <c r="C20" i="9"/>
  <c r="D19" i="9"/>
  <c r="C19" i="9"/>
  <c r="D18" i="9"/>
  <c r="C18" i="9"/>
  <c r="D17" i="9"/>
  <c r="C17" i="9"/>
  <c r="D16" i="9"/>
  <c r="C16" i="9"/>
  <c r="D15" i="9"/>
  <c r="C15" i="9"/>
  <c r="D14" i="9"/>
  <c r="C14" i="9"/>
  <c r="D13" i="9"/>
  <c r="C13" i="9"/>
  <c r="D12" i="9"/>
  <c r="C12" i="9"/>
  <c r="D11" i="9"/>
  <c r="C11" i="9"/>
  <c r="D10" i="9"/>
  <c r="C10" i="9"/>
  <c r="D9" i="9"/>
  <c r="C9" i="9"/>
  <c r="D8" i="9"/>
  <c r="C8" i="9"/>
  <c r="D7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D6" i="9"/>
  <c r="C6" i="9"/>
  <c r="B6" i="9"/>
  <c r="G207" i="9"/>
  <c r="F207" i="9"/>
  <c r="F501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233" i="8"/>
  <c r="A234" i="8"/>
  <c r="E157" i="8"/>
  <c r="E154" i="8"/>
  <c r="E121" i="8"/>
  <c r="E116" i="8"/>
  <c r="E64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E503" i="8"/>
  <c r="E501" i="8"/>
  <c r="E502" i="8"/>
  <c r="F160" i="2"/>
  <c r="G6" i="2"/>
  <c r="G163" i="2"/>
  <c r="G29" i="2"/>
  <c r="E192" i="11"/>
  <c r="E404" i="6"/>
  <c r="F160" i="7"/>
  <c r="E160" i="7"/>
  <c r="E159" i="7"/>
  <c r="F159" i="7"/>
  <c r="F155" i="7"/>
  <c r="G112" i="2"/>
  <c r="F171" i="2"/>
  <c r="E171" i="2"/>
  <c r="F170" i="2"/>
  <c r="E170" i="2"/>
  <c r="F45" i="2"/>
  <c r="F169" i="2"/>
  <c r="E169" i="2"/>
  <c r="G17" i="2"/>
  <c r="E172" i="2"/>
  <c r="E173" i="2"/>
  <c r="F168" i="2"/>
  <c r="E168" i="2"/>
  <c r="G26" i="2"/>
  <c r="G70" i="2"/>
  <c r="G88" i="2"/>
  <c r="G134" i="2"/>
  <c r="G155" i="2"/>
  <c r="E155" i="2"/>
  <c r="F63" i="2"/>
  <c r="G82" i="2"/>
  <c r="G146" i="2"/>
  <c r="F167" i="2"/>
  <c r="E167" i="2"/>
  <c r="G23" i="2"/>
  <c r="G94" i="2"/>
  <c r="G106" i="2"/>
  <c r="G100" i="2"/>
  <c r="G98" i="2"/>
  <c r="G97" i="2"/>
  <c r="F166" i="2"/>
  <c r="E166" i="2"/>
  <c r="G119" i="2"/>
  <c r="G115" i="2"/>
  <c r="G113" i="2"/>
  <c r="G21" i="2"/>
  <c r="G67" i="2"/>
  <c r="F165" i="2"/>
  <c r="E165" i="2"/>
  <c r="F164" i="2"/>
  <c r="E164" i="2"/>
  <c r="F163" i="2"/>
  <c r="E163" i="2"/>
  <c r="G62" i="2"/>
  <c r="F162" i="2"/>
  <c r="E162" i="2"/>
  <c r="G87" i="2"/>
  <c r="E405" i="6"/>
  <c r="G129" i="2"/>
  <c r="G123" i="2"/>
  <c r="G50" i="2"/>
  <c r="F161" i="2"/>
  <c r="E161" i="2"/>
  <c r="G135" i="2"/>
  <c r="E160" i="2"/>
  <c r="G78" i="2"/>
  <c r="G99" i="2"/>
  <c r="G124" i="2"/>
  <c r="G145" i="2"/>
  <c r="G126" i="2"/>
  <c r="G91" i="2"/>
  <c r="G118" i="2"/>
  <c r="K160" i="7"/>
  <c r="J160" i="7"/>
  <c r="I160" i="7"/>
  <c r="H160" i="7"/>
  <c r="F158" i="7"/>
  <c r="E158" i="7"/>
  <c r="F157" i="7"/>
  <c r="E157" i="7"/>
  <c r="F156" i="7"/>
  <c r="E156" i="7"/>
  <c r="E155" i="7"/>
  <c r="F154" i="7"/>
  <c r="E154" i="7"/>
  <c r="F153" i="7"/>
  <c r="E153" i="7"/>
  <c r="F152" i="7"/>
  <c r="E152" i="7"/>
  <c r="F151" i="7"/>
  <c r="E151" i="7"/>
  <c r="F150" i="7"/>
  <c r="E150" i="7"/>
  <c r="F149" i="7"/>
  <c r="E149" i="7"/>
  <c r="F148" i="7"/>
  <c r="E148" i="7"/>
  <c r="F147" i="7"/>
  <c r="E147" i="7"/>
  <c r="F146" i="7"/>
  <c r="E146" i="7"/>
  <c r="C146" i="7"/>
  <c r="B146" i="7"/>
  <c r="F145" i="7"/>
  <c r="E145" i="7"/>
  <c r="F144" i="7"/>
  <c r="E144" i="7"/>
  <c r="C144" i="7"/>
  <c r="B144" i="7"/>
  <c r="G143" i="7"/>
  <c r="F143" i="7"/>
  <c r="E143" i="7"/>
  <c r="F142" i="7"/>
  <c r="E142" i="7"/>
  <c r="F141" i="7"/>
  <c r="E141" i="7"/>
  <c r="F140" i="7"/>
  <c r="E140" i="7"/>
  <c r="G139" i="7"/>
  <c r="E139" i="7"/>
  <c r="F139" i="7"/>
  <c r="F138" i="7"/>
  <c r="E138" i="7"/>
  <c r="F137" i="7"/>
  <c r="E137" i="7"/>
  <c r="F136" i="7"/>
  <c r="E136" i="7"/>
  <c r="F135" i="7"/>
  <c r="E135" i="7"/>
  <c r="F134" i="7"/>
  <c r="E134" i="7"/>
  <c r="F133" i="7"/>
  <c r="E133" i="7"/>
  <c r="F132" i="7"/>
  <c r="E132" i="7"/>
  <c r="F131" i="7"/>
  <c r="E131" i="7"/>
  <c r="F130" i="7"/>
  <c r="E130" i="7"/>
  <c r="F129" i="7"/>
  <c r="E129" i="7"/>
  <c r="F128" i="7"/>
  <c r="E128" i="7"/>
  <c r="F127" i="7"/>
  <c r="E127" i="7"/>
  <c r="F126" i="7"/>
  <c r="E126" i="7"/>
  <c r="F125" i="7"/>
  <c r="E125" i="7"/>
  <c r="F124" i="7"/>
  <c r="E124" i="7"/>
  <c r="F123" i="7"/>
  <c r="E123" i="7"/>
  <c r="F122" i="7"/>
  <c r="E122" i="7"/>
  <c r="F121" i="7"/>
  <c r="E121" i="7"/>
  <c r="F120" i="7"/>
  <c r="E120" i="7"/>
  <c r="G119" i="7"/>
  <c r="F119" i="7"/>
  <c r="E119" i="7"/>
  <c r="G118" i="7"/>
  <c r="F118" i="7"/>
  <c r="G117" i="7"/>
  <c r="F117" i="7"/>
  <c r="F116" i="7"/>
  <c r="E116" i="7"/>
  <c r="F115" i="7"/>
  <c r="E115" i="7"/>
  <c r="F114" i="7"/>
  <c r="E114" i="7"/>
  <c r="F113" i="7"/>
  <c r="E113" i="7"/>
  <c r="F112" i="7"/>
  <c r="E112" i="7"/>
  <c r="G111" i="7"/>
  <c r="F111" i="7"/>
  <c r="G110" i="7"/>
  <c r="F110" i="7"/>
  <c r="G109" i="7"/>
  <c r="E109" i="7"/>
  <c r="F108" i="7"/>
  <c r="E108" i="7"/>
  <c r="G107" i="7"/>
  <c r="F107" i="7"/>
  <c r="E107" i="7"/>
  <c r="G106" i="7"/>
  <c r="E106" i="7"/>
  <c r="G105" i="7"/>
  <c r="F105" i="7"/>
  <c r="G104" i="7"/>
  <c r="E104" i="7"/>
  <c r="F103" i="7"/>
  <c r="E103" i="7"/>
  <c r="G102" i="7"/>
  <c r="F102" i="7"/>
  <c r="E102" i="7"/>
  <c r="G101" i="7"/>
  <c r="E101" i="7"/>
  <c r="F101" i="7"/>
  <c r="F100" i="7"/>
  <c r="E100" i="7"/>
  <c r="F99" i="7"/>
  <c r="E99" i="7"/>
  <c r="F98" i="7"/>
  <c r="E98" i="7"/>
  <c r="F97" i="7"/>
  <c r="E97" i="7"/>
  <c r="G96" i="7"/>
  <c r="E96" i="7"/>
  <c r="F96" i="7"/>
  <c r="E95" i="7"/>
  <c r="F94" i="7"/>
  <c r="E94" i="7"/>
  <c r="G93" i="7"/>
  <c r="E93" i="7"/>
  <c r="G92" i="7"/>
  <c r="F92" i="7"/>
  <c r="E92" i="7"/>
  <c r="G91" i="7"/>
  <c r="E91" i="7"/>
  <c r="F91" i="7"/>
  <c r="G90" i="7"/>
  <c r="F90" i="7"/>
  <c r="E90" i="7"/>
  <c r="G89" i="7"/>
  <c r="F89" i="7"/>
  <c r="G88" i="7"/>
  <c r="F88" i="7"/>
  <c r="G87" i="7"/>
  <c r="F87" i="7"/>
  <c r="E87" i="7"/>
  <c r="C87" i="7"/>
  <c r="G86" i="7"/>
  <c r="F86" i="7"/>
  <c r="E86" i="7"/>
  <c r="C86" i="7"/>
  <c r="G85" i="7"/>
  <c r="E85" i="7"/>
  <c r="F85" i="7"/>
  <c r="C85" i="7"/>
  <c r="G84" i="7"/>
  <c r="F84" i="7"/>
  <c r="E84" i="7"/>
  <c r="C84" i="7"/>
  <c r="G83" i="7"/>
  <c r="F83" i="7"/>
  <c r="E83" i="7"/>
  <c r="C83" i="7"/>
  <c r="F82" i="7"/>
  <c r="E82" i="7"/>
  <c r="B82" i="7"/>
  <c r="G81" i="7"/>
  <c r="F81" i="7"/>
  <c r="E81" i="7"/>
  <c r="C81" i="7"/>
  <c r="G80" i="7"/>
  <c r="E80" i="7"/>
  <c r="C80" i="7"/>
  <c r="G79" i="7"/>
  <c r="E79" i="7"/>
  <c r="F79" i="7"/>
  <c r="C79" i="7"/>
  <c r="G78" i="7"/>
  <c r="F78" i="7"/>
  <c r="C78" i="7"/>
  <c r="G77" i="7"/>
  <c r="F77" i="7"/>
  <c r="E77" i="7"/>
  <c r="C77" i="7"/>
  <c r="G76" i="7"/>
  <c r="F76" i="7"/>
  <c r="C76" i="7"/>
  <c r="G75" i="7"/>
  <c r="E75" i="7"/>
  <c r="F75" i="7"/>
  <c r="C75" i="7"/>
  <c r="G74" i="7"/>
  <c r="E74" i="7"/>
  <c r="F74" i="7"/>
  <c r="C74" i="7"/>
  <c r="G73" i="7"/>
  <c r="E73" i="7"/>
  <c r="C73" i="7"/>
  <c r="G72" i="7"/>
  <c r="F72" i="7"/>
  <c r="E72" i="7"/>
  <c r="B72" i="7"/>
  <c r="G71" i="7"/>
  <c r="E71" i="7"/>
  <c r="C71" i="7"/>
  <c r="G70" i="7"/>
  <c r="F70" i="7"/>
  <c r="G69" i="7"/>
  <c r="E69" i="7"/>
  <c r="C69" i="7"/>
  <c r="G68" i="7"/>
  <c r="F68" i="7"/>
  <c r="C68" i="7"/>
  <c r="G67" i="7"/>
  <c r="F67" i="7"/>
  <c r="C67" i="7"/>
  <c r="F66" i="7"/>
  <c r="E66" i="7"/>
  <c r="C66" i="7"/>
  <c r="G65" i="7"/>
  <c r="E65" i="7"/>
  <c r="C65" i="7"/>
  <c r="G64" i="7"/>
  <c r="F64" i="7"/>
  <c r="E64" i="7"/>
  <c r="C64" i="7"/>
  <c r="G63" i="7"/>
  <c r="F63" i="7"/>
  <c r="C63" i="7"/>
  <c r="G62" i="7"/>
  <c r="F62" i="7"/>
  <c r="E62" i="7"/>
  <c r="C62" i="7"/>
  <c r="G61" i="7"/>
  <c r="F61" i="7"/>
  <c r="C61" i="7"/>
  <c r="G60" i="7"/>
  <c r="E60" i="7"/>
  <c r="C60" i="7"/>
  <c r="G59" i="7"/>
  <c r="E59" i="7"/>
  <c r="F59" i="7"/>
  <c r="C59" i="7"/>
  <c r="G58" i="7"/>
  <c r="F58" i="7"/>
  <c r="E58" i="7"/>
  <c r="C58" i="7"/>
  <c r="G57" i="7"/>
  <c r="F57" i="7"/>
  <c r="E57" i="7"/>
  <c r="D57" i="7"/>
  <c r="C57" i="7"/>
  <c r="G56" i="7"/>
  <c r="F56" i="7"/>
  <c r="E56" i="7"/>
  <c r="D56" i="7"/>
  <c r="C56" i="7"/>
  <c r="G55" i="7"/>
  <c r="E55" i="7"/>
  <c r="D55" i="7"/>
  <c r="C55" i="7"/>
  <c r="G54" i="7"/>
  <c r="F54" i="7"/>
  <c r="D54" i="7"/>
  <c r="C54" i="7"/>
  <c r="G53" i="7"/>
  <c r="F53" i="7"/>
  <c r="E53" i="7"/>
  <c r="D53" i="7"/>
  <c r="C53" i="7"/>
  <c r="G52" i="7"/>
  <c r="E52" i="7"/>
  <c r="F52" i="7"/>
  <c r="D52" i="7"/>
  <c r="C52" i="7"/>
  <c r="G51" i="7"/>
  <c r="E51" i="7"/>
  <c r="F51" i="7"/>
  <c r="D51" i="7"/>
  <c r="C51" i="7"/>
  <c r="G50" i="7"/>
  <c r="E50" i="7"/>
  <c r="F50" i="7"/>
  <c r="D50" i="7"/>
  <c r="C50" i="7"/>
  <c r="G49" i="7"/>
  <c r="F49" i="7"/>
  <c r="E49" i="7"/>
  <c r="D49" i="7"/>
  <c r="C49" i="7"/>
  <c r="G48" i="7"/>
  <c r="F48" i="7"/>
  <c r="D48" i="7"/>
  <c r="C48" i="7"/>
  <c r="G47" i="7"/>
  <c r="F47" i="7"/>
  <c r="E47" i="7"/>
  <c r="D47" i="7"/>
  <c r="C47" i="7"/>
  <c r="G46" i="7"/>
  <c r="F46" i="7"/>
  <c r="D46" i="7"/>
  <c r="C46" i="7"/>
  <c r="G45" i="7"/>
  <c r="F45" i="7"/>
  <c r="E45" i="7"/>
  <c r="D45" i="7"/>
  <c r="C45" i="7"/>
  <c r="G44" i="7"/>
  <c r="E44" i="7"/>
  <c r="F44" i="7"/>
  <c r="D44" i="7"/>
  <c r="C44" i="7"/>
  <c r="G43" i="7"/>
  <c r="E43" i="7"/>
  <c r="F43" i="7"/>
  <c r="D43" i="7"/>
  <c r="C43" i="7"/>
  <c r="G42" i="7"/>
  <c r="F42" i="7"/>
  <c r="D42" i="7"/>
  <c r="C42" i="7"/>
  <c r="G41" i="7"/>
  <c r="E41" i="7"/>
  <c r="F41" i="7"/>
  <c r="D41" i="7"/>
  <c r="C41" i="7"/>
  <c r="G40" i="7"/>
  <c r="F40" i="7"/>
  <c r="E40" i="7"/>
  <c r="D40" i="7"/>
  <c r="C40" i="7"/>
  <c r="G39" i="7"/>
  <c r="F39" i="7"/>
  <c r="E39" i="7"/>
  <c r="D39" i="7"/>
  <c r="C39" i="7"/>
  <c r="G38" i="7"/>
  <c r="F38" i="7"/>
  <c r="E38" i="7"/>
  <c r="D38" i="7"/>
  <c r="C38" i="7"/>
  <c r="G37" i="7"/>
  <c r="F37" i="7"/>
  <c r="E37" i="7"/>
  <c r="D37" i="7"/>
  <c r="C37" i="7"/>
  <c r="G36" i="7"/>
  <c r="E36" i="7"/>
  <c r="F36" i="7"/>
  <c r="D36" i="7"/>
  <c r="C36" i="7"/>
  <c r="G35" i="7"/>
  <c r="E35" i="7"/>
  <c r="F35" i="7"/>
  <c r="D35" i="7"/>
  <c r="C35" i="7"/>
  <c r="G34" i="7"/>
  <c r="F34" i="7"/>
  <c r="D34" i="7"/>
  <c r="C34" i="7"/>
  <c r="G33" i="7"/>
  <c r="E33" i="7"/>
  <c r="F33" i="7"/>
  <c r="D33" i="7"/>
  <c r="C33" i="7"/>
  <c r="F32" i="7"/>
  <c r="E32" i="7"/>
  <c r="D32" i="7"/>
  <c r="C32" i="7"/>
  <c r="G31" i="7"/>
  <c r="F31" i="7"/>
  <c r="E31" i="7"/>
  <c r="D31" i="7"/>
  <c r="C31" i="7"/>
  <c r="G30" i="7"/>
  <c r="F30" i="7"/>
  <c r="D30" i="7"/>
  <c r="C30" i="7"/>
  <c r="F29" i="7"/>
  <c r="E29" i="7"/>
  <c r="D29" i="7"/>
  <c r="C29" i="7"/>
  <c r="G28" i="7"/>
  <c r="F28" i="7"/>
  <c r="E28" i="7"/>
  <c r="D28" i="7"/>
  <c r="C28" i="7"/>
  <c r="G27" i="7"/>
  <c r="F27" i="7"/>
  <c r="D27" i="7"/>
  <c r="C27" i="7"/>
  <c r="G26" i="7"/>
  <c r="F26" i="7"/>
  <c r="D26" i="7"/>
  <c r="C26" i="7"/>
  <c r="G25" i="7"/>
  <c r="F25" i="7"/>
  <c r="E25" i="7"/>
  <c r="D25" i="7"/>
  <c r="C25" i="7"/>
  <c r="G24" i="7"/>
  <c r="F24" i="7"/>
  <c r="E24" i="7"/>
  <c r="D24" i="7"/>
  <c r="C24" i="7"/>
  <c r="G23" i="7"/>
  <c r="F23" i="7"/>
  <c r="E23" i="7"/>
  <c r="D23" i="7"/>
  <c r="C23" i="7"/>
  <c r="G22" i="7"/>
  <c r="F22" i="7"/>
  <c r="E22" i="7"/>
  <c r="D22" i="7"/>
  <c r="C22" i="7"/>
  <c r="G21" i="7"/>
  <c r="E21" i="7"/>
  <c r="F21" i="7"/>
  <c r="D21" i="7"/>
  <c r="C21" i="7"/>
  <c r="G20" i="7"/>
  <c r="F20" i="7"/>
  <c r="E20" i="7"/>
  <c r="D20" i="7"/>
  <c r="C20" i="7"/>
  <c r="G19" i="7"/>
  <c r="E19" i="7"/>
  <c r="F19" i="7"/>
  <c r="D19" i="7"/>
  <c r="C19" i="7"/>
  <c r="G18" i="7"/>
  <c r="E18" i="7"/>
  <c r="F18" i="7"/>
  <c r="D18" i="7"/>
  <c r="C18" i="7"/>
  <c r="G17" i="7"/>
  <c r="F17" i="7"/>
  <c r="E17" i="7"/>
  <c r="D17" i="7"/>
  <c r="C17" i="7"/>
  <c r="G16" i="7"/>
  <c r="F16" i="7"/>
  <c r="E16" i="7"/>
  <c r="D16" i="7"/>
  <c r="C16" i="7"/>
  <c r="G15" i="7"/>
  <c r="F15" i="7"/>
  <c r="E15" i="7"/>
  <c r="D15" i="7"/>
  <c r="C15" i="7"/>
  <c r="G14" i="7"/>
  <c r="F14" i="7"/>
  <c r="E14" i="7"/>
  <c r="D14" i="7"/>
  <c r="C14" i="7"/>
  <c r="G13" i="7"/>
  <c r="E13" i="7"/>
  <c r="F13" i="7"/>
  <c r="D13" i="7"/>
  <c r="C13" i="7"/>
  <c r="G12" i="7"/>
  <c r="F12" i="7"/>
  <c r="E12" i="7"/>
  <c r="D12" i="7"/>
  <c r="C12" i="7"/>
  <c r="G11" i="7"/>
  <c r="E11" i="7"/>
  <c r="F11" i="7"/>
  <c r="D11" i="7"/>
  <c r="C11" i="7"/>
  <c r="G10" i="7"/>
  <c r="E10" i="7"/>
  <c r="F10" i="7"/>
  <c r="D10" i="7"/>
  <c r="C10" i="7"/>
  <c r="G9" i="7"/>
  <c r="F9" i="7"/>
  <c r="E9" i="7"/>
  <c r="D9" i="7"/>
  <c r="C9" i="7"/>
  <c r="G8" i="7"/>
  <c r="F8" i="7"/>
  <c r="E8" i="7"/>
  <c r="D8" i="7"/>
  <c r="C8" i="7"/>
  <c r="F7" i="7"/>
  <c r="E7" i="7"/>
  <c r="D7" i="7"/>
  <c r="C7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G6" i="7"/>
  <c r="F6" i="7"/>
  <c r="E6" i="7"/>
  <c r="D6" i="7"/>
  <c r="C6" i="7"/>
  <c r="B6" i="7"/>
  <c r="E26" i="7"/>
  <c r="E27" i="7"/>
  <c r="E48" i="7"/>
  <c r="E61" i="7"/>
  <c r="E89" i="7"/>
  <c r="E111" i="7"/>
  <c r="E118" i="7"/>
  <c r="E46" i="7"/>
  <c r="E54" i="7"/>
  <c r="E67" i="7"/>
  <c r="E78" i="7"/>
  <c r="E34" i="7"/>
  <c r="E42" i="7"/>
  <c r="E63" i="7"/>
  <c r="E68" i="7"/>
  <c r="E70" i="7"/>
  <c r="E110" i="7"/>
  <c r="E117" i="7"/>
  <c r="E88" i="7"/>
  <c r="G160" i="7"/>
  <c r="E30" i="7"/>
  <c r="E76" i="7"/>
  <c r="E105" i="7"/>
  <c r="F424" i="6"/>
  <c r="G424" i="6"/>
  <c r="G162" i="7"/>
  <c r="F401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233" i="6"/>
  <c r="A234" i="6"/>
  <c r="E157" i="6"/>
  <c r="E154" i="6"/>
  <c r="E121" i="6"/>
  <c r="E116" i="6"/>
  <c r="E64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339" i="4"/>
  <c r="E358" i="4"/>
  <c r="E403" i="6"/>
  <c r="E401" i="6"/>
  <c r="E402" i="6"/>
  <c r="F32" i="2"/>
  <c r="E32" i="2"/>
  <c r="E357" i="4"/>
  <c r="G74" i="2"/>
  <c r="F150" i="2"/>
  <c r="E150" i="2"/>
  <c r="F149" i="2"/>
  <c r="E149" i="2"/>
  <c r="G111" i="2"/>
  <c r="E95" i="2"/>
  <c r="F125" i="2"/>
  <c r="E125" i="2"/>
  <c r="G59" i="2"/>
  <c r="F151" i="2"/>
  <c r="E151" i="2"/>
  <c r="F152" i="2"/>
  <c r="E152" i="2"/>
  <c r="F153" i="2"/>
  <c r="E153" i="2"/>
  <c r="F154" i="2"/>
  <c r="E154" i="2"/>
  <c r="G48" i="2"/>
  <c r="F156" i="2"/>
  <c r="E156" i="2"/>
  <c r="G117" i="2"/>
  <c r="F157" i="2"/>
  <c r="E157" i="2"/>
  <c r="F158" i="2"/>
  <c r="E158" i="2"/>
  <c r="F148" i="2"/>
  <c r="E148" i="2"/>
  <c r="G101" i="2"/>
  <c r="F147" i="2"/>
  <c r="E147" i="2"/>
  <c r="F99" i="2"/>
  <c r="E99" i="2"/>
  <c r="G96" i="2"/>
  <c r="G139" i="2"/>
  <c r="F146" i="2"/>
  <c r="E146" i="2"/>
  <c r="C146" i="2"/>
  <c r="B146" i="2"/>
  <c r="G89" i="2"/>
  <c r="A314" i="4"/>
  <c r="A315" i="4"/>
  <c r="A316" i="4"/>
  <c r="A317" i="4"/>
  <c r="A318" i="4"/>
  <c r="A319" i="4"/>
  <c r="A320" i="4"/>
  <c r="A321" i="4"/>
  <c r="A322" i="4"/>
  <c r="A323" i="4"/>
  <c r="A324" i="4"/>
  <c r="A325" i="4"/>
  <c r="F23" i="2"/>
  <c r="E23" i="2"/>
  <c r="F145" i="2"/>
  <c r="E145" i="2"/>
  <c r="F354" i="4"/>
  <c r="A233" i="4"/>
  <c r="A234" i="4"/>
  <c r="E157" i="4"/>
  <c r="E154" i="4"/>
  <c r="E356" i="4"/>
  <c r="E121" i="4"/>
  <c r="E116" i="4"/>
  <c r="E64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E354" i="4"/>
  <c r="E355" i="4"/>
  <c r="E163" i="7"/>
  <c r="G336" i="3"/>
  <c r="E313" i="3"/>
  <c r="F143" i="2"/>
  <c r="F72" i="2"/>
  <c r="F144" i="2"/>
  <c r="E144" i="2"/>
  <c r="C144" i="2"/>
  <c r="B144" i="2"/>
  <c r="G20" i="2"/>
  <c r="G105" i="2"/>
  <c r="F105" i="2"/>
  <c r="G104" i="2"/>
  <c r="E104" i="2"/>
  <c r="F103" i="2"/>
  <c r="E103" i="2"/>
  <c r="F112" i="2"/>
  <c r="E112" i="2"/>
  <c r="F108" i="2"/>
  <c r="E108" i="2"/>
  <c r="G102" i="2"/>
  <c r="F102" i="2"/>
  <c r="F101" i="2"/>
  <c r="E101" i="2"/>
  <c r="F98" i="2"/>
  <c r="E98" i="2"/>
  <c r="F100" i="2"/>
  <c r="F97" i="2"/>
  <c r="E97" i="2"/>
  <c r="F96" i="2"/>
  <c r="E96" i="2"/>
  <c r="E102" i="2"/>
  <c r="E105" i="2"/>
  <c r="E100" i="2"/>
  <c r="F135" i="2"/>
  <c r="E135" i="2"/>
  <c r="F137" i="2"/>
  <c r="E137" i="2"/>
  <c r="F141" i="2"/>
  <c r="E141" i="2"/>
  <c r="F133" i="2"/>
  <c r="E133" i="2"/>
  <c r="F132" i="2"/>
  <c r="E132" i="2"/>
  <c r="F131" i="2"/>
  <c r="E131" i="2"/>
  <c r="F130" i="2"/>
  <c r="E130" i="2"/>
  <c r="F128" i="2"/>
  <c r="E128" i="2"/>
  <c r="F127" i="2"/>
  <c r="E127" i="2"/>
  <c r="F126" i="2"/>
  <c r="E126" i="2"/>
  <c r="F122" i="2"/>
  <c r="E122" i="2"/>
  <c r="G33" i="2"/>
  <c r="G44" i="2"/>
  <c r="F142" i="2"/>
  <c r="E142" i="2"/>
  <c r="F140" i="2"/>
  <c r="E140" i="2"/>
  <c r="F136" i="2"/>
  <c r="E136" i="2"/>
  <c r="F124" i="2"/>
  <c r="E124" i="2"/>
  <c r="F123" i="2"/>
  <c r="E123" i="2"/>
  <c r="F134" i="2"/>
  <c r="E134" i="2"/>
  <c r="G37" i="2"/>
  <c r="G12" i="2"/>
  <c r="F50" i="2"/>
  <c r="F139" i="2"/>
  <c r="E139" i="2"/>
  <c r="F121" i="2"/>
  <c r="E121" i="2"/>
  <c r="F29" i="2"/>
  <c r="E29" i="2"/>
  <c r="F138" i="2"/>
  <c r="E138" i="2"/>
  <c r="F120" i="2"/>
  <c r="E120" i="2"/>
  <c r="F119" i="2"/>
  <c r="E119" i="2"/>
  <c r="F118" i="2"/>
  <c r="E118" i="2"/>
  <c r="G143" i="2"/>
  <c r="E143" i="2"/>
  <c r="F117" i="2"/>
  <c r="E117" i="2"/>
  <c r="F129" i="2"/>
  <c r="E129" i="2"/>
  <c r="F115" i="2"/>
  <c r="E115" i="2"/>
  <c r="G77" i="2"/>
  <c r="F114" i="2"/>
  <c r="E114" i="2"/>
  <c r="F113" i="2"/>
  <c r="E113" i="2"/>
  <c r="F111" i="2"/>
  <c r="E111" i="2"/>
  <c r="G110" i="2"/>
  <c r="F110" i="2"/>
  <c r="G109" i="2"/>
  <c r="E109" i="2"/>
  <c r="F116" i="2"/>
  <c r="E116" i="2"/>
  <c r="F59" i="2"/>
  <c r="E59" i="2"/>
  <c r="G107" i="2"/>
  <c r="F107" i="2"/>
  <c r="E106" i="2"/>
  <c r="G83" i="2"/>
  <c r="F20" i="2"/>
  <c r="E20" i="2"/>
  <c r="G79" i="2"/>
  <c r="G84" i="2"/>
  <c r="G86" i="2"/>
  <c r="G11" i="2"/>
  <c r="G85" i="2"/>
  <c r="G41" i="2"/>
  <c r="G72" i="2"/>
  <c r="E72" i="2"/>
  <c r="G76" i="2"/>
  <c r="G90" i="2"/>
  <c r="H174" i="2"/>
  <c r="I174" i="2"/>
  <c r="J174" i="2"/>
  <c r="K174" i="2"/>
  <c r="E110" i="2"/>
  <c r="E50" i="2"/>
  <c r="E107" i="2"/>
  <c r="F310" i="3"/>
  <c r="A233" i="3"/>
  <c r="A234" i="3"/>
  <c r="E157" i="3"/>
  <c r="E154" i="3"/>
  <c r="E312" i="3"/>
  <c r="E121" i="3"/>
  <c r="E116" i="3"/>
  <c r="E64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E310" i="3"/>
  <c r="E311" i="3"/>
  <c r="A233" i="1"/>
  <c r="A234" i="1"/>
  <c r="F253" i="1"/>
  <c r="F21" i="2"/>
  <c r="E21" i="2"/>
  <c r="F94" i="2"/>
  <c r="E94" i="2"/>
  <c r="G19" i="2"/>
  <c r="G93" i="2"/>
  <c r="E93" i="2"/>
  <c r="G92" i="2"/>
  <c r="F92" i="2"/>
  <c r="F91" i="2"/>
  <c r="E91" i="2"/>
  <c r="F90" i="2"/>
  <c r="E90" i="2"/>
  <c r="F89" i="2"/>
  <c r="E89" i="2"/>
  <c r="F88" i="2"/>
  <c r="E88" i="2"/>
  <c r="E92" i="2"/>
  <c r="F87" i="2"/>
  <c r="E87" i="2"/>
  <c r="C87" i="2"/>
  <c r="F86" i="2"/>
  <c r="E86" i="2"/>
  <c r="C86" i="2"/>
  <c r="F85" i="2"/>
  <c r="E85" i="2"/>
  <c r="C85" i="2"/>
  <c r="G81" i="2"/>
  <c r="G75" i="2"/>
  <c r="G68" i="2"/>
  <c r="F84" i="2"/>
  <c r="E84" i="2"/>
  <c r="C84" i="2"/>
  <c r="F83" i="2"/>
  <c r="E83" i="2"/>
  <c r="C83" i="2"/>
  <c r="F82" i="2"/>
  <c r="E82" i="2"/>
  <c r="B82" i="2"/>
  <c r="F81" i="2"/>
  <c r="E81" i="2"/>
  <c r="C81" i="2"/>
  <c r="G80" i="2"/>
  <c r="E80" i="2"/>
  <c r="C80" i="2"/>
  <c r="G31" i="2"/>
  <c r="F79" i="2"/>
  <c r="E79" i="2"/>
  <c r="C79" i="2"/>
  <c r="F78" i="2"/>
  <c r="E78" i="2"/>
  <c r="C78" i="2"/>
  <c r="F77" i="2"/>
  <c r="E77" i="2"/>
  <c r="C77" i="2"/>
  <c r="F76" i="2"/>
  <c r="E76" i="2"/>
  <c r="C76" i="2"/>
  <c r="F75" i="2"/>
  <c r="E75" i="2"/>
  <c r="C75" i="2"/>
  <c r="F74" i="2"/>
  <c r="E74" i="2"/>
  <c r="C74" i="2"/>
  <c r="G58" i="2"/>
  <c r="G73" i="2"/>
  <c r="E73" i="2"/>
  <c r="C73" i="2"/>
  <c r="G64" i="2"/>
  <c r="B72" i="2"/>
  <c r="G51" i="2"/>
  <c r="G71" i="2"/>
  <c r="E71" i="2"/>
  <c r="C71" i="2"/>
  <c r="F70" i="2"/>
  <c r="E70" i="2"/>
  <c r="G63" i="2"/>
  <c r="G69" i="2"/>
  <c r="C69" i="2"/>
  <c r="F68" i="2"/>
  <c r="E68" i="2"/>
  <c r="C68" i="2"/>
  <c r="G61" i="2"/>
  <c r="F67" i="2"/>
  <c r="E67" i="2"/>
  <c r="C67" i="2"/>
  <c r="E157" i="1"/>
  <c r="E154" i="1"/>
  <c r="F66" i="2"/>
  <c r="E66" i="2"/>
  <c r="C66" i="2"/>
  <c r="G42" i="2"/>
  <c r="G14" i="2"/>
  <c r="G54" i="2"/>
  <c r="G65" i="2"/>
  <c r="E65" i="2"/>
  <c r="C65" i="2"/>
  <c r="E69" i="2"/>
  <c r="E255" i="1"/>
  <c r="G57" i="2"/>
  <c r="G47" i="2"/>
  <c r="F64" i="2"/>
  <c r="E64" i="2"/>
  <c r="C64" i="2"/>
  <c r="E63" i="2"/>
  <c r="C63" i="2"/>
  <c r="G56" i="2"/>
  <c r="F62" i="2"/>
  <c r="C62" i="2"/>
  <c r="G27" i="2"/>
  <c r="G49" i="2"/>
  <c r="F42" i="2"/>
  <c r="E42" i="2"/>
  <c r="G53" i="2"/>
  <c r="G52" i="2"/>
  <c r="F61" i="2"/>
  <c r="E61" i="2"/>
  <c r="C61" i="2"/>
  <c r="G28" i="2"/>
  <c r="E62" i="2"/>
  <c r="F174" i="2"/>
  <c r="G60" i="2"/>
  <c r="E60" i="2"/>
  <c r="C60" i="2"/>
  <c r="G36" i="2"/>
  <c r="G46" i="2"/>
  <c r="C59" i="2"/>
  <c r="E121" i="1"/>
  <c r="G38" i="2"/>
  <c r="G39" i="2"/>
  <c r="G34" i="2"/>
  <c r="F58" i="2"/>
  <c r="E58" i="2"/>
  <c r="C58" i="2"/>
  <c r="D57" i="2"/>
  <c r="C57" i="2"/>
  <c r="E116" i="1"/>
  <c r="F57" i="2"/>
  <c r="E57" i="2"/>
  <c r="G35" i="2"/>
  <c r="G43" i="2"/>
  <c r="G22" i="2"/>
  <c r="F56" i="2"/>
  <c r="E56" i="2"/>
  <c r="D56" i="2"/>
  <c r="C56" i="2"/>
  <c r="G55" i="2"/>
  <c r="E55" i="2"/>
  <c r="D55" i="2"/>
  <c r="C55" i="2"/>
  <c r="G9" i="2"/>
  <c r="F54" i="2"/>
  <c r="E54" i="2"/>
  <c r="D54" i="2"/>
  <c r="C54" i="2"/>
  <c r="F53" i="2"/>
  <c r="E53" i="2"/>
  <c r="D53" i="2"/>
  <c r="C53" i="2"/>
  <c r="F27" i="2"/>
  <c r="E27" i="2"/>
  <c r="G45" i="2"/>
  <c r="F52" i="2"/>
  <c r="E52" i="2"/>
  <c r="D52" i="2"/>
  <c r="C52" i="2"/>
  <c r="F51" i="2"/>
  <c r="E51" i="2"/>
  <c r="D51" i="2"/>
  <c r="C51" i="2"/>
  <c r="G30" i="2"/>
  <c r="D50" i="2"/>
  <c r="C50" i="2"/>
  <c r="F49" i="2"/>
  <c r="E49" i="2"/>
  <c r="D49" i="2"/>
  <c r="C49" i="2"/>
  <c r="F48" i="2"/>
  <c r="E48" i="2"/>
  <c r="D48" i="2"/>
  <c r="C48" i="2"/>
  <c r="F47" i="2"/>
  <c r="E47" i="2"/>
  <c r="D47" i="2"/>
  <c r="C47" i="2"/>
  <c r="F46" i="2"/>
  <c r="E46" i="2"/>
  <c r="D46" i="2"/>
  <c r="C46" i="2"/>
  <c r="E45" i="2"/>
  <c r="D45" i="2"/>
  <c r="C45" i="2"/>
  <c r="G24" i="2"/>
  <c r="G25" i="2"/>
  <c r="F44" i="2"/>
  <c r="E44" i="2"/>
  <c r="D44" i="2"/>
  <c r="C44" i="2"/>
  <c r="F43" i="2"/>
  <c r="E43" i="2"/>
  <c r="D43" i="2"/>
  <c r="C43" i="2"/>
  <c r="D42" i="2"/>
  <c r="C42" i="2"/>
  <c r="F41" i="2"/>
  <c r="E41" i="2"/>
  <c r="D41" i="2"/>
  <c r="C41" i="2"/>
  <c r="F6" i="2"/>
  <c r="G40" i="2"/>
  <c r="F40" i="2"/>
  <c r="D40" i="2"/>
  <c r="C40" i="2"/>
  <c r="F39" i="2"/>
  <c r="E39" i="2"/>
  <c r="D39" i="2"/>
  <c r="C39" i="2"/>
  <c r="D38" i="2"/>
  <c r="C38" i="2"/>
  <c r="E64" i="1"/>
  <c r="E253" i="1"/>
  <c r="F37" i="2"/>
  <c r="E37" i="2"/>
  <c r="D37" i="2"/>
  <c r="C37" i="2"/>
  <c r="F36" i="2"/>
  <c r="E36" i="2"/>
  <c r="D36" i="2"/>
  <c r="C36" i="2"/>
  <c r="F35" i="2"/>
  <c r="E35" i="2"/>
  <c r="D35" i="2"/>
  <c r="C35" i="2"/>
  <c r="F34" i="2"/>
  <c r="E34" i="2"/>
  <c r="D34" i="2"/>
  <c r="C34" i="2"/>
  <c r="G15" i="2"/>
  <c r="F33" i="2"/>
  <c r="E33" i="2"/>
  <c r="D33" i="2"/>
  <c r="C33" i="2"/>
  <c r="D32" i="2"/>
  <c r="C32" i="2"/>
  <c r="G16" i="2"/>
  <c r="F31" i="2"/>
  <c r="E31" i="2"/>
  <c r="D31" i="2"/>
  <c r="C31" i="2"/>
  <c r="F30" i="2"/>
  <c r="E30" i="2"/>
  <c r="D30" i="2"/>
  <c r="C30" i="2"/>
  <c r="D29" i="2"/>
  <c r="C29" i="2"/>
  <c r="F28" i="2"/>
  <c r="E28" i="2"/>
  <c r="D28" i="2"/>
  <c r="C28" i="2"/>
  <c r="D27" i="2"/>
  <c r="C27" i="2"/>
  <c r="G18" i="2"/>
  <c r="F12" i="2"/>
  <c r="E12" i="2"/>
  <c r="F26" i="2"/>
  <c r="E26" i="2"/>
  <c r="D26" i="2"/>
  <c r="C26" i="2"/>
  <c r="F25" i="2"/>
  <c r="E25" i="2"/>
  <c r="D25" i="2"/>
  <c r="C25" i="2"/>
  <c r="F24" i="2"/>
  <c r="E24" i="2"/>
  <c r="D24" i="2"/>
  <c r="C24" i="2"/>
  <c r="D23" i="2"/>
  <c r="C23" i="2"/>
  <c r="F22" i="2"/>
  <c r="E22" i="2"/>
  <c r="D22" i="2"/>
  <c r="C22" i="2"/>
  <c r="D21" i="2"/>
  <c r="C21" i="2"/>
  <c r="G174" i="2"/>
  <c r="E40" i="2"/>
  <c r="E6" i="2"/>
  <c r="F38" i="2"/>
  <c r="E38" i="2"/>
  <c r="E254" i="1"/>
  <c r="D20" i="2"/>
  <c r="C20" i="2"/>
  <c r="F14" i="2"/>
  <c r="E14" i="2"/>
  <c r="G8" i="2"/>
  <c r="F19" i="2"/>
  <c r="E19" i="2"/>
  <c r="D19" i="2"/>
  <c r="C19" i="2"/>
  <c r="F18" i="2"/>
  <c r="E18" i="2"/>
  <c r="D18" i="2"/>
  <c r="C18" i="2"/>
  <c r="F17" i="2"/>
  <c r="E17" i="2"/>
  <c r="D17" i="2"/>
  <c r="C17" i="2"/>
  <c r="G13" i="2"/>
  <c r="G10" i="2"/>
  <c r="F16" i="2"/>
  <c r="E16" i="2"/>
  <c r="D16" i="2"/>
  <c r="C16" i="2"/>
  <c r="F15" i="2"/>
  <c r="E15" i="2"/>
  <c r="D15" i="2"/>
  <c r="C15" i="2"/>
  <c r="D14" i="2"/>
  <c r="C14" i="2"/>
  <c r="F13" i="2"/>
  <c r="E13" i="2"/>
  <c r="D13" i="2"/>
  <c r="C13" i="2"/>
  <c r="D12" i="2"/>
  <c r="C12" i="2"/>
  <c r="F11" i="2"/>
  <c r="E11" i="2"/>
  <c r="D11" i="2"/>
  <c r="C11" i="2"/>
  <c r="F10" i="2"/>
  <c r="E10" i="2"/>
  <c r="D10" i="2"/>
  <c r="C10" i="2"/>
  <c r="F9" i="2"/>
  <c r="E9" i="2"/>
  <c r="D9" i="2"/>
  <c r="C9" i="2"/>
  <c r="F8" i="2"/>
  <c r="E8" i="2"/>
  <c r="D8" i="2"/>
  <c r="C8" i="2"/>
  <c r="F7" i="2"/>
  <c r="D7" i="2"/>
  <c r="C7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E7" i="2"/>
  <c r="D6" i="2"/>
  <c r="C6" i="2"/>
  <c r="B6" i="2"/>
  <c r="E174" i="2"/>
  <c r="E177" i="2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H336" i="3"/>
  <c r="G176" i="2"/>
</calcChain>
</file>

<file path=xl/comments1.xml><?xml version="1.0" encoding="utf-8"?>
<comments xmlns="http://schemas.openxmlformats.org/spreadsheetml/2006/main">
  <authors>
    <author>Костенич Полина Николаевна</author>
  </authors>
  <commentList>
    <comment ref="E64" authorId="0" shapeId="0">
      <text>
        <r>
          <rPr>
            <b/>
            <sz val="9"/>
            <color indexed="81"/>
            <rFont val="Tahoma"/>
            <family val="2"/>
            <charset val="204"/>
          </rPr>
          <t>Костенич Полина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+25руб. Комиссия банка москвы</t>
        </r>
      </text>
    </comment>
  </commentList>
</comments>
</file>

<file path=xl/comments2.xml><?xml version="1.0" encoding="utf-8"?>
<comments xmlns="http://schemas.openxmlformats.org/spreadsheetml/2006/main">
  <authors>
    <author>Костенич Полина Николаевна</author>
  </authors>
  <commentList>
    <comment ref="E64" authorId="0" shapeId="0">
      <text>
        <r>
          <rPr>
            <b/>
            <sz val="9"/>
            <color indexed="81"/>
            <rFont val="Tahoma"/>
            <family val="2"/>
            <charset val="204"/>
          </rPr>
          <t>Костенич Полина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+25руб. Комиссия банка москвы</t>
        </r>
      </text>
    </comment>
  </commentList>
</comments>
</file>

<file path=xl/comments3.xml><?xml version="1.0" encoding="utf-8"?>
<comments xmlns="http://schemas.openxmlformats.org/spreadsheetml/2006/main">
  <authors>
    <author>Костенич Полина Николаевна</author>
  </authors>
  <commentList>
    <comment ref="E64" authorId="0" shapeId="0">
      <text>
        <r>
          <rPr>
            <b/>
            <sz val="9"/>
            <color indexed="81"/>
            <rFont val="Tahoma"/>
            <family val="2"/>
            <charset val="204"/>
          </rPr>
          <t>Костенич Полина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+25руб. Комиссия банка москвы</t>
        </r>
      </text>
    </comment>
  </commentList>
</comments>
</file>

<file path=xl/comments4.xml><?xml version="1.0" encoding="utf-8"?>
<comments xmlns="http://schemas.openxmlformats.org/spreadsheetml/2006/main">
  <authors>
    <author>Кирюта Татьяна Викторовна</author>
  </authors>
  <commentList>
    <comment ref="F7" authorId="0" shapeId="0">
      <text>
        <r>
          <rPr>
            <b/>
            <sz val="9"/>
            <color indexed="81"/>
            <rFont val="Tahoma"/>
            <family val="2"/>
            <charset val="204"/>
          </rPr>
          <t>Кирюта Татьяна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аванс он же акт</t>
        </r>
      </text>
    </comment>
  </commentList>
</comments>
</file>

<file path=xl/comments5.xml><?xml version="1.0" encoding="utf-8"?>
<comments xmlns="http://schemas.openxmlformats.org/spreadsheetml/2006/main">
  <authors>
    <author>Кирюта Татьяна Викторовна</author>
  </authors>
  <commentList>
    <comment ref="F7" authorId="0" shapeId="0">
      <text>
        <r>
          <rPr>
            <b/>
            <sz val="9"/>
            <color indexed="81"/>
            <rFont val="Tahoma"/>
            <family val="2"/>
            <charset val="204"/>
          </rPr>
          <t>Кирюта Татьяна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аванс он же акт</t>
        </r>
      </text>
    </comment>
  </commentList>
</comments>
</file>

<file path=xl/comments6.xml><?xml version="1.0" encoding="utf-8"?>
<comments xmlns="http://schemas.openxmlformats.org/spreadsheetml/2006/main">
  <authors>
    <author>Костенич Полина Николаевна</author>
  </authors>
  <commentList>
    <comment ref="E64" authorId="0" shapeId="0">
      <text>
        <r>
          <rPr>
            <b/>
            <sz val="9"/>
            <color indexed="81"/>
            <rFont val="Tahoma"/>
            <family val="2"/>
            <charset val="204"/>
          </rPr>
          <t>Костенич Полина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+25руб. Комиссия банка москвы</t>
        </r>
      </text>
    </comment>
  </commentList>
</comments>
</file>

<file path=xl/comments7.xml><?xml version="1.0" encoding="utf-8"?>
<comments xmlns="http://schemas.openxmlformats.org/spreadsheetml/2006/main">
  <authors>
    <author>Костенич Полина Николаевна</author>
  </authors>
  <commentList>
    <comment ref="E64" authorId="0" shapeId="0">
      <text>
        <r>
          <rPr>
            <b/>
            <sz val="9"/>
            <color indexed="81"/>
            <rFont val="Tahoma"/>
            <family val="2"/>
            <charset val="204"/>
          </rPr>
          <t>Костенич Полина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+25руб. Комиссия банка москвы</t>
        </r>
      </text>
    </comment>
  </commentList>
</comments>
</file>

<file path=xl/comments8.xml><?xml version="1.0" encoding="utf-8"?>
<comments xmlns="http://schemas.openxmlformats.org/spreadsheetml/2006/main">
  <authors>
    <author>Костенич Полина Николаевна</author>
  </authors>
  <commentList>
    <comment ref="E64" authorId="0" shapeId="0">
      <text>
        <r>
          <rPr>
            <b/>
            <sz val="9"/>
            <color indexed="81"/>
            <rFont val="Tahoma"/>
            <family val="2"/>
            <charset val="204"/>
          </rPr>
          <t>Костенич Полина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+25руб. Комиссия банка москвы</t>
        </r>
      </text>
    </comment>
  </commentList>
</comments>
</file>

<file path=xl/comments9.xml><?xml version="1.0" encoding="utf-8"?>
<comments xmlns="http://schemas.openxmlformats.org/spreadsheetml/2006/main">
  <authors>
    <author>Кирюта Татьяна Викторовна</author>
  </authors>
  <commentList>
    <comment ref="F7" authorId="0" shapeId="0">
      <text>
        <r>
          <rPr>
            <b/>
            <sz val="9"/>
            <color indexed="81"/>
            <rFont val="Tahoma"/>
            <family val="2"/>
            <charset val="204"/>
          </rPr>
          <t>Кирюта Татьяна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аванс он же акт</t>
        </r>
      </text>
    </comment>
  </commentList>
</comments>
</file>

<file path=xl/comments10.xml><?xml version="1.0" encoding="utf-8"?>
<comments xmlns="http://schemas.openxmlformats.org/spreadsheetml/2006/main">
  <authors>
    <author>Кирюта Татьяна Викторовна</author>
  </authors>
  <commentList>
    <comment ref="F7" authorId="0" shapeId="0">
      <text>
        <r>
          <rPr>
            <b/>
            <sz val="9"/>
            <color indexed="81"/>
            <rFont val="Tahoma"/>
            <family val="2"/>
            <charset val="204"/>
          </rPr>
          <t>Кирюта Татьяна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аванс он же акт</t>
        </r>
      </text>
    </comment>
  </commentList>
</comments>
</file>

<file path=xl/comments11.xml><?xml version="1.0" encoding="utf-8"?>
<comments xmlns="http://schemas.openxmlformats.org/spreadsheetml/2006/main">
  <authors>
    <author>Костенич Полина Николаевна</author>
  </authors>
  <commentList>
    <comment ref="E64" authorId="0" shapeId="0">
      <text>
        <r>
          <rPr>
            <b/>
            <sz val="9"/>
            <color indexed="81"/>
            <rFont val="Tahoma"/>
            <family val="2"/>
            <charset val="204"/>
          </rPr>
          <t>Костенич Полина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+25руб. Комиссия банка москвы</t>
        </r>
      </text>
    </comment>
  </commentList>
</comments>
</file>

<file path=xl/comments12.xml><?xml version="1.0" encoding="utf-8"?>
<comments xmlns="http://schemas.openxmlformats.org/spreadsheetml/2006/main">
  <authors>
    <author>Костенич Полина Николаевна</author>
  </authors>
  <commentList>
    <comment ref="E64" authorId="0" shapeId="0">
      <text>
        <r>
          <rPr>
            <b/>
            <sz val="9"/>
            <color indexed="81"/>
            <rFont val="Tahoma"/>
            <family val="2"/>
            <charset val="204"/>
          </rPr>
          <t>Костенич Полина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+25руб. Комиссия банка москвы</t>
        </r>
      </text>
    </comment>
  </commentList>
</comments>
</file>

<file path=xl/comments13.xml><?xml version="1.0" encoding="utf-8"?>
<comments xmlns="http://schemas.openxmlformats.org/spreadsheetml/2006/main">
  <authors>
    <author>Кирюта Татьяна Викторовна</author>
  </authors>
  <commentList>
    <comment ref="F7" authorId="0" shapeId="0">
      <text>
        <r>
          <rPr>
            <b/>
            <sz val="9"/>
            <color indexed="81"/>
            <rFont val="Tahoma"/>
            <family val="2"/>
            <charset val="204"/>
          </rPr>
          <t>Кирюта Татьяна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аванс он же акт</t>
        </r>
      </text>
    </comment>
  </commentList>
</comments>
</file>

<file path=xl/comments14.xml><?xml version="1.0" encoding="utf-8"?>
<comments xmlns="http://schemas.openxmlformats.org/spreadsheetml/2006/main">
  <authors>
    <author>Костенич Полина Николаевна</author>
  </authors>
  <commentList>
    <comment ref="E64" authorId="0" shapeId="0">
      <text>
        <r>
          <rPr>
            <b/>
            <sz val="9"/>
            <color indexed="81"/>
            <rFont val="Tahoma"/>
            <family val="2"/>
            <charset val="204"/>
          </rPr>
          <t>Костенич Полина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+25руб. Комиссия банка москвы</t>
        </r>
      </text>
    </comment>
  </commentList>
</comments>
</file>

<file path=xl/comments15.xml><?xml version="1.0" encoding="utf-8"?>
<comments xmlns="http://schemas.openxmlformats.org/spreadsheetml/2006/main">
  <authors>
    <author>Костенич Полина Николаевна</author>
  </authors>
  <commentList>
    <comment ref="E64" authorId="0" shapeId="0">
      <text>
        <r>
          <rPr>
            <b/>
            <sz val="9"/>
            <color indexed="81"/>
            <rFont val="Tahoma"/>
            <family val="2"/>
            <charset val="204"/>
          </rPr>
          <t>Костенич Полина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+25руб. Комиссия банка москвы</t>
        </r>
      </text>
    </comment>
  </commentList>
</comments>
</file>

<file path=xl/comments16.xml><?xml version="1.0" encoding="utf-8"?>
<comments xmlns="http://schemas.openxmlformats.org/spreadsheetml/2006/main">
  <authors>
    <author>Кирюта Татьяна Викторовна</author>
  </authors>
  <commentList>
    <comment ref="F7" authorId="0" shapeId="0">
      <text>
        <r>
          <rPr>
            <b/>
            <sz val="9"/>
            <color indexed="81"/>
            <rFont val="Tahoma"/>
            <family val="2"/>
            <charset val="204"/>
          </rPr>
          <t>Кирюта Татьяна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аванс он же акт</t>
        </r>
      </text>
    </comment>
  </commentList>
</comments>
</file>

<file path=xl/comments17.xml><?xml version="1.0" encoding="utf-8"?>
<comments xmlns="http://schemas.openxmlformats.org/spreadsheetml/2006/main">
  <authors>
    <author>Кирюта Татьяна Викторовна</author>
  </authors>
  <commentList>
    <comment ref="F7" authorId="0" shapeId="0">
      <text>
        <r>
          <rPr>
            <b/>
            <sz val="9"/>
            <color indexed="81"/>
            <rFont val="Tahoma"/>
            <family val="2"/>
            <charset val="204"/>
          </rPr>
          <t>Кирюта Татьяна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аванс он же акт</t>
        </r>
      </text>
    </comment>
  </commentList>
</comments>
</file>

<file path=xl/sharedStrings.xml><?xml version="1.0" encoding="utf-8"?>
<sst xmlns="http://schemas.openxmlformats.org/spreadsheetml/2006/main" count="58695" uniqueCount="2440">
  <si>
    <t>№ п/п</t>
  </si>
  <si>
    <t>№ ПП</t>
  </si>
  <si>
    <t>Сумма ПП, руб.</t>
  </si>
  <si>
    <t>Наименование Банка</t>
  </si>
  <si>
    <t>Контрагент и (или) Получатель платежа</t>
  </si>
  <si>
    <t>адрес МКД</t>
  </si>
  <si>
    <t>Примечание</t>
  </si>
  <si>
    <t>муниципальный район</t>
  </si>
  <si>
    <t>Населенный пункт</t>
  </si>
  <si>
    <t>улица</t>
  </si>
  <si>
    <t>№ дома</t>
  </si>
  <si>
    <t>40703810600293003655</t>
  </si>
  <si>
    <t>Ф-л ГПБ (АО) в г.Новосибирске</t>
  </si>
  <si>
    <t>ООО "БФК"</t>
  </si>
  <si>
    <t>г.Новосибирск</t>
  </si>
  <si>
    <t>Кропоткина</t>
  </si>
  <si>
    <t>136</t>
  </si>
  <si>
    <t>Списание д/с со спец.счета для оплаты КР г.Новосибирск, ул.Кропоткина, 136 по дог.№GVFP15.03-0030 от 30.03.2015, аванс 30% (окна,двери). Без НДС</t>
  </si>
  <si>
    <t>40604810044050000896</t>
  </si>
  <si>
    <t>Сибирский Банк Сбербанка России</t>
  </si>
  <si>
    <t>С.Шамшиных</t>
  </si>
  <si>
    <t>69а</t>
  </si>
  <si>
    <t>Оплата по требов.на списание(решение собств.) кап.ремонт МКД Новосибирск, ул.С.Шамшиных,69а,дог.№25 от 16.12.14, ДС от 28.04.15, КС-3 №8 от 28.02.15, сч.№162 от 28.02.15(лифты). В т.ч. НДС (18%) 16681,05 руб.</t>
  </si>
  <si>
    <t>13.05.20.15</t>
  </si>
  <si>
    <t>40604810644050000607</t>
  </si>
  <si>
    <t>ООО "Уютный двор"</t>
  </si>
  <si>
    <t>Новосибирский     р-н</t>
  </si>
  <si>
    <t>г.Бердск</t>
  </si>
  <si>
    <t>Островского</t>
  </si>
  <si>
    <t>64</t>
  </si>
  <si>
    <t>Оплата по требованию на списание (решение собственников) кап.ремонт МКД Бердск, ул.Островского,64 по дог.№11-03-15 от 23.04.2015г. аванс 30% (ЭС). Без НДС</t>
  </si>
  <si>
    <t>ООО "Мира"</t>
  </si>
  <si>
    <t>Оплата по требованию на списание (решение собственников) кап.ремонт МКД Бердск, ул.Островского,64 по дог.б/н от 23.04.2015г. аванс 30% (Фасад). Без НДС</t>
  </si>
  <si>
    <t>Оплата по требованию на списание (решение собственников) кап.ремонт МКД Бердск, ул.Островского,64 по дог.№13-03-15 от 23.04.2015г. аванс 30% (Фасад). Без НДС</t>
  </si>
  <si>
    <t>Оплата по требованию на списание (решение собственников) кап.ремонт МКД Бердск, ул.Островского,64 по дог.№12-03-15 от 23.04.2015г. аванс 30% (Лифты). Без НДС</t>
  </si>
  <si>
    <t>ООО "СЛК-Сибирская лифтовая компания"</t>
  </si>
  <si>
    <t>Оплата по требованию на списание (решение собственников) кап.ремонт МКД Бердск, ул.Островского,64 по дог.№01/3-27-04-15 от 27.04.2015г. аванс 30% (Лифты). Без НДС</t>
  </si>
  <si>
    <t>Списание д/с со спец.счета для оплаты КР г.Новосибирск, ул.Кропоткина, 136 по дог.№GVFP15.03-0030 от 30.03.2015, КС-2№1 от 06.05.2015, КС-3№1 от 06.05.2015г.  (окна,двери). Без НДС</t>
  </si>
  <si>
    <t>40604810044050000867</t>
  </si>
  <si>
    <t>ООО "Окна Новолит"</t>
  </si>
  <si>
    <t>Высоцкого</t>
  </si>
  <si>
    <t>41</t>
  </si>
  <si>
    <t>Оплата по поручению на списание (решение собств.,протокол №2/В-2015 от 20.03.15) кап.ремонт г.Новосибирск, ул.Высоцкого, д.41 по дог.№0805/ 669/3 и 670/3 от 25.05.15, аванс 30% (Окна). В т.ч. НДС 21035,47 руб.</t>
  </si>
  <si>
    <t>40604810944050001678</t>
  </si>
  <si>
    <t>ООО "ПРАКТИКА-НСК"</t>
  </si>
  <si>
    <t>Иванова</t>
  </si>
  <si>
    <t>28а</t>
  </si>
  <si>
    <t>Оплата по поручению на списание (решение собств.,протокол б/н от 25.05.15) кап.ремонт г.Новосибирск, ул.Иванова, д.28а по дог.№21 от 27.05.15, аванс 30% (ВО). В т.ч. НДС 12428,24 руб.</t>
  </si>
  <si>
    <t>40604810244050001239</t>
  </si>
  <si>
    <t>ООО "Сибтехтранс"</t>
  </si>
  <si>
    <t>Петухова</t>
  </si>
  <si>
    <t>46</t>
  </si>
  <si>
    <t>Оплата по поручению на списание (решение собств.,протокол №7 от 01.06.15) кап.ремонт г.Новосибирск, ул.Петухова, д.46 по дог.№25 от 08.06.15, аванс 30% (Подвал). Без НДС</t>
  </si>
  <si>
    <t>40604810944050000802</t>
  </si>
  <si>
    <t>ООО "АльтСтрой"</t>
  </si>
  <si>
    <t>Федосеева</t>
  </si>
  <si>
    <t>1</t>
  </si>
  <si>
    <t>Оплата по поручению на списание (решение собств.,протокол б/н от 17.05.15) кап.ремонт г.Новосибирск, ул.Федосеева, 1 по дог.№04/15 от 22.06.2015, аванс 30% (Крыша).В т.ч. НДС (18%) 31842,83</t>
  </si>
  <si>
    <t>40604810044050001112</t>
  </si>
  <si>
    <t>ООО ПК "Талисман"</t>
  </si>
  <si>
    <t>Полякова</t>
  </si>
  <si>
    <t>3</t>
  </si>
  <si>
    <t>Оплата по поручению на списание (решение собств.,протокол б/н от 11.05.15) кап.ремонт г.Новосибирск, ул.Полякова д.3 по дог.б/н от 19.06.15,аванс 30% (Окна), в т.ч. НДС 9113,19руб.</t>
  </si>
  <si>
    <t>40604810044050099700</t>
  </si>
  <si>
    <t>ООО "ПСК "СибЭкоСтрой"</t>
  </si>
  <si>
    <t>Бориса Богаткова</t>
  </si>
  <si>
    <t>194/2</t>
  </si>
  <si>
    <t>Оплата по поручению на списание (решение собств.,протокол №7 от 18.06.15) кап.ремонт г.Новосибирск, ул.Бориса Богаткова д.194/2 по дог.1 от 18.06.15,аванс 30% (ГВС), в т.ч. НДС 35994,57руб.</t>
  </si>
  <si>
    <t>40604810244050001226</t>
  </si>
  <si>
    <t>ООО "РемСтройТех"</t>
  </si>
  <si>
    <t xml:space="preserve">3 Интернационала </t>
  </si>
  <si>
    <t>23</t>
  </si>
  <si>
    <t>Оплата по поручению на списание(решение собств., протокол б/н от 30.04.15) кап.ремонт Новосибирск, ул.3 Интернационала д.23 по дог.№РКР 10-07-15 от 10.07.15, аванс 30% (Крыша). В т.ч. НДС (18%) 14504,67</t>
  </si>
  <si>
    <t>Оплата по поручению на списание(решение собств., протокол №01-15 от 23.04.15) кап.ремонт г.Бердск, ул.Островского д.64 по дог.б/н от 23.04.15, КС-2 от 08.07.15, КС-2 от 30.06.15 (Фасад). В т.ч. НДС (18%) 9809,86</t>
  </si>
  <si>
    <t>Оплата по требованию на списание (решение собств., протокол №01-15 от 23.04.15) кап.ремонт г.Бердск, ул.Островского 64 по дог.№13-03-15 от 23.04.15, КС-2 от 30.06.15 (Фасад). Без НДС</t>
  </si>
  <si>
    <t>Оплата по требованию на списание (решение собств., протокол №01-15 от 23.04.15) кап.ремонт г.Бердск, ул.Островского 64 по дог.№12-03-15 от 23.04.15, КС-2 от 30.06.15 (Лифты). Без НДС</t>
  </si>
  <si>
    <t>40604810644050000843</t>
  </si>
  <si>
    <t>25 лет Октября</t>
  </si>
  <si>
    <t>16</t>
  </si>
  <si>
    <t>Оплата по поручению на списание (решение собств.,протокол №1 от 10.05.15, №2 от 30.06.15) кап.ремонт г.Новосибирск, ул.25 лет Октября д.16 по дог.1/ОК-815 от 03.07.15,аванс 30% (Окна), в т.ч. НДС 32033,90руб.</t>
  </si>
  <si>
    <t>Оплата по поручению на списание(решение собств., протокол №б\н от 17.05.15) кап.ремонт г.Новосибирск, ул.Федосеева д.1 по дог.04/15 от 22.06.15, КС-2 №1 от 14.07.15, КС-3 №1 от 14.07.15 (крыша). В т.ч. НДС (18%) 74299,93</t>
  </si>
  <si>
    <t>Оплата по поручению на списание(решение собств., протокол №б\н от 25.05.15) кап.ремонт г.Новосибирск, ул.Иванова д.28а по дог.21 от 27.05.15, КС-2 №1 от 17.06.15, КС-3 №1 от 17.06.15 (ВО). В т.ч. НДС (18%) 28999,23</t>
  </si>
  <si>
    <t>ООО "Производственная компания "Талисман""</t>
  </si>
  <si>
    <t>Оплата по поручению на списание (решение собств.,протокол б/н от 11.05.15) кап.ремонт г.Новосибирск, ул.Полякова, 3 по дог.б/н от 19.06.2015, акт №162 от 14.07.2015 на выполнение работ-услуг  (Окна).В т.ч. НДС (18%) 21264,10</t>
  </si>
  <si>
    <t>40604810844050099858</t>
  </si>
  <si>
    <t>ООО "Престиж"</t>
  </si>
  <si>
    <t>Немировича-Данченко</t>
  </si>
  <si>
    <t>28/5</t>
  </si>
  <si>
    <t>Оплата по поручению на списание (решение собств.,протокол б/н от 12.07.15) кап.ремонт г.Новосибирск, ул.Немировича-Данченко, 28/5 по дог.23 от 16.07.2015, аванс 30%  (Крыша).В т.ч. НДС (18%) 86446,60</t>
  </si>
  <si>
    <t>Списание д/с со спец.счета для оплаты КР г.Бердск, ул.Островского, 64 по дог.№б11-03-15 от 23.04.15,КС-2№1 от 22.06.15,КС-2№2 от 22.06.15 (ЭС). Без НДС</t>
  </si>
  <si>
    <t>40604810344050000512</t>
  </si>
  <si>
    <t>ООО "Эверест"</t>
  </si>
  <si>
    <t>Первомайская</t>
  </si>
  <si>
    <t>118</t>
  </si>
  <si>
    <t>Оплата по поручению на списание (решение собств.,протокол №5 от 20.07.15) кап.ремонт г.Новосибирск, ул.Первомайская, 118 по дог.18/15 от 29.07.2015, аванс 30%  (Фасад). Без НДС.</t>
  </si>
  <si>
    <t>40604810144050001685</t>
  </si>
  <si>
    <t>ИП "Черкасова Е.Л."</t>
  </si>
  <si>
    <t>165/3</t>
  </si>
  <si>
    <t>Оплата по поручению на списание (решение собств.,протокол б/н от 01.07.15) кап.ремонт г.Новосибирск, ул.Бориса Богаткова, 165/3 по дог.458 от 13.08.2015, аванс 30% (Подвал).Без НДС.</t>
  </si>
  <si>
    <t>Оплата по поручению на списание (решение собств., протокол №01-15 от 23.04.15) кап.ремонт г.Бердск, ул.Островского 64 по дог.№01/3-27-04-15 от 27.04.15, КС-3 №1 от 30.06.15, КС-2 №1 от 30.06.15 (Лифты). Без НДС.</t>
  </si>
  <si>
    <t>Оплата по поручению на списание(решение собств., протокол б/н от 30.04.15) кап.ремонт Новосибирск, ул.3 Интернационала д.23 по дог.№РКР 10-07-15 от 10.07.15, КС-2 №1 от 11.08.15, КС-3 №1 от 11.08.15 (Крыша). В т.ч. НДС (18%) 23040,00</t>
  </si>
  <si>
    <t>Оплата по поручению на списание (решение собств.,протокол №7 от 18.06.15) кап.ремонт г.Новосибирск, ул.Бориса Богаткова, 194/2 по дог.№1 от 18.06.2015, аванс 30% (ГВС).В т.ч. НДС (18%) 83987,32</t>
  </si>
  <si>
    <t>40604810244050001682</t>
  </si>
  <si>
    <t>ООО "БизнесКомплекс"</t>
  </si>
  <si>
    <t>Есенина</t>
  </si>
  <si>
    <t>10/2</t>
  </si>
  <si>
    <t xml:space="preserve">Оплата по поручению на списание(решение собств., протокол №4 от 03.08.15) кап.ремонт Новосибирск, ул.Есенина д.10/2 по дог.№5 от 11.08.15, аванс 30% (Фасад). Без НДС. </t>
  </si>
  <si>
    <t>40604810844050001846</t>
  </si>
  <si>
    <t>ООО "ОбьРемСтрой"</t>
  </si>
  <si>
    <t>Степная</t>
  </si>
  <si>
    <t>54/1</t>
  </si>
  <si>
    <t xml:space="preserve">Оплата по поручению на списание(решение собств., протокол №3 от 15.07.15) кап.ремонт Новосибирск, ул.Степная д.54/1 по дог.б\н от 25.07.15, аванс 30% (Крыша). Без НДС. </t>
  </si>
  <si>
    <t>40604810944050000336</t>
  </si>
  <si>
    <t>ИП Кривошеев В.В.</t>
  </si>
  <si>
    <t>Чкалова</t>
  </si>
  <si>
    <t>70/1</t>
  </si>
  <si>
    <t xml:space="preserve">Оплата по поручению на списание(решение собств., протокол б/н от 09.07.15) кап.ремонт Новосибирск, ул.Чкалова д.70/1 по дог.№11/08 от 17.08.15, аванс 30% . Без НДС. </t>
  </si>
  <si>
    <t>40703810817033000053</t>
  </si>
  <si>
    <t>Банк ВТБ</t>
  </si>
  <si>
    <t>ООО СПК "ИнвенстСиб"</t>
  </si>
  <si>
    <t xml:space="preserve">Толбухина </t>
  </si>
  <si>
    <t>25</t>
  </si>
  <si>
    <t>Оплата по поручению на списание(решение собств., протокол №02 от 11.08.15) кап.ремонт Новосибирск, ул.Толбухина д.25 по дог.№1508/15 от 15.08.15, аванс 30%(ТС) . В т.ч. НДС(18%)  54296,23</t>
  </si>
  <si>
    <t>40604810344050001249</t>
  </si>
  <si>
    <t>ООО ТПК "Атлант-НСК"</t>
  </si>
  <si>
    <t xml:space="preserve">Ольги Жилиной </t>
  </si>
  <si>
    <t>92а</t>
  </si>
  <si>
    <t>Оплата по поручению на списание(решение собств., протокол б\н от 12.08.15) кап.ремонт Новосибирск, ул.Ольги Жилиной д.92а по дог.№8-14 от 14.08.15, аванс (демонтаж старых и установка новых козырьков, 4х штук) . В т.ч. НДС(18%)  7627,12</t>
  </si>
  <si>
    <t>ООО "ПК "Талисман"</t>
  </si>
  <si>
    <t>Оплата по поручению на списание(решение собств., протокол №12/КР-2015 от 20.07.15) кап.ремонт Новосибирск, ул.Кропоткина д.136 по дог.№82 от 20.08.15, аванс . В т.ч. НДС(18%) 18991,53</t>
  </si>
  <si>
    <t>40604810744050000811</t>
  </si>
  <si>
    <t>ООО "Альп-Бонд"</t>
  </si>
  <si>
    <t>Кирова</t>
  </si>
  <si>
    <t>114</t>
  </si>
  <si>
    <t xml:space="preserve">Оплата по поручению на списание(решение собств., протокол б/н от 15.08.15) кап.ремонт Новосибирск, ул.Кирова д.114 по дог.№А-95 от 17.08.15, аванс . В т.ч. НДС(18%) 5162,03 </t>
  </si>
  <si>
    <t>40604810444050000810</t>
  </si>
  <si>
    <t>112</t>
  </si>
  <si>
    <t>Оплата по поручению на списание(решение собств., протокол б/н от 15.08.15) кап.ремонт Новосибирск, ул.Кирова д.112 по дог.№А-94 от 17.08.15, аванс . В т.ч. НДС(18%) 4839,41</t>
  </si>
  <si>
    <t>Оплата по поручению на списание(решение собств., протокол №б\н от 17.05.15) кап.ремонт г.Новосибирск, ул.Федосеева д.1 по дог.10/15 от 18.08.15, аванс (крыша 5 подъезд). В т.ч. НДС (18%) 16189,79</t>
  </si>
  <si>
    <t>40604810544050000639</t>
  </si>
  <si>
    <t>ООО "Стройнефтегаз"</t>
  </si>
  <si>
    <t>Микрорайон</t>
  </si>
  <si>
    <t>26</t>
  </si>
  <si>
    <t>Оплата по поручению на списание(решение собств., протокол №б\н от 09.08.15) кап.ремонт г.Бердск, ул.Микрорайон д.26 по дог.№02-08-15 от 09.08.15, аванс  30% (крыша). Без НДС.</t>
  </si>
  <si>
    <t>Оплата по поручению на списание (решение собств.,протокол №5 от 20.07.15) кап.ремонт г.Новосибирск, ул.Первомайская, 118 по дог.№18/15 от 29.07.2015, акт №18 о приемкивып.работ от 25.08.2015  (Фасад). Без НДС.</t>
  </si>
  <si>
    <t>40604810344050000596</t>
  </si>
  <si>
    <t>ООО "Север"</t>
  </si>
  <si>
    <t>Сибирская</t>
  </si>
  <si>
    <t>13</t>
  </si>
  <si>
    <t>Оплата по поручению на списание (решение собств.,протокол №5 от 27.07.15) кап.ремонт г.Новосибирск, ул.Сибирская, 13 по дог.№18-15 от 24.08.2015, аванс 30%  (Крыша). В т.ч. НДС (18%) 22815,27</t>
  </si>
  <si>
    <t>40604810300290003646</t>
  </si>
  <si>
    <t>Челюскинцев</t>
  </si>
  <si>
    <t>24</t>
  </si>
  <si>
    <t>Оплата по поручению на списание (решение собств.,протокол №1-2015 от 19.06.15) кап.ремонт г.Новосибирск, ул.Челюскинцев, 24 по дог.№93/ДСН от 25.08.2015, аванс 30%  (Крыша). В т.ч. НДС (18%) 34779,66</t>
  </si>
  <si>
    <t>40604810700290003518</t>
  </si>
  <si>
    <t>ЗАО НПП "ДЮМА"</t>
  </si>
  <si>
    <t>Аэропорт</t>
  </si>
  <si>
    <t>56</t>
  </si>
  <si>
    <t>Оплата по поручению на списание (решение собств.,протокол №1/1 от 08.02.15) кап.ремонт г.Новосибирск, ул.Азропорт, 56 по дог.№18/08/15 от 18.08.2015, аванс 30%  (ЭС). В т.ч. НДС (18%) 9322,15</t>
  </si>
  <si>
    <t>40604810000151001791</t>
  </si>
  <si>
    <t>Банк Зенит</t>
  </si>
  <si>
    <t>ООО СК "Строитель"</t>
  </si>
  <si>
    <t>Серебренниковская</t>
  </si>
  <si>
    <t>4/2</t>
  </si>
  <si>
    <t>Оплата по поручению на списание (решение собств.,протокол №1 от 22.08.15) кап.ремонт г.Новосибирск, ул.Серебренниковская, 4/2 по дог.№08/15 от 25.08.2015, аванс 30%  (Крыша). В т.ч. НДС (18%) 15670,28</t>
  </si>
  <si>
    <t>40604810844050001037</t>
  </si>
  <si>
    <t>ООО "НСК-Профит"</t>
  </si>
  <si>
    <t>Станиславского</t>
  </si>
  <si>
    <t>28/1</t>
  </si>
  <si>
    <t>Оплата по поручению на списание (решение собств.,протокол №1 от 15.08.15) кап.ремонт г.Новосибирск, ул.Станиславского, 28/1 по дог.№430 от 01.09.2015, аванс 30%  (Крыша). В т.ч. НДС (18%) 10067,80</t>
  </si>
  <si>
    <t>Оплата по поручению на списание(решение собств., протокол №02 от 11.08.15) кап.ремонт Новосибирск, ул.Толбухина д.25 по дог.№1508/15 от 15.08.15, КС-2 №1 от 04.09.15г, КС-3 №1 от 04.09.15 (ТС) . В т.ч. НДС(18%) 65122,79</t>
  </si>
  <si>
    <t>Оплата по поручению на списание (решение собств.) кап.ремонт г.Новосибирск, ул.Высоцкого 41 по дог.№0805/669/3 и 670/3 от 25.05.2015, КС-3 №1 от 18.08.15г., КС-2 №1 от 18.08.15г. (Окна). В т.ч. НДС (18%) 35059,12</t>
  </si>
  <si>
    <t>ООО ПК "Максимум"</t>
  </si>
  <si>
    <t>Оплата по поручению на списание(решение собств., протокол №3  от 03.07.15) кап.ремонт Новосибирск, ул.25 лет Октября д.16 по дог.№1/ОК-815 от 03.07.15, доп.согл. от 03.07.15, КС-2 №1 от 15.08.15г., КС-3 №1 от 15.08.15(Окна)   . В т.ч. НДС 76881,36 руб.</t>
  </si>
  <si>
    <t>40604810044050099823</t>
  </si>
  <si>
    <t>ООО ПСК "СибЭкоСтрой</t>
  </si>
  <si>
    <t>185</t>
  </si>
  <si>
    <t>Оплата по поручению на списание(решение собств., протокол №1  от 24.08.15) кап.ремонт Новосибирск, ул.Бориса Богаткова д.185 по дог.№1 от 01.09.15, аванс (крыша)   . В т.ч. НДС 18% 5033,90</t>
  </si>
  <si>
    <t>40604810044050099687</t>
  </si>
  <si>
    <t>ООО "СибРемСтрой"</t>
  </si>
  <si>
    <t>1905 года</t>
  </si>
  <si>
    <t>87</t>
  </si>
  <si>
    <t>Оплата по поручению на списание(решение собств., протокол б\н от 07.09.15) кап.ремонт Новосибирск, ул.1905 года д.87 по дог.№99/ДСН от 08.09.15, аванс 30% (ТС)   . В т.ч. НДС 18% 29565,93</t>
  </si>
  <si>
    <t>Оплата по поручению на списание (решение собств.,протокол б/н от 12.07.15) кап.ремонт г.Новосибирск, ул.Немировича-Данченко, 28/5 по дог.23 от 16.07.2015, акт вып.раб. КС-2№1, КС-3№1 от 10.09.15г.  (Крыша).В т.ч. НДС (18%) 46509,93</t>
  </si>
  <si>
    <t>Оплата по поручению на списание(решение собств., протокол б/н от 30.04.15) кап.ремонт Новосибирск, ул.3 Интернационала д.23 по дог.№РКР 10-07-15 от 10.07.15, КС-2 №1 от 11.08.15, КС-3 №1 от 11.08.15 (Крыша). В т.ч. НДС (18%) 8972,73</t>
  </si>
  <si>
    <t>40604810744050000170</t>
  </si>
  <si>
    <t>ООО "Вертикаль"</t>
  </si>
  <si>
    <t>Полевая</t>
  </si>
  <si>
    <t>14</t>
  </si>
  <si>
    <t>Оплата по поручению на списание(решение собств., протокол №10/2 от 04.09.15) кап.ремонт Новосибирск, ул.Полевая д.14 по дог.№7/09 от 07.09.15, аванс 30% (ВО). В т.ч. НДС (18%) 23074,01</t>
  </si>
  <si>
    <t>Списание д/с со спец.счета для оплаты КР г.Новосибирск, ул.Кропоткина, 136 по дог.№GVFP15.03-0030\0 от 20.05.2015,вып.раб.КС-2№1, КС-3№1 от 30.09.2015 (окна). Без НДС.</t>
  </si>
  <si>
    <t>40604810500290003637</t>
  </si>
  <si>
    <t>ООО "Экоресурс"</t>
  </si>
  <si>
    <t>п.Красный Яр</t>
  </si>
  <si>
    <t>нет</t>
  </si>
  <si>
    <t>28</t>
  </si>
  <si>
    <t>Оплата по поручению на списание(решение собств., протокол №3 от 19.05.15) кап.ремонт п.Красный Яр, д.28 по дог.№9 от 09.09.15, аванс 30% . В т.ч. НДС (18%) 32491,53</t>
  </si>
  <si>
    <t>40604810344050099837</t>
  </si>
  <si>
    <t>130/1</t>
  </si>
  <si>
    <t>Оплата по поручению на списание(решение собств., протокол №30 от 31.08.15) кап.ремонт г.Новосибирск, ул.Кропоткина, д.130/1 по дог.№1 от 04.09.15, аванс 30% . В т.ч. НДС (18%) 29837,29</t>
  </si>
  <si>
    <t>40604810544050001243</t>
  </si>
  <si>
    <t>ООО "БрайтСтройИнвест"</t>
  </si>
  <si>
    <t>Нарымская</t>
  </si>
  <si>
    <t>7</t>
  </si>
  <si>
    <t>Оплата по поручению на списание(решение собств., протокол б/н от 13.08.15) кап.ремонт г.Новосибирск, ул.Нарымская, д.7 по дог.№1/2015 от 15.09.15, аванс 30% . В т.ч.НДС 18% 22331,38</t>
  </si>
  <si>
    <t>40604810000430000018</t>
  </si>
  <si>
    <t>Банк  Москвы</t>
  </si>
  <si>
    <t>ООО ПК "ПСМ"</t>
  </si>
  <si>
    <t>Крылова</t>
  </si>
  <si>
    <t>43а</t>
  </si>
  <si>
    <t xml:space="preserve">Оплата по поручению на списание(решение собств., протокол б/н от 06.09.15) кап.ремонт г.Новосибирск, ул.Крылова, д.43а по дог.№24 от 01.09.15, аванс 30% . Без НДС </t>
  </si>
  <si>
    <t>40604810144050001973</t>
  </si>
  <si>
    <t>"ИП Кривошеев Сергей Викторович"</t>
  </si>
  <si>
    <t>10</t>
  </si>
  <si>
    <t xml:space="preserve">Оплата по поручению на списание(решение собств., протокол б/н от 18.09.15) кап.ремонт г.Новосибирск, ул.Полевая, д.10 по дог.№21/09 от 25.09.15, аванс 30% . Без НДС </t>
  </si>
  <si>
    <t>40604810044050000728</t>
  </si>
  <si>
    <t>ООО "Гранат-строй"</t>
  </si>
  <si>
    <t>Спортивная</t>
  </si>
  <si>
    <t>9</t>
  </si>
  <si>
    <t xml:space="preserve">Оплата по поручению на списание(решение собств., протокол б/н от 24.08.15) кап.ремонт г.Бердск, ул.Спортивная, д.9 по дог.№08-09-15 от 07.09.15, аванс 30% . Без НДС </t>
  </si>
  <si>
    <t xml:space="preserve">Оплата по поручению на списание(решение собств., протокол б/н от 24.08.15) кап.ремонт г.Бердск, ул.Спортивная, д.9 по дог.№08-09-15 от 07.09.15, акты вып.раб. КС-2, КС_3 от 17.09.15. Без НДС </t>
  </si>
  <si>
    <t>ООО "Фортэкс"</t>
  </si>
  <si>
    <t>Оплата по поручению на списание(решение собств., протокол б/н от 24.08.15) кап.ремонт г.Бердск, ул.Спортивная, д.9 по дог.№06-09-15 от 07.09.15, акты вып.раб. КС-2, КС_3 от 17.09.15. В т.ч. НДС18%  7618,14</t>
  </si>
  <si>
    <t>Оплата по поручению на списание (решение собств.,протокол б/н от 01.07.15) кап.ремонт г.Новосибирск, ул.Бориса Богаткова, 165/3 по дог.458 от 13.08.2015, акт вып.раб. КС-2№1, КС-3№1 от 31.08.15 .Без НДС.</t>
  </si>
  <si>
    <t>40604810100290003655</t>
  </si>
  <si>
    <t>ООО "ЗСК"</t>
  </si>
  <si>
    <t>Оплата по поручению на списание(решение собств., протокол №13/КР-2015 от 21.09.15) кап.ремонт Новосибирск, ул.Кропоткина д.136 по дог.№01-09/15 от 14.09.15, аванс . В т.ч. НДС18% 12822,71</t>
  </si>
  <si>
    <t>40604810644050099744</t>
  </si>
  <si>
    <t xml:space="preserve">Красноярская </t>
  </si>
  <si>
    <t>36</t>
  </si>
  <si>
    <t>Оплата по поручению на списание(решение собств., протокол б\н от 01.09.15) кап.ремонт Новосибирск, ул.Красноярская д.36 по дог.№100/ДСН от 16.09.15, аванс 30%. В т.ч.НДС18%  35236,24</t>
  </si>
  <si>
    <t>Оплата по поручению на списание(решение собств., протокол №02 от 11.08.15) кап.ремонт Новосибирск, ул.Толбухина д.25 по дог.№1508/15 от 15.08.15, КС-2 №2;КС-3 №2 от 24.09.15. В т.ч. НДС(18%)  36610,17</t>
  </si>
  <si>
    <t>40604810400290003494</t>
  </si>
  <si>
    <t>Сакко и Ванцетти</t>
  </si>
  <si>
    <t>52</t>
  </si>
  <si>
    <t>Оплата по поручению на списание(решение собств., протокол №8 от 07.09.15) кап.ремонт Новосибирск, ул.Сакко и Ванцетти д.52 по дог.№ б/н от 09.09.15, аванс 30%. В т.ч. НДС(18%) 10461,36</t>
  </si>
  <si>
    <t>40604810444050000933</t>
  </si>
  <si>
    <t>Ветлужская</t>
  </si>
  <si>
    <t>Оплата по поручению на списание(решение собств., протокол б\н от 14.09.15) кап.ремонт Новосибирск, ул.Ветлужская, д.26 по дог.№ 917 от 25.09.15, аванс 30%. В т.ч. НДС(18%)  22914,31</t>
  </si>
  <si>
    <t>40604810744050099686</t>
  </si>
  <si>
    <t>ООО "ЭНЕРГОЛАЙН"</t>
  </si>
  <si>
    <t>85</t>
  </si>
  <si>
    <t>Оплата по поручению на списание(решение собств., протокол б\н от 01.07.15) кап.ремонт Новосибирск, ул.1905 года, д.85 по дог.№ 290915 от 29.09.15, аванс 30%. В т.ч. НДС(18%) 27457,63</t>
  </si>
  <si>
    <t>Оплата по поручению на списание(решение собств., протокол б/н от 15.08.15) кап.ремонт г.Новосибирск, ул.Кирова д.112 по дог.№А-94 от 17.08.15, акт№254 от 25.09.2015 . В т.ч. НДС(18%) 11291,95</t>
  </si>
  <si>
    <t>Оплата по поручению на списание(решение собств., протокол б/н от 15.08.15) кап.ремонт г.Новосибирск, ул.Кирова д.114 по дог.№А-95 от 17.08.15, акт №255 от 05.10.2015 . В т.ч. НДС(18%) 12044,75</t>
  </si>
  <si>
    <t>Оплата по поручению на списание (решение собств.,протокол №1/1 от 08.02.15) кап.ремонт г.Новосибирск, ул.Азропорт, 56 по дог.№18/08/15 от 18.08.2015, акт вып.раб.КС-2№1, КС-3№1 от 23.09.2015 . В т.ч. НДС (18%) 21751,67</t>
  </si>
  <si>
    <t>40604810844050001493</t>
  </si>
  <si>
    <t>ООО "СТРОЙТОРГ"</t>
  </si>
  <si>
    <t>с.Криводановка</t>
  </si>
  <si>
    <t>Оплата по поручению на списание(решение собств., протокол №2 от 19.09.15) кап.ремонт с.Криводановка, улМикрорайон, д.16 по дог.№ 23/18 от 02.10.15, аванс 30%. В т.ч. НДС(18%) 9090,92</t>
  </si>
  <si>
    <t>40604810944050001665</t>
  </si>
  <si>
    <t>ООО фирма "Комбест"</t>
  </si>
  <si>
    <t>Железнодорожная</t>
  </si>
  <si>
    <t>8/1</t>
  </si>
  <si>
    <t xml:space="preserve">Оплата по поручению на списание(решение собств., протокол б\н от 04.09.15) кап.ремонт г.Новосибирск, ул.Железнодорожная, д.8/1 по дог.№ 1 от 05.09.15, аванс 30%. В т.ч. НДС(18%) 28262,53 </t>
  </si>
  <si>
    <t>ООО "Сибтепломонтаж"</t>
  </si>
  <si>
    <t>Оплата по поручению на списание(решение собств., протокол б\н от 04.09.15) кап.ремонт г.Новосибирск, ул.Железнодорожная, д.8/1 по дог.№ 2 от 05.10.15, аванс 30%. В т.ч. НДС(18%) 29021,15</t>
  </si>
  <si>
    <t>ООО "ПСК Регион Проект"</t>
  </si>
  <si>
    <t>Оплата по поручению на списание(решение собств., протокол б\н от 26.06.15) кап.ремонт г.Новосибирск, ул.Железнодорожная, д.8/1 по дог.№ 25/06 от 25.06.15, КС-2№1, КС-3№1 от 02.07.2015г. Без НДС.</t>
  </si>
  <si>
    <t>40604810444050000865</t>
  </si>
  <si>
    <t>ООО "РСУ№3"</t>
  </si>
  <si>
    <t>55а</t>
  </si>
  <si>
    <t>Оплата по поручению на списание(решение собств., протокол б\н от 10.09.15) кап.ремонт г.Новосибирск, ул.Степная, д.55а по дог.№ 1/15 от 18.09.15, аванс 30%. Без НДС.</t>
  </si>
  <si>
    <t>40703810117033000070</t>
  </si>
  <si>
    <t xml:space="preserve">ООО "ИРП"  </t>
  </si>
  <si>
    <t>194/7</t>
  </si>
  <si>
    <t>Списание д/с со спец.счета для оплаты КР г.Новосибирск, ул.Б.Богаткова, 194/7 по дог.№001 от 01.10.2015., аванс 30%. Без НДС</t>
  </si>
  <si>
    <t>Оплата по поручению на списание(решение собств., протокол б/н от 13.08.15) кап.ремонт г.Новосибирск, ул.Нарымская, д.7 по дог.№1/2015 от 15.09.15, авкт вып.раб.КС-2№1, КС-3№1 от 14.10.2015 . В т.ч.НДС 18% 34014,97</t>
  </si>
  <si>
    <t>Оплата по поручению на списание(решение собств., протокол №12/КР-2015 от 20.07.15) кап.ремонт Новосибирск, ул.Кропоткина д.136 по дог.№82 от 20.07.15, акт вып.раб.КС-2№1, КС-3№1 от 01.10.15.  В т.ч. НДС18% 44313,56</t>
  </si>
  <si>
    <t>40604810444050001893</t>
  </si>
  <si>
    <t>ИП Кривошеев С.В.</t>
  </si>
  <si>
    <t>Вертковская</t>
  </si>
  <si>
    <t>Оплата по поручению на списание(решение собств., протокол №5 от 09.09.15) кап.ремонт г.Новосибирск, ул.Вертковская, 8/1 по дог.№28/09 от 28.09.2015., аванс 30%. Без НДС</t>
  </si>
  <si>
    <t>40604810100290003626</t>
  </si>
  <si>
    <t>ООО "Профиль"</t>
  </si>
  <si>
    <t>Молодости</t>
  </si>
  <si>
    <t>Списание д/с со спец.счета для оплаты КР г.Новосибирск, ул. Молодости, 24 по дог.№03690 от 16.10.2015., аванс 30%. В т.ч. НДС 18% 19449,15</t>
  </si>
  <si>
    <t>Оплата по поручению на списание д/с со спец.счета для оплаты КР г.Новосибирск, ул. Кропоткина, 136 по дог.№01-09/15 от 14.09.2015., акт вып.раб КС-2 №1 от 16.10.15, КС-3№1 от 16.10.15. Без НДС</t>
  </si>
  <si>
    <t>Оплата по поручению на списание д/с со спец.счета для оплаты КР г.Новосибирск, ул. Станиславского, 28/1 по дог.№430 от 01.09.2015., акт вып.раб КС-2 №1 от 30.09.15. В т.ч. НДС 18% 23491,53</t>
  </si>
  <si>
    <t>Оплата по поручению на списание д/с со спец.счета для оплаты КР г.Новосибирск, ул. Петухова, 46 по дог.№25 от 08.06.2015., акт вып.раб КС-2 №1 от 31.07.15, КС-3№1 от 31.07.15. Без НДС</t>
  </si>
  <si>
    <t>Оплата по поручению на списание д/с со спец.счета для оплаты КР г.Новосибирск, ул. Сибирская, 13 по дог.№18-15 от 24.08.2015., акт вып.раб КС-2 №1 от 30.09.15, КС-3№1 от 30.09.15. В т.ч. НДС 18% 31867,11</t>
  </si>
  <si>
    <t>40604810844050001503</t>
  </si>
  <si>
    <t>ООО "РОСТ-1"</t>
  </si>
  <si>
    <t>р.п.Краснообск</t>
  </si>
  <si>
    <t>Оплата по поручению на списание д/с со спец.счета для оплаты КР р.п.Краснообск, 3 по дог.№09-10 от 09.10.2015., аванс 30%. В т.ч. НДС 18% 10995,91</t>
  </si>
  <si>
    <t>ООО "Новый город"</t>
  </si>
  <si>
    <t xml:space="preserve">3 </t>
  </si>
  <si>
    <t>Оплата по поручению на списание д/с со спец.счета для оплаты КР р.п.Краснообск, 3 по дог.№2015709 от 09.10.2015., аванс 30%. В т.ч. НДС 18% 22823,69</t>
  </si>
  <si>
    <t>40604810744050099699</t>
  </si>
  <si>
    <t>Белинского</t>
  </si>
  <si>
    <t>Оплата по поручению на списание д/с со спец.счета для оплаты КР г.Новосибирск, ул. Белинского, 3 по дог.№1056 от 30.09.2015., аванс 30%. В т.ч. НДС 18% 50299,17</t>
  </si>
  <si>
    <t>ООО "ИРП"</t>
  </si>
  <si>
    <t>Списание д/с со спец.счета для оплаты КР г.Новосибирск, ул.Б.Богаткова, 194/7 по дог.№001 от 01.10.2015., КС-3№1,КС-2№1 от 27.10.15г. Без НДС</t>
  </si>
  <si>
    <t>Списание д/с со спец.счета для оплаты КР г.Новосибирск, ул.Серебренниковская, 4/2 по дог.№08/25 от 25.08.2015., КС-3№1,КС-2№1 от 29.09.15г. В т.ч. НДС 18% 22881,36</t>
  </si>
  <si>
    <t>Списание д/с со спец.счета для оплаты КР г.Новосибирск, ул. Ольги Жилиной, 92а по дог.№08-14 от 14.08.2015.,акт №8-14 от 01.10.15г. В т.ч. НДС 18% 22881,36</t>
  </si>
  <si>
    <t>Списание д/с со спец.счета для оплаты КР с.Криводановка, ул. Микрорайон, 16 по дог.№23/15 от 02.10.2015.,КС2№1, КС3№1 от 23.10.15г. В т.ч. НДС 18% 21212,15</t>
  </si>
  <si>
    <t>ООО "ПК"Талисман"</t>
  </si>
  <si>
    <t>Списание д/с со спец.счета для оплаты КР г. Новосибирск, ул.Аэропорт,56 по дог.№1012 от 05.10.2015.,аванс 30%. В т.ч. НДС 18% 13023,15</t>
  </si>
  <si>
    <t>40604810900290003525</t>
  </si>
  <si>
    <t>ООО "Оконный город"</t>
  </si>
  <si>
    <t>104</t>
  </si>
  <si>
    <t>Списание д/с со спец.счета для оплаты КР г. Новосибирск, ул.Кропоткина,104 по дог.№1500544 от 28.10.2015.,аванс 30%. В т.ч. НДС 18% 12699,60</t>
  </si>
  <si>
    <t>40604810244050000748</t>
  </si>
  <si>
    <t>ООО ПСК "Вектор"</t>
  </si>
  <si>
    <t>Павлова</t>
  </si>
  <si>
    <t>4/1</t>
  </si>
  <si>
    <t>Списание д/с со спец.счета для оплаты КР г.Бердск, ул.Павлова, д.4/1 по дог.№09-10-15 от 02.10.2015., аванс 30%. В т.ч. НДС18% 1501,27</t>
  </si>
  <si>
    <t xml:space="preserve">Списание д/с со спец.счета для оплаты КР г. Новосибирск, ул.Есенина,10/2 по дог.№5 от 11.08.2015., КС3№1, КС2№1 от 30.09.15г. Без НДС </t>
  </si>
  <si>
    <t>Оплата по поручению на списание (решение собств.,протокол б/н от 01.07.15) кап.ремонт г.Новосибирск, ул.Бориса Богаткова, 165/3 по дог.458 от 13.08.2015, акт вып.раб. КС-2№2, КС-3№2 от 30.09.15 .Без НДС.</t>
  </si>
  <si>
    <t>Оплата по поручению на списание (решение собств.) кап.ремонт г.Новосибирск, ул.Высоцкого 41 по дог.№0805/669/3 и 670/3 от 25.05.2015, КС-3 №2 от 12.10.15г., КС-2 №2 от 12.10.15г. . В т.ч. НДС (18%) 14023,65</t>
  </si>
  <si>
    <t>Списание д/с со спец.счета для оплаты КР г.Новосибирск, ул. Сакко и Ванцетти, 52 по дог.№б\н от 09.09.2015.,акт вып.работ КС-2№1, КС-3№1 от 21.10.15г. В т.ч. НДС 18% 24409,83</t>
  </si>
  <si>
    <t>ООО "Лидер"</t>
  </si>
  <si>
    <t>Списание д/с со спец.счета для оплаты КР г.Новосибирск, ул. Бориса Богаткова, 194/2 по дог.№1 от 29.10.2015., аванс 30%. В т.ч. НДС 18% 20109,65</t>
  </si>
  <si>
    <t>Оплата по поручению на списание (решение собств.,протокол б/н от 12.07.15) кап.ремонт г.Новосибирск, ул.Немировича-Данченко, 28/5 по дог.23 от 16.07.15, д.с.№1 от 26.10.15, акт вып.раб. КС-2№2, КС-3№2 от 26.10.15г. В т.ч. НДС (18%) 33772,08</t>
  </si>
  <si>
    <t>Оплата по поручению на списание(решение собств., протокол б\н от 01.09.15) кап.ремонт г.Новосибирск, ул.Красноярская д.36 по дог.№100/ДСН от 16.09.15, акт вып.работ КС-2№1, КС-3№1 от 09.10.15. В т.ч.НДС18%  29593,22</t>
  </si>
  <si>
    <t>Оплата по поручению на списание(решение собств., протокол №б\н от 17.05.15) кап.ремонт г.Новосибирск, ул.Федосеева д.1 по дог.10/15 от 18.08.15, акт вып.раб КС-2№1; КС-3№1 от 10.09.2015. В т.ч. НДС (18%) 37776,19</t>
  </si>
  <si>
    <t>40604810044050001824</t>
  </si>
  <si>
    <t>Новогодняя</t>
  </si>
  <si>
    <t>34/1</t>
  </si>
  <si>
    <t xml:space="preserve">Оплата по поручению на списание(решение собств., протокол №б\н от 29.09.15) кап.ремонт г.Новосибирск, ул.Новогодняя д.34/1 по дог.20/10 от 20.10.15, аванс 30% . Без НДС </t>
  </si>
  <si>
    <t>40604810444050000276</t>
  </si>
  <si>
    <t>ОАО "Щербинский лифтостроительный завод"</t>
  </si>
  <si>
    <t>Демакова</t>
  </si>
  <si>
    <t>12</t>
  </si>
  <si>
    <t>Оплата по поручению на списание(решение собств., протокол №б\н от 22.10.15) кап.ремонт г.Новосибирск, ул.Демакова д.12 по муниц.контракту №1 от 24.06.15, акт оу.усл. от30.09.15г., акт приемки от 28.10.15г. В т.ч.НДС 18% 91525,42</t>
  </si>
  <si>
    <t>Оплата по поручению на списание на КР г.Новосибирск, ул. Ольги Жилиной, 92а по дог.№8-14 от 14.08.2015.,акт №8-14 от 01.10.15г. В т.ч. НДС 18% 9152,54</t>
  </si>
  <si>
    <t>Оплата по поручению на списание на КР г.Новосибирск, ул.Ветлужская, 26 по дог.№917 от 25.09.2015.,КС-2№1, КС-3№1 от 21.10.15г. В т.ч. НДС (18%)</t>
  </si>
  <si>
    <t>Оплата по поручению на списание на КР НСО, п.г.т.Красный Яр, д. 28 по дог.№9 от 09.09.2015., д.с.№1 от 30.09.15г.,КС-2№1, КС-3№1 от 31.10.15г. В т.ч. НДС (18%)</t>
  </si>
  <si>
    <t>40604810400430000016</t>
  </si>
  <si>
    <t>ООО ПК "Топ Стиль"</t>
  </si>
  <si>
    <t>208/1</t>
  </si>
  <si>
    <t>Оплата по поручению на списание(решение собств., протокол №б\н от 16.10.15) кап.ремонт г.Новосибирск, ул.Б.Богаткова д.208/1 по дог.9886 от 16.10.15, аванс 30%. В т.ч. НДС 18% 32383,53</t>
  </si>
  <si>
    <t>40604810600290003841</t>
  </si>
  <si>
    <t>Оплата по поручению на списание на КР г.Новосибирск, ул.Станиславского, д. 36 по дог.№504 от 30.09.2015., д.с.№1 от 02.11.15г.,аванс 30%. В т.ч. НДС (18%)</t>
  </si>
  <si>
    <t>Оплата по поручению на списание(решение собств., протокол №10/2 от 04.09.15) кап.ремонт г. Новосибирск, ул.Полевая д.14 по дог.№7/09 от 07.09.15, КС-2№1,КС-3№1 от 30.10.15г. В т.ч. НДС (18%)</t>
  </si>
  <si>
    <t xml:space="preserve">Оплата по поручению на списание(решение собств., протокол б/н от 18.09.15) кап.ремонт г.Новосибирск, ул.Полевая, д.10 по дог.№21/09 от 25.09.15, КС-2№1,КС-3№1 от 06.11.15г. Без НДС </t>
  </si>
  <si>
    <t xml:space="preserve">Оплата по поручению на списание(решение собств., протокол б/н от 09.07.15) кап.ремонт Новосибирск, ул.Чкалова д.70/1 по дог.№11/08 от 17.08.15, КС-2№1,КС-3№1 от 16.11.15г. . Без НДС. </t>
  </si>
  <si>
    <t xml:space="preserve">Оплата по поручению на списание(решение собств., протокол б/н от 06.09.15) кап.ремонт г.Новосибирск, ул.Крылова, д.43а по дог.№24 от 01.09.15, акт№1 от 30.09.15г. Без НДС </t>
  </si>
  <si>
    <t xml:space="preserve">Оплата по поручению на списание(решение собств., протокол б\н от 04.09.15) кап.ремонт г.Новосибирск, ул.Железнодорожная, д.8/1 по дог.№ 2 от 05.10.15, д.с. От 12.10.15г.,КС-2№1,КС-3№1 от 12.11.15г. В т.ч. НДС(18%) </t>
  </si>
  <si>
    <t xml:space="preserve">Оплата по поручению на списание(решение собств., протокол б\н от 01.07.15) кап.ремонт г.Новосибирск, ул.1905 года, д.85 по дог.№ 290915 от 29.09.15, КС-2№1,КС-3№1 от 16.11.15г.  В т.ч. НДС(18%) </t>
  </si>
  <si>
    <t>40604810944050099758</t>
  </si>
  <si>
    <t>22/2</t>
  </si>
  <si>
    <t xml:space="preserve">Оплата по поручению на списание(решение собств., протокол №5 от 10.11.15) кап.ремонт г.Новосибирск, пр.Дзержинского,22/2 по дог.№ 36 от 11.11.15, аванс 30%. Без НДС </t>
  </si>
  <si>
    <t>Оплата по поручению на списание(решение собств., протокол б/н от 25.09.15) кап.ремонт р.п.Краснообск,3 по дог.№ 09-10/2015 от 09.10.15, КС-2№1, КС-3№1 от 31.10.15г. В т.ч.НДС (18%) 25657,13</t>
  </si>
  <si>
    <t>Оплата по поручению на списание(решение собств., протокол б/н от 16.10.15) кап.ремонт г.Новосибирск, ул.Молодости,24 по дог.№ 03690 от 16.10.15, КС-2№1, КС-3№1 от 24.11.15г. В т.ч.НДС (18%) 45381,36</t>
  </si>
  <si>
    <t xml:space="preserve">Оплата по поручению на списание(решение собств., протокол б\н от 04.09.15) кап.ремонт г.Новосибирск, ул.Железнодорожная, д.8/1 по дог.№ 1 от 05.09.15,д.с.№1 от 16.11.15г., КС-2№1, КС-3№1 от 16.11.15г.В т.ч. НДС(18%) </t>
  </si>
  <si>
    <t xml:space="preserve">Оплата по поручению на списание(решение собств., протокол б/н от 31.08.15) кап.ремонт Новосибирск, ул.Кропоткина д.130/1 по дог.№1 от 04.09.15, акт вып.раб.КС-2№1, КС-3№1 от 27.11.15.  В т.ч. НДС(18%) </t>
  </si>
  <si>
    <t>40604810544050000736</t>
  </si>
  <si>
    <t>ООО "Сибирская лифтовая компания"</t>
  </si>
  <si>
    <t>Горького</t>
  </si>
  <si>
    <t>2</t>
  </si>
  <si>
    <t xml:space="preserve">Оплата по поручению на списание(решение собств., протокол б/н от 05.10.15) кап.ремонт г.Бердск, ул.М.Горького д.2 по дог.№01-А/15 от 05.10.15,д.с.№1 от 06.11.15г. акт от 24.11.15.  В т.ч. НДС(18%) </t>
  </si>
  <si>
    <t>ООО "СЕВЕР"</t>
  </si>
  <si>
    <t xml:space="preserve">Оплата по поручению на списание(решение собств., протокол б/н от 27.07.15) кап.ремонт г.Новосибирск, ул.Сибирская д.13 по дог.№18-15 от 24.08.15, акт вып.раб.КС-2№2, КС-3№2 от 01.12.15.  В т.ч. НДС(18%) </t>
  </si>
  <si>
    <t>40604810244050000874</t>
  </si>
  <si>
    <t>ООО "КОНТИНЕНТ ОКОН"</t>
  </si>
  <si>
    <t>23/1</t>
  </si>
  <si>
    <t>Оплата по поручению на списание(решение собств., протокол б/н от 29.09.15) кап.ремонт г.Новосибирск, ул.Нарымская д.23/1 по дог.№95 от 04.12.15, аванс 30%.  В т.ч. НДС(18%) 18911,16</t>
  </si>
  <si>
    <t xml:space="preserve">Оплата по поручению на списание(решение собств., протокол б/н от 21.09.15)  кап.ремонт г.Новосибирск, ул. Белинского, 3 по дог.№1056 от 30.09.2015., акт вып.раб.КС-2№1, КС-3№1 от 15.11.15.  В т.ч. НДС(18%) </t>
  </si>
  <si>
    <t>Оплата по поручению на списание(решение собств., протокол б/н от 20.10.15)  кап.ремонт  г. Новосибирск, ул.Кропоткина,104 по дог.№1500544 от 28.10.2015.,акт№20151120-02 от 20.11.2015. В т.ч. НДС 18%</t>
  </si>
  <si>
    <t xml:space="preserve">Оплата по поручению на списание(решение собств., протокол №9 от 22.11.15г.) кап.ремонт г.Новосибирск, ул.Сакко и Ванцетти, д.52 по дог.№ 41215 от 04.12.15, аванс 30%.  В т.ч. НДС(18%) </t>
  </si>
  <si>
    <t xml:space="preserve">Оплата по поручению на списание(решение собств., протокол б/н от 09.07.15) кап.ремонт Новосибирск, ул.Чкалова д.70/1 по дог.№11/08 от 17.08.15,д.с.№1 от 01.12.15г, КС-2№2,КС-3№2 от 08.12.15г. Без НДС. </t>
  </si>
  <si>
    <t>Оплата по поручению на списание(решение собств., протокол б/н от 28.09.15) кап.ремонт г.Новосибирск, ул.Вертковская, 8/1 по дог.№28/09 от 28.09.2015.,КС-2№1,КС-3№1 от 03.12.15г. Без НДС</t>
  </si>
  <si>
    <t xml:space="preserve">Оплата по поручению на списание(решение собств., протокол б\н от 01.09.15) кап.ремонт г.Новосибирск, ул.Красноярская д.36 по дог.№100/ДСН от 16.09.15, акт вып.работ КС-2№1, КС-3№1 от 09.10.15. В т.ч.НДС18% </t>
  </si>
  <si>
    <t>Оплата по поручению на списание(решение собств., протокол б\н от08.02.15) кап.ремонт г. Новосибирск, ул.Аэропорт,56 по дог.№1012 от 05.10.2015., КС-2№1, КС-3№1 от 05.12.15г. В т.ч. НДС 18%</t>
  </si>
  <si>
    <t xml:space="preserve">Оплата по поручению на списание (решение собств.,протокол б/н от 12.07.15) кап.ремонт г.Новосибирск, ул.Немировича-Данченко, 28/5 по дог.23 от 16.07.15, д.с.№1 от 26.10.15, акт вып.раб. КС-2№2, КС-3№2 от 26.10.15г. В т.ч. НДС (18%) </t>
  </si>
  <si>
    <t>Оплата по поручению на списание (решение собств.,протокол №1 от 22.08.15) кап.ремонт г.Новосибирск, ул.Серебренниковская, 4/2 по дог.№08/25 от 25.08.2015, КС-2№1, КС-3№1 от 29.09.15г. В т.ч. НДС (18%).</t>
  </si>
  <si>
    <t>40604810444050000894</t>
  </si>
  <si>
    <t>ООО "НСК Премьер"</t>
  </si>
  <si>
    <t>194/8</t>
  </si>
  <si>
    <t xml:space="preserve">Оплата по поручению на списание(решение собств., протокол б\н от 27.11.15г.) кап.ремонт г.Новосибирск, ул.Б.Богаткова, д.194/8 по дог.№ 469 от 15.12.15, аванс 30%.  В т.ч. НДС(18%) </t>
  </si>
  <si>
    <t xml:space="preserve">Оплата по поручению на списание(решение собств., протокол №б\н от 29.09.15) кап.ремонт г.Новосибирск, ул.Новогодняя д.34/1 по дог.20/10 от 20.10.15, по КС-2,3 от 21.12.2015. Без НДС </t>
  </si>
  <si>
    <t>40604810944050001830</t>
  </si>
  <si>
    <t>Трудовая</t>
  </si>
  <si>
    <t>15</t>
  </si>
  <si>
    <t xml:space="preserve">Оплата по поручению на списание(решение собств., протокол №6 от 17.11.15г.) кап.ремонт г.Новосибирск, ул.Трудовая, д.15 по дог.№ 96 от 07.12.15, аванс 30%.  В т.ч. НДС(18%) </t>
  </si>
  <si>
    <t>ООО "НСК Профит"</t>
  </si>
  <si>
    <t>130/2</t>
  </si>
  <si>
    <t xml:space="preserve">Оплата по поручению на списание(решение собств., протокол №1 от 08.12.15г.) кап.ремонт г.Новосибирск, ул.Кропоткина, д.130/2 по дог.№ 1 от 10.11.15, аванс 30%.  В т.ч. НДС(18%) </t>
  </si>
  <si>
    <t>ООО "СибРемСтрой</t>
  </si>
  <si>
    <t xml:space="preserve">Оплата по поручению на списание(решение собств., протокол б\н от 07.09.15) кап.ремонт Новосибирск, ул.1905 года д.87 по дог.№99/ДСН от 08.09.15, д.с.№1 от 29.10.15,д.с.№2 от 20.12.15,КС-3№1,КС-2№1 от 25.12.15. Без НДС </t>
  </si>
  <si>
    <t>ИТОГО</t>
  </si>
  <si>
    <t>РАСХОД средств ФКР в оплату за капитальный ремонт капитальный со специальных счетов.</t>
  </si>
  <si>
    <t>40703810717033000111</t>
  </si>
  <si>
    <t>ООО "Фи Г"</t>
  </si>
  <si>
    <t>ул.Добролюбова</t>
  </si>
  <si>
    <t xml:space="preserve">Оплата по поручению на списание(решение собств., протокол №1 от 19.10.15г.) кап.ремонт г.Новосибирск, ул.Добролюбова, д.14 по дог.№б/н от 10.12.15, аванс 30%.  Без НДС </t>
  </si>
  <si>
    <t xml:space="preserve"> Сибирском банке Сбербанка ПАО </t>
  </si>
  <si>
    <t>пр.Дзержинского</t>
  </si>
  <si>
    <t xml:space="preserve">Оплата по поручению на списание(решение собств., протокол №5 от 10.11.15г.) кап.ремонт г.Новосибирск, пр.Дзержинского, д.22/2 по дог.№36 от 11.11.15, акт №45 от 10.12.15.  Без НДС </t>
  </si>
  <si>
    <t>40703810117033000122</t>
  </si>
  <si>
    <t>ОАО "Щербининский лифтостроительный завод"</t>
  </si>
  <si>
    <t>ул.Иванова</t>
  </si>
  <si>
    <t>33а</t>
  </si>
  <si>
    <t>Оплата по поручению на списание(решение собств., протокол №7 от 29.06.15) кап.ремонт г.Новосибирск, ул.Иванова д.33а по муниц.контракту №1 от 24.06.15, акт ок.усл. от30.09.15г. В т.ч.НДС 18%</t>
  </si>
  <si>
    <t>ул.Степная</t>
  </si>
  <si>
    <t xml:space="preserve">Оплата по поручению на списание(решение собств., протокол б\н от 10.09.15) кап.ремонт г.Новосибирск, ул.Степная, д.55а по дог.№1/15 от 18.09.15,КС-2№1,КС-2№2,КС-3№1 от 25.12.15.  Без НДС </t>
  </si>
  <si>
    <t>ул.Павлова</t>
  </si>
  <si>
    <t xml:space="preserve">Оплата по поручению на списание(решение собств., протокол б\н от 28.09.15) кап.ремонт г.Бердск, ул.Павлова, д.4/1 по дог.№09-10-15 от 02.10.15,КС-1,КС-3 от 30.10.15. В т.ч. НДС </t>
  </si>
  <si>
    <t>Оплата по поручению на списание(решение собств., протокол б\н от 29.10.15) кап.ремонт г.Новосибирск, ул.Бориса Богаткова, д.194/2 по дог.№1 от 29.10.15,КС-2№1,КС-3№1 от 25.12.15. В т.ч. НДС (18%)</t>
  </si>
  <si>
    <t>ул.Сакко и Ванцетти</t>
  </si>
  <si>
    <t>Оплата по поручению на списание(решение собств., протокол б\н от 22.11.15) кап.ремонт г.Новосибирск, ул.Сакко и Ванцетти, д.52 по дог.№41215 от 04.12.15,КС-2,3 от 25.12.15. В т.ч. НДС (18%)</t>
  </si>
  <si>
    <t xml:space="preserve">40604810044050001303
</t>
  </si>
  <si>
    <t>ООО ПСК "Вертикаль"</t>
  </si>
  <si>
    <t>ул.Вертковская</t>
  </si>
  <si>
    <t>21</t>
  </si>
  <si>
    <t xml:space="preserve">Оплата по поручению на списание(решение собств., протокол №2 от 11.01.16) кап.ремонт г.Новосибирск, ул.Вертковская д.21 по дог.№1 от 15.01.16, аванс 30%. Без НДС </t>
  </si>
  <si>
    <t>банк Москвы</t>
  </si>
  <si>
    <t>Оплата по поручению на списание(решение собств., протокол №б\н от 16.10.15) кап.ремонт г.Новосибирск, ул.Б.Богаткова д.208/1 по дог.9886 от 16.10.15, КС-2№1, КС-3№1 от 25.12.15г. В т.ч. НДС 18%</t>
  </si>
  <si>
    <t xml:space="preserve">40703810817033000053
</t>
  </si>
  <si>
    <t>ООО СПК "ИнвестСиб"</t>
  </si>
  <si>
    <t>ул.Толбухина</t>
  </si>
  <si>
    <t>Оплата по поручению на списание(решение собств., протокол №2 от 11.08.15) кап.ремонт г.Новосибирск, ул.Толбухина д.25 по дог.№1508/15 от 15.08.15, КС-2№2, КС-3№2 от 24.09.15. В т.ч. НДС 18%</t>
  </si>
  <si>
    <t xml:space="preserve">4060481094405000336 </t>
  </si>
  <si>
    <t>ул.Чкалова</t>
  </si>
  <si>
    <t>Оплата по поручению на списание(решение собств., протокол б/н от 10.12.15) кап.ремонт г.Новосибирск, ул.Чкалова д.70/1 по дог.№2 от 20.01.16, аванс 30%. Без НДС</t>
  </si>
  <si>
    <t>Оплата по поручению на списание(решение собств., протокол б/н от 16.10.15) кап.ремонт г.Новосибирск, ул.Б.Богаткова д.208/1 по дог.№9886 от 16.10.15, КС-2№2, КС-3№2 от 29.01.16. В т.ч. НДС 18%</t>
  </si>
  <si>
    <t xml:space="preserve">40604810844050099748
</t>
  </si>
  <si>
    <t>ООО "Адэль"</t>
  </si>
  <si>
    <t>243</t>
  </si>
  <si>
    <t>Оплата по поручению на списание(решение собств., протокол б/н от 21.01.16) кап.ремонт г.Новосибирск, ул.Б.Богаткова д.243 по дог.№17 от 25.01.16, аванс 30%. В т.ч. НДС 18%</t>
  </si>
  <si>
    <t xml:space="preserve">ул.Нарымская </t>
  </si>
  <si>
    <t>Оплата по поручению на списание(решение собств., протокол б/н от 29.09.15) кап.ремонт г.Новосибирск, ул.Нарымская д.23/1 по дог.№95 от 04.12.15, КС-2№1, КС-3№1 от 27.01.16.  В т.ч. НДС(18%) 144126,04</t>
  </si>
  <si>
    <t>40604810444050000140</t>
  </si>
  <si>
    <t>ООО "РВИСО ПЛЮС"</t>
  </si>
  <si>
    <t>192/5</t>
  </si>
  <si>
    <t>Оплата по поручению на списание(решение собств., протокол №13 от 23.12.15) кап.ремонт г.Новосибирск, ул.Бориса Богаткова д.192/5 по дог.№02 от 01.02.16, аванс 30%.  В т.ч. НДС(18%) 27400,63</t>
  </si>
  <si>
    <t>Оплата по поручению на списание(решение собств., протокол б\н от 27.11.15г.) кап.ремонт г.Новосибирск, ул.Бориса Богаткова, д.194/8 по дог.№ 469 от 15.12.15, акт№1 от 28.01.16.  В т.ч. НДС(18%) 34383,05</t>
  </si>
  <si>
    <t>ул.Трудовая</t>
  </si>
  <si>
    <t xml:space="preserve">15 </t>
  </si>
  <si>
    <t>Оплата по поручению на списание(решение собств., протокол №6 от 17.11.15г.) кап.ремонт г.Новосибирск, ул.Трудовая, д.15 по дог.№ 96 от 07.12.15, КС-2№1, КС-3№1 от 08.02.16.  В т.ч. НДС(18%) 36296,54</t>
  </si>
  <si>
    <t>40604810744050099974</t>
  </si>
  <si>
    <t>ПАО "Карачаровский механический завод"</t>
  </si>
  <si>
    <t xml:space="preserve"> ул.Лебедевского</t>
  </si>
  <si>
    <t>4</t>
  </si>
  <si>
    <t>Оплата по поручению на списание(решение собств., протокол б/н от 27.10.14г.) кап.ремонт г.Новосибирск, ул.Лебедевского, д.4 по муниц.контракту№ 2 от 18.02.15, акт оказ.усл от 30.09.15.  В т.ч. НДС(18%) 359037,30</t>
  </si>
  <si>
    <t>40604810844050001354</t>
  </si>
  <si>
    <t>ООО Компания "СибЛинк"</t>
  </si>
  <si>
    <t>ул.Большевистская</t>
  </si>
  <si>
    <t>175/2</t>
  </si>
  <si>
    <t>Оплата по поручению на списание(решение собств., протокол №2 от 22.01.16г.) кап.ремонт г.Новосибирск, ул.Большевистская, д.175/2 по дог.№ 132 от 15.02.16, аванс.  В т.ч. НДС(18%) 53389,83</t>
  </si>
  <si>
    <t xml:space="preserve">40604810944050099774
</t>
  </si>
  <si>
    <t>ул.Лазурная</t>
  </si>
  <si>
    <t>6</t>
  </si>
  <si>
    <t>Оплата по поручению на списание(решение собств., протокол б/н от 27.10.14г.) кап.ремонт г.Новосибирск, ул.Лазурная, д.6 по муниц.контракту№ 1 от 24.06.15, акт оказ.усл от 30.10.15.  В т.ч. НДС(18%) 817324,30</t>
  </si>
  <si>
    <t>ООО "Радуга"</t>
  </si>
  <si>
    <t>ул.Молодости</t>
  </si>
  <si>
    <t>22</t>
  </si>
  <si>
    <t>Оплата по поручению на списание(решение собств., протокол №8 от 15.06.15г.) кап.ремонт г.Новосибирск, ул.Молодости, д.22 по дог№18 от 01.08.15, КС-2№1, КС-3№1 от 15.09.15.  В т.ч. НДС(18%) 91525,42</t>
  </si>
  <si>
    <t xml:space="preserve">40604810844050001503
</t>
  </si>
  <si>
    <t>Оплата по поручению на списание(решение собств., протокол №3 от 25.09.15г.) кап.ремонт р.п.Краснообск,  д.3 по дог№2015709 от 09.10.15, КС-2№1, КС-3№1 от 30.01.16.  В т.ч. НДС(18%) 53255,29</t>
  </si>
  <si>
    <t xml:space="preserve">40604810844050099858
</t>
  </si>
  <si>
    <t>ул.Немировича-Данченко</t>
  </si>
  <si>
    <t>Оплата по поручению на списание (решение собств.,протокол б/н от 12.07.15) кап.ремонт г.Новосибирск, ул.Немировича-Данченко, 28/5 по дог.23 от 16.07.15, д.с.№1 от 26.10.15, КС-2№2, КС-3№2 от 26.10.15г. В т.ч. НДС (18%) 15473,40</t>
  </si>
  <si>
    <t xml:space="preserve">40604810644050099744
</t>
  </si>
  <si>
    <t>Оплата по поручению на списание(решение собств., протокол б\н от 01.09.15) кап.ремонт г.Новосибирск, ул.Красноярская д.36 по дог.№100/ДСН от 16.09.15, КС-2№1, КС-3№1 от 09.10.15. В т.ч.НДС(18%) 23033,90</t>
  </si>
  <si>
    <t>40604810244050001491</t>
  </si>
  <si>
    <t>ул.Микрорайон</t>
  </si>
  <si>
    <t>11</t>
  </si>
  <si>
    <t>Оплата по поручению на списание(решение собств., протокол б\н от 21.08.15) кап.ремонт с.Криводановка, микрорайон д.11 по дог.№2902/1259/2 от 29.02.16, аванс 30%. В т.ч.НДС(18%) 9610,17</t>
  </si>
  <si>
    <t xml:space="preserve">40703810717033000111, </t>
  </si>
  <si>
    <t xml:space="preserve">Оплата по поручению на списание(решение собств., протокол №1 от 19.10.15г.) кап.ремонт г.Новосибирск, ул.Добролюбова, д.14 по дог.№б/н от 10.12.15, КС-2№1, КС-3№1 от 25.02.16.  Без НДС </t>
  </si>
  <si>
    <t>Оплата по поручению на списание(решение собств., протокол б/н от 13.08.15) кап.ремонт г.Новосибирск, ул.Нарымская, д.7 по дог.№1/2015 от 15.09.15, авкт вып.раб.КС-2№1, КС-3№1 от 14.10.2015 . В т.ч.НДС 18%14796,61</t>
  </si>
  <si>
    <t xml:space="preserve">40604810244050099830
</t>
  </si>
  <si>
    <t>5</t>
  </si>
  <si>
    <t>Оплата по поручению на списание(решение собств., протокол б/н от 30.03.15г.) кап.ремонт г.Новосибирск, ул.Высоцкого, д.5 по муниц.контракту№ 11 от 31.07.15, акт оказ.усл от 15.11.15.  В т.ч. НДС(18%) 267228,1</t>
  </si>
  <si>
    <t>ул.Станиславского</t>
  </si>
  <si>
    <t>Оплата по поручению на списание(решение собств., протокол б/н от 21.09.15г.) кап.ремонт г.Новосибирск, ул.Станиславского, д.36 по дог№ 504 от 30.09.15, КС-2№1,2,3 КС-3№1 от 16.02.16.  В т.ч. НДС(18%) 54915,25</t>
  </si>
  <si>
    <t>40604810844050000135</t>
  </si>
  <si>
    <t>ул.Сибиряков-Гвардейцев</t>
  </si>
  <si>
    <t>18</t>
  </si>
  <si>
    <t>Оплата по поручению на списание(решение собств., протокол б/н от 02.02.16г.) кап.ремонт г.Новосибирск, ул.Сибиряков-Гвардейцев, д.18 по дог№ 4 от 17.02.16, аванс 30%.  Без НДС</t>
  </si>
  <si>
    <t xml:space="preserve">40604810244050000081
</t>
  </si>
  <si>
    <t>ул.Ильича</t>
  </si>
  <si>
    <t>Оплата по поручению на списание(решение собств., протокол б/н от 24.02.16г.) кап.ремонт г.Новосибирск, ул.Ильича, д.3 по дог№5 от 24.02.16, аванс 30%.  Без НДС</t>
  </si>
  <si>
    <t>ул.Кропоткина</t>
  </si>
  <si>
    <t xml:space="preserve">130/2 </t>
  </si>
  <si>
    <t>Оплата по поручению на списание(решение собств., протокол №1 от 08.12.15г.) кап.ремонт г.Новосибирск, ул.Кропоткина, д.130/2 по дог№ 1 от 10.11.15, КС-2№1 КС-3№1 от 20.02.16.  В т.ч. НДС(18%) 32624,29</t>
  </si>
  <si>
    <t>40604810644050099786</t>
  </si>
  <si>
    <t>ООО "Монтаж Систем"</t>
  </si>
  <si>
    <t xml:space="preserve">84 </t>
  </si>
  <si>
    <t>Оплата по поручению на списание(решение собств., протокол б/н от 15.12.15г.) кап.ремонт г.Новосибирск, ул.Некрасова, д.84 по дог№1 от 01.03.16, аванс 30%.  В т.ч. НДС (18%) 51591,55</t>
  </si>
  <si>
    <t>40604810744050099851</t>
  </si>
  <si>
    <t>ООО ПСК "Топ Стиль"</t>
  </si>
  <si>
    <t>Оплата по поручению на списание(решение собств., протокол №1 от 04.03.16г.) кап.ремонт г.Новосибирск, ул.Высоцкого, д.3 по дог№16020088 от 04.03.16, аванс 30%.  В т.ч. НДС (18%) 77963,64</t>
  </si>
  <si>
    <t>40604810444050000771</t>
  </si>
  <si>
    <t>ООО "Альма"</t>
  </si>
  <si>
    <t>5/1</t>
  </si>
  <si>
    <t>Оплата по поручению на списание(решение собств., протокол №6 от 06.03.16г.) кап.ремонт г.Новосибирск, ул.Березовая, д.5/1 по дог№7 от 14.03.16, аванс 30%. Без НДС</t>
  </si>
  <si>
    <t>40604810244050000861</t>
  </si>
  <si>
    <t>43</t>
  </si>
  <si>
    <t>Оплата по поручению на списание(решение собств., протокол №23 от 25.01.16г.) кап.ремонт г.Новосибирск, ул.Тамбовская, д.43 по дог№1 от 19.02.16, аванс 30%. В т.ч. НДС (18%)22924,30</t>
  </si>
  <si>
    <t>ул.Серебренниковская</t>
  </si>
  <si>
    <t>Оплата по поручению на списание(решение собств., протокол №1 от 22.08.15г.) кап.ремонт г.Новосибирск, ул.Серебренниковская, д.4/2 по дог№08/25 от 25.08.15, КС-2№1, КС-3№1 от 29.09.15. В т.ч. НДС (18%)4571,27</t>
  </si>
  <si>
    <t>40604810544050099954</t>
  </si>
  <si>
    <t>ООО "Азбука Технологии Монтажа"</t>
  </si>
  <si>
    <t>ул.Петухова</t>
  </si>
  <si>
    <t>82/2</t>
  </si>
  <si>
    <t>Оплата по поручению на списание(решение собств., протокол №1 от 06.12.15г.) кап.ремонт г.Новосибирск, ул.Петухова, д.82/2 по дог№14/03-16 от 14.03.16, КС-2№1, КС-3№1 от 21.03.16. В т.ч. НДС (18%)27586,98</t>
  </si>
  <si>
    <t xml:space="preserve">40604810944050001500 </t>
  </si>
  <si>
    <t>ул.Садовая</t>
  </si>
  <si>
    <t>30</t>
  </si>
  <si>
    <t>Оплата по поручению на списание(решение собств., протокол №б/н от 18.09.15г.) кап.ремонт с.Криводановка, ул.Садовая, д.30 по дог№2803/1412/2 от 28.03.16, аванс 30%. В т.ч. НДС (18%)9610,17</t>
  </si>
  <si>
    <t>40604810644050099715</t>
  </si>
  <si>
    <t>ООО "Ателье Окон"</t>
  </si>
  <si>
    <t>Оплата по поручению на списание(решение собств., протокол №001 от 28.03.16г.) кап.ремонт г.Новосибирск, ул.Есенина, д.25 по дог№597/1546/ от 28.03.16, аванс 30%. Без НДС</t>
  </si>
  <si>
    <t>ул. Большевистская</t>
  </si>
  <si>
    <t>Оплата по поручению на списание(решение собств., протокол №2 от 22.01.16г.) кап.ремонт г.Новосибирск, ул.Большевистская, д.175/2 по дог.№ 132 от 15.02.16, КС-2№1 от 04.04.16.  В т.ч. НДС(18%) 525016,95</t>
  </si>
  <si>
    <t>40604810344050001618</t>
  </si>
  <si>
    <t>ООО "СК Интертех"</t>
  </si>
  <si>
    <t>34</t>
  </si>
  <si>
    <t>Оплата по поручению на списание(решение собств., протокол №б/н от 20.03.16г.) кап.ремонт г.Новосибирск, ул.Красноярская, д.34 по дог.№ 149 от 21.03.16, аванс 30%.  В т.ч. НДС(18%) 23338,98</t>
  </si>
  <si>
    <t>Оплата по поручению на списание((решение собств., протокол №13 от 13.12.15г.) кап.ремонт г.Новосибирск, ул.Бориса Богаткова д.192/5 по дог.№02 от 01.02.16, КС-2№1, КС-3№1 от 01.04.16.  В т.ч. НДС(18%) 63934,79</t>
  </si>
  <si>
    <t>Оплата по поручению на списание(решение собств., протокол б/н от 10.12.15) кап.ремонт г.Новосибирск, ул.Чкалова д.70/1 по дог.№2 от 20.01.16, КС-2№1, КС-3№1 от 07.04.16. Без НДС</t>
  </si>
  <si>
    <t>40604810344050099879</t>
  </si>
  <si>
    <t>ООО СК "Монолит"</t>
  </si>
  <si>
    <t>Оплата по поручению на списание(решение собств., протокол б/н от 05.04.16) кап.ремонт г.Новосибирск, ул.Адриена Лежена д.5 по дог.№02/04 от 12.04.16, аванс 30%. В т.ч. НДС (18%)46399,77</t>
  </si>
  <si>
    <t>Оплата по поручению на списание(решение собств., протокол №1 от 04.03.16г.) кап.ремонт г.Новосибирск, ул.Высоцкого, д.3 по дог№16020088 от 04.03.16,  КС-2№1, КС-3№1 от 13.04.16.  В т.ч. НДС(18%) 38907,09</t>
  </si>
  <si>
    <t>Вид работ</t>
  </si>
  <si>
    <t>Уведомление собственникам</t>
  </si>
  <si>
    <t>Сумма комиссии банка,руб.</t>
  </si>
  <si>
    <t>№ спец.счета МКД</t>
  </si>
  <si>
    <t>№ спец.счета с которого проводилось списание за КР</t>
  </si>
  <si>
    <t>Перечень МКД. Объекты.</t>
  </si>
  <si>
    <t>№пп</t>
  </si>
  <si>
    <t>Улица</t>
  </si>
  <si>
    <t>Дом</t>
  </si>
  <si>
    <t>аванс</t>
  </si>
  <si>
    <t>акт</t>
  </si>
  <si>
    <t>Всего оплат по объекту,руб. в т.ч.</t>
  </si>
  <si>
    <t>дата списания</t>
  </si>
  <si>
    <t>дата п/п</t>
  </si>
  <si>
    <t>Общество с ограниченной ответственностью  "БФК"</t>
  </si>
  <si>
    <t>окна,двери</t>
  </si>
  <si>
    <t>ЭС</t>
  </si>
  <si>
    <t>исх №1902 от 14.04.2015</t>
  </si>
  <si>
    <t>исх №2181 от 12.05.2015</t>
  </si>
  <si>
    <t>лифты</t>
  </si>
  <si>
    <t>Общество с ограниченной ответственностью "Производственное объединение Сибирьлифтремонт"</t>
  </si>
  <si>
    <t>исх №2225 от 14.05.2015</t>
  </si>
  <si>
    <t>фасад</t>
  </si>
  <si>
    <t>исх №2357 от 19.05.2015</t>
  </si>
  <si>
    <t>окна</t>
  </si>
  <si>
    <t>исх №2719 от 10.06.2015</t>
  </si>
  <si>
    <t>Списание д/с со спец.счета для оплаты КР г.Новосибирск, ул.Кропоткина, 136 по дог.№GVFP15.03-0030 от 20.05.2015аванс(окна). Без НДС</t>
  </si>
  <si>
    <t>исх №2804 от 18.06.2015</t>
  </si>
  <si>
    <t>во</t>
  </si>
  <si>
    <t>исх №2820 от 22.06.2015</t>
  </si>
  <si>
    <t>исх №3101 от 29.06.2015</t>
  </si>
  <si>
    <t>подвал</t>
  </si>
  <si>
    <t>гвс</t>
  </si>
  <si>
    <t>крыша</t>
  </si>
  <si>
    <t>исх №3257 от 01.07.2015</t>
  </si>
  <si>
    <t>исх №3308 от 02.07.2015</t>
  </si>
  <si>
    <t>исх №3424 от 09.07.2015</t>
  </si>
  <si>
    <t>исх №3637 от 23.07.2015</t>
  </si>
  <si>
    <t>исх №3638 от 23.07.2015</t>
  </si>
  <si>
    <t>Общество с ограниченной ответственностью Производственная Компания "Максимум"</t>
  </si>
  <si>
    <t>исх №3587 от 20.07.2015</t>
  </si>
  <si>
    <t>исх №3603 от 27.07.2015</t>
  </si>
  <si>
    <t>исх №3694 от 27.07.2015</t>
  </si>
  <si>
    <t>исх №3779 от 29.07.2015</t>
  </si>
  <si>
    <t>эс</t>
  </si>
  <si>
    <t>исх №3778 от 29.07.2015</t>
  </si>
  <si>
    <t>исх №3780 от 29.07.2015</t>
  </si>
  <si>
    <t>исх №4038 от 18.08.2015</t>
  </si>
  <si>
    <t>Индивидуальный предприниматель Черкасова Екатерина Леонидовна</t>
  </si>
  <si>
    <t>исх №4085 от 20.08.2015</t>
  </si>
  <si>
    <t>исх №4084 от 20.08.2015</t>
  </si>
  <si>
    <t>исх №4083 от 20.08.2015</t>
  </si>
  <si>
    <t>исх №4164 от 26.08.2015</t>
  </si>
  <si>
    <t>исх №4225 от 28.08.2015</t>
  </si>
  <si>
    <t>исх №4256 от 02.09.2015</t>
  </si>
  <si>
    <t>хвс, гвс</t>
  </si>
  <si>
    <t>исх №4255 от 02.09.2015</t>
  </si>
  <si>
    <t>установка козырьков</t>
  </si>
  <si>
    <t>исх №4317 от 04.09.2015</t>
  </si>
  <si>
    <t>тс</t>
  </si>
  <si>
    <t>исх №4316 от 04.09.2015</t>
  </si>
  <si>
    <t>фасад, окна</t>
  </si>
  <si>
    <t>исх №4318 от 04.09.2015</t>
  </si>
  <si>
    <t>исх №4422 от 11.09.2015</t>
  </si>
  <si>
    <t>исх №4423 от 11.09.2015</t>
  </si>
  <si>
    <t>исх №4618 от 17.09.2015</t>
  </si>
  <si>
    <t>исх №4623 от 17.09.2015</t>
  </si>
  <si>
    <t>исх №4619 от 17.09.2015</t>
  </si>
  <si>
    <t>исх №4529 от 15.09.2015</t>
  </si>
  <si>
    <t>исх №4621 от 17.09.2015</t>
  </si>
  <si>
    <t>исх №4530 от 17.09.2015</t>
  </si>
  <si>
    <t>исх №4620 от 17.09.2015</t>
  </si>
  <si>
    <t>исх №4644 от 18.09.2015</t>
  </si>
  <si>
    <t>исх №4624 от 17.09.2015</t>
  </si>
  <si>
    <t>исх №4625 от 17.09.2015</t>
  </si>
  <si>
    <t>исх №4622 от 17.09.2015</t>
  </si>
  <si>
    <t>исх №4810 от 28.09.2015</t>
  </si>
  <si>
    <t>исх №4814 от 28.09.2015</t>
  </si>
  <si>
    <t>исх №4784 от 24.09.2015</t>
  </si>
  <si>
    <t>исх №4811 от 28.09.2015</t>
  </si>
  <si>
    <t>исх №4979 от 02.10.2015</t>
  </si>
  <si>
    <t>исх №5030 от 05.10.2015</t>
  </si>
  <si>
    <t>гвс, хвс</t>
  </si>
  <si>
    <t>исх №4812 от 28.09.2015</t>
  </si>
  <si>
    <t>исх №4982 от 02.10.2015</t>
  </si>
  <si>
    <t>исх №4980 от 02.10.2015</t>
  </si>
  <si>
    <t>2, 2</t>
  </si>
  <si>
    <t>исх №5031 от 05.10.2015</t>
  </si>
  <si>
    <t>исх №5035 от 05.10.2015</t>
  </si>
  <si>
    <t>исх №5082 от 07.10.2015</t>
  </si>
  <si>
    <t>исх №5080 от 07.10.2015</t>
  </si>
  <si>
    <t>двери</t>
  </si>
  <si>
    <t>исх №5081 от 07.10.2015</t>
  </si>
  <si>
    <t>окна, отмостки</t>
  </si>
  <si>
    <t>исх №5083 от 07.10.2015</t>
  </si>
  <si>
    <t>исх №5029 от 05.10.2015</t>
  </si>
  <si>
    <t>исх №5086 от 07.10.2015</t>
  </si>
  <si>
    <t>исх №5032 от 05.10.2015</t>
  </si>
  <si>
    <t>исх №5127 от 08.10.2015</t>
  </si>
  <si>
    <t>исх №5280 от 19.10.2015</t>
  </si>
  <si>
    <t>исх №5279 от 19.10.2015</t>
  </si>
  <si>
    <t>исх №5386 от 22.10.2015</t>
  </si>
  <si>
    <t>исх №5385 от 22.10.2015</t>
  </si>
  <si>
    <t>исх №5281 от 19.10.2015</t>
  </si>
  <si>
    <t>исх №5390 от 22.10.2015</t>
  </si>
  <si>
    <t>исх №5389 от 22.10.2015</t>
  </si>
  <si>
    <t>исх №5388 от 22.10.2015</t>
  </si>
  <si>
    <t>исх №5384 от 22.10.2015</t>
  </si>
  <si>
    <t>исх №5383 от 22.10.2015</t>
  </si>
  <si>
    <t>ООО "БСИ"</t>
  </si>
  <si>
    <t>исх №5566 от 30.10.2015</t>
  </si>
  <si>
    <t>исх №5811 от 10.11.2015</t>
  </si>
  <si>
    <t>ИП Кривошеев Сергей Викторович</t>
  </si>
  <si>
    <t>исх №5808 от 10.11.2015</t>
  </si>
  <si>
    <t>исх №5810 от 10.11.2015</t>
  </si>
  <si>
    <t>исх №5563 от 30.10.2015</t>
  </si>
  <si>
    <t>исх №5565 от 30.10.2015</t>
  </si>
  <si>
    <t>исх №5562 от 30.10.2015</t>
  </si>
  <si>
    <t>исх №5567 от 30.10.2015</t>
  </si>
  <si>
    <t>исх №5564 от 30.10.2015</t>
  </si>
  <si>
    <t>исх №5804 от 10.11.2015</t>
  </si>
  <si>
    <t>исх №5809 от 10.11.2015</t>
  </si>
  <si>
    <t>исх №5805 от 10.11.2015</t>
  </si>
  <si>
    <t>исх №5813 от 10.11.2015</t>
  </si>
  <si>
    <t>исх №5812 от 10.11.2015</t>
  </si>
  <si>
    <t>исх №5807 от 10.11.2015</t>
  </si>
  <si>
    <t>исх №5806 от 10.11.2015</t>
  </si>
  <si>
    <t>исх №5877 от 13.11.2015</t>
  </si>
  <si>
    <t>исх №6014 от 23.11.2015</t>
  </si>
  <si>
    <t>исх №6017 от 23.11.2015</t>
  </si>
  <si>
    <t>исх №6024 от 23.11.2015</t>
  </si>
  <si>
    <t>исх №6012 от 23.11.2015</t>
  </si>
  <si>
    <t>исх №6013 от 23.11.2015</t>
  </si>
  <si>
    <t>исх №6019 от 23.11.2015</t>
  </si>
  <si>
    <t>исх №6007 от 23.11.2015</t>
  </si>
  <si>
    <t>исх №6010 от 23.11.2015</t>
  </si>
  <si>
    <t>исх №6207 от 01.12.2015</t>
  </si>
  <si>
    <t>исх №6209 от 01.12.2015</t>
  </si>
  <si>
    <t>исх №6252 от 02.12.2015</t>
  </si>
  <si>
    <t>исх №6381 от 09.12.2015</t>
  </si>
  <si>
    <t>исх №6382 от 09.12.2015</t>
  </si>
  <si>
    <t xml:space="preserve">хвс </t>
  </si>
  <si>
    <t>исх №6698 от 18.12.2015</t>
  </si>
  <si>
    <t>исх №6699 от 18.12.2015</t>
  </si>
  <si>
    <t>ИП Кривошеев Виктор Васильевич</t>
  </si>
  <si>
    <t>исх №6703 от 18.12.2015</t>
  </si>
  <si>
    <t>исх №6705 от 18.12.2015</t>
  </si>
  <si>
    <t>исх №6701 от 18.12.2015</t>
  </si>
  <si>
    <t>исх №6694 от 18.12.2015</t>
  </si>
  <si>
    <t>исх №6690 от 18.12.2015</t>
  </si>
  <si>
    <t>исх №6693 от 18.12.2015</t>
  </si>
  <si>
    <t>исх №6691 от 18.12.2015</t>
  </si>
  <si>
    <t>исх №6704 от 18.12.2015</t>
  </si>
  <si>
    <t>исх №6692 от 18.12.2015</t>
  </si>
  <si>
    <t>исх №6689 от 18.12.2015</t>
  </si>
  <si>
    <t>исх №6695 от 18.12.2015</t>
  </si>
  <si>
    <t>исх №6700 от 18.12.2015</t>
  </si>
  <si>
    <t>исх №6702 от 18.12.2015</t>
  </si>
  <si>
    <t>исх №6696 от 18.12.2015</t>
  </si>
  <si>
    <t>исх №6697 от 18.12.2015</t>
  </si>
  <si>
    <t>исх №7027 от 24.12.2015</t>
  </si>
  <si>
    <t>исх №7029 от 24.12.2015</t>
  </si>
  <si>
    <t>исх №7064 от 25.12.2015</t>
  </si>
  <si>
    <t>исх №7028 от 24.12.2015</t>
  </si>
  <si>
    <t>исх №7061 от 25.12.2015</t>
  </si>
  <si>
    <t>исх №7062 от 25.12.2015</t>
  </si>
  <si>
    <t>исх №ИС - 00214 от 21.01.2016</t>
  </si>
  <si>
    <t>исх №ИС - 00216 от 21.01.2016</t>
  </si>
  <si>
    <t>исх №ИС - 00215 от 21.01.2016</t>
  </si>
  <si>
    <t>исх №ИС - 00213 от 21.01.2016</t>
  </si>
  <si>
    <t>ООО "Ф и Г"</t>
  </si>
  <si>
    <t>исх №ИС - 00297 от 25.01.2016</t>
  </si>
  <si>
    <t>исх №ИС - 00298 от 25.01.2016</t>
  </si>
  <si>
    <t>исх №ИС - 00295 от 25.01.2016</t>
  </si>
  <si>
    <t>исх №ИС - 00300 от 25.01.2016</t>
  </si>
  <si>
    <t>исх №ИС - 00649 от 11.02.2016</t>
  </si>
  <si>
    <t>исх №ИС - 00299 от 25.01.2016</t>
  </si>
  <si>
    <t>исх №ИС - 00651 от 11.02.2016</t>
  </si>
  <si>
    <t>исх №ИС - 00650 от 11.02.2016</t>
  </si>
  <si>
    <t>исх №ИС - 00652 от 11.02.2016</t>
  </si>
  <si>
    <t>исх №ИС - 01321 от 04.03.2016</t>
  </si>
  <si>
    <t>исх №ИС - 00936 от 20.02.2016</t>
  </si>
  <si>
    <t>исх №ИС - 01008 от 25.02.2016</t>
  </si>
  <si>
    <t>исх №ИС - 01179 от 29.02.2016</t>
  </si>
  <si>
    <t>исх №ИС - 01178 от 29.02.2016</t>
  </si>
  <si>
    <t>исх №ИС - 01181 от 29.02.2016</t>
  </si>
  <si>
    <t>исх №ИС - 01286 от 03.03.2016</t>
  </si>
  <si>
    <t>исх №ИС - 001182 от 29.02.2016</t>
  </si>
  <si>
    <t>исх №ИС - 01287 от 03.03.2016</t>
  </si>
  <si>
    <t xml:space="preserve">40604810000290003658
</t>
  </si>
  <si>
    <t>исх №ИС - 02127 от 14.04.2016</t>
  </si>
  <si>
    <t>исх №ИС - 01319 от 04.03.2016</t>
  </si>
  <si>
    <t>исх №ИС - 01516 от 18.03.2016</t>
  </si>
  <si>
    <t>исх №ИС - 01515 от 18.03.2016</t>
  </si>
  <si>
    <t>исх №ИС - 01518 от 18.03.2016</t>
  </si>
  <si>
    <t>исх №ИС - 01520 от 18.03.2016</t>
  </si>
  <si>
    <t>исх №ИС - 01517 от 18.03.2016</t>
  </si>
  <si>
    <t>исх №ИС - 01519 от 18.03.2016</t>
  </si>
  <si>
    <t>исх №ИС - 01521 от 18.03.2016</t>
  </si>
  <si>
    <t>исх №ИС - 01671 от 24.03.2016</t>
  </si>
  <si>
    <t>исх №ИС - 01668 от 24.03.2016</t>
  </si>
  <si>
    <t>исх №ИС - 01670 от 24.03.2016</t>
  </si>
  <si>
    <t>исх №ИС - 02119 от 12.04.2016</t>
  </si>
  <si>
    <t>исх №ИС - 01669 от 24.03.2016</t>
  </si>
  <si>
    <t>84</t>
  </si>
  <si>
    <t>исх №ИС - 02002 от 08.04.2016</t>
  </si>
  <si>
    <t>исх №ИС - 02125 от 14.04.2016</t>
  </si>
  <si>
    <t>исх №ИС - 02003 от 08.04.2016</t>
  </si>
  <si>
    <t>исх №ИС - 02343 от 25.04.2016</t>
  </si>
  <si>
    <t>исх №ИС - 02342 от 25.04.2016</t>
  </si>
  <si>
    <t>исх №ИС - 02443 от 28.04.2016</t>
  </si>
  <si>
    <t>исх №ИС - 02341 от 25.04.2016</t>
  </si>
  <si>
    <t>исх №ИС - 02544 от 04.05.2016</t>
  </si>
  <si>
    <t>исх №ИС - 02440 от 28.04.2016</t>
  </si>
  <si>
    <t>исх №ИС - 02442 от 28.04.2016</t>
  </si>
  <si>
    <t>исх №ИС - 02344 от 25.04.2016</t>
  </si>
  <si>
    <t>Оплата по поручению на списание(решение собств., протокол б\н от 01.09.15) кап.ремонт г.Новосибирск, ул.Красноярская д.36 по дог.№100/ДСН от 16.09.15, КС-2№1, КС-3№1 от 09.10.15. В т.ч.НДС(18%) 7322,03</t>
  </si>
  <si>
    <t>Оплата по поручению на списание (решение собств.,протокол б/н от 12.07.15) кап.ремонт г.Новосибирск, ул.Немировича-Данченко, 28/5 по дог.23 от 16.07.15, д.с.№1 от 26.10.15, КС-2№2, КС-3№2 от 26.10.15г. В т.ч. НДС (18%) 13320,19</t>
  </si>
  <si>
    <t>Оплата по поручению на списание(решение собств., протокол №7 от 20.04.16) кап.ремонт г.Новосибирск, ул.Федосеева д.1 по дог.№3/16 от 25.04.16, аванс 30%. В т.ч. НДС (18%) 34692,79</t>
  </si>
  <si>
    <t>Оплата по поручению на списание(решение собств., протокол №3 от 28.02.16) кап.ремонт г.Новосибирск, ул.Державина д.42 по дог.№1 от 28.02.16, аванс 30%. В т.ч. НДС (18%) 66863,34</t>
  </si>
  <si>
    <t xml:space="preserve">40604810344050000279 </t>
  </si>
  <si>
    <t>Оплата по поручению на списание(решение собств., протокол №2 от 21.04.16) кап.ремонт г.Новосибирск, ул.Выборная д.101/1 по дог.№01 от 22.04.16, аванс 30%. В т.ч. НДС (18%) 51124,66</t>
  </si>
  <si>
    <t>ООО СК "ПремиумСтрой"</t>
  </si>
  <si>
    <t>40604810244050099704</t>
  </si>
  <si>
    <t>Оплата по поручению на списание(решение собств., протокол №1 от 08.04.16) кап.ремонт г.Новосибирск, ул.Петухова д.46 по дог.№135 от 26.04.16, аванс 30%. В т.ч. НДС (18%) 8694,92</t>
  </si>
  <si>
    <t>Оплата по поручению на списание(решение собств., протокол №2 от 10.04.16) кап.ремонт г.Новосибирск, ул.Сибревкома д.4 по дог.№7 от 15.04.16, аванс 30%. Без НДС</t>
  </si>
  <si>
    <t>Оплата по поручению на списание(решение собств., протокол №1 от 11.04.16) кап.ремонт г.Новосибирск, ул.Полякова д.1а по дог.№74 от 14.04.16, аванс 30%.  В т.ч. НДС (18%) 11696,67</t>
  </si>
  <si>
    <t>ООО "СеверПласт"</t>
  </si>
  <si>
    <t>ООО "Окна Сибири"</t>
  </si>
  <si>
    <t>40604810544050000464</t>
  </si>
  <si>
    <t>40604810844050001794</t>
  </si>
  <si>
    <t>Оплата по поручению на списание (решение собств.,протокол б/н от 12.07.15) кап.ремонт г.Новосибирск, ул.Немировича-Данченко, 28/5 по дог.23 от 16.07.15, д.с.№1 от 26.10.15, КС-2№2, КС-3№2 от 26.10.15г. В т.ч. НДС (18%) 7508,98</t>
  </si>
  <si>
    <t>Оплата по поручению на списание(решение собств., протокол №б/н от 20.03.16г.) кап.ремонт г.Новосибирск, ул.Красноярская, д.34 по дог.№ 149 от 21.03.16,акт№1 от 25.04.16.  В т.ч. НДС(18%) 23338,98</t>
  </si>
  <si>
    <t>Оплата по поручению на списание(решение собств., протокол №б/н от 20.03.16г.) кап.ремонт г.Новосибирск, ул.Красноярская, д.34 по дог.№ 149 от 21.03.16,акт№1 от 25.04.16, акт№2 от 28.04.16.  В т.ч. НДС(18%) 31118,64</t>
  </si>
  <si>
    <t>Оплата по поручению на списание(решение собств., протокол б\н от 21.08.15) кап.ремонт с.Криводановка, микрорайон д.11 по дог.№2902/1259/2 от 29.02.16, КС-2№1, КС-3№1 от 30.04.16. В т.ч.НДС(18%) 22423,73</t>
  </si>
  <si>
    <t>Оплата по поручению на списание(решение собств., протокол б/н от 02.02.16г.) кап.ремонт г.Новосибирск, ул.Сибиряков-Гвардейцев, д.18 по дог№ 4 от 17.02.16, КС-2№1, КС-3№1 от 25.04.16г.  Без НДС</t>
  </si>
  <si>
    <t>ООО ПСК"Вертикаль"</t>
  </si>
  <si>
    <t>Оплата по поручению на списание(решение собств., протокол №2 от 04.05.16г.) кап.ремонт г.Новосибирск, ул.Молодости, д.24 по дог№ 1 от 05.05.16, аванс 30%. В т.ч. НДС (18%) 46864,36</t>
  </si>
  <si>
    <t>Оплата по поручению на списание(решение собств., протокол №1 от 08.12.15г.) кап.ремонт г.Новосибирск, ул.Кропоткина, д.130/2 по дог.№ 1 от 10.11.15., п.4.4.1.,  В т.ч. НДС(18%) 13981,84</t>
  </si>
  <si>
    <t>40604810344050000842</t>
  </si>
  <si>
    <t>Оплата по поручению на списание(решение собств., протокол №2 от 02.05.16г.) кап.ремонт г.Новосибирск, ул.Кропоткина, д.138 по дог№ 01/04/16 от 10.05.16, аванс 30%. В т.ч. НДС (18%) 6839,28</t>
  </si>
  <si>
    <t>Оплата по поручению на списание(решение собств., протокол №2 от 02.05.16г.) кап.ремонт г.Новосибирск, ул.Кропоткина, д.138 по дог№ 51 от 05.05.16, аванс 30%. В т.ч. НДС (18%) 33502,65</t>
  </si>
  <si>
    <t>Оплата по поручению на списание(решение собств., протокол б/н от 10.03.16г.) кап.ремонт г.Новосибирск, ул.Адриена Лежена, д.28 по дог№ 68 от 05.05.16, аванс 30%. В т.ч. НДС (18%) 25425,25</t>
  </si>
  <si>
    <t>ООО "Домовой"</t>
  </si>
  <si>
    <t>ООО "СТРОЙПРОСПЕКТ"</t>
  </si>
  <si>
    <t>ООО "Лазурный"</t>
  </si>
  <si>
    <t>40604810044050001293</t>
  </si>
  <si>
    <t>40604810044050099894</t>
  </si>
  <si>
    <t>40703810617033000075</t>
  </si>
  <si>
    <t>Державина</t>
  </si>
  <si>
    <t>Выборная</t>
  </si>
  <si>
    <t>Сибревкома</t>
  </si>
  <si>
    <t>42</t>
  </si>
  <si>
    <t>101/1</t>
  </si>
  <si>
    <t>1а</t>
  </si>
  <si>
    <t>Сибиряков-Гвардейцев</t>
  </si>
  <si>
    <t>Адриена Лежена</t>
  </si>
  <si>
    <t>138</t>
  </si>
  <si>
    <t>165</t>
  </si>
  <si>
    <t>исх №ИС - 02780 от 16.05.2016</t>
  </si>
  <si>
    <t>исх №ИС - 03015 от 24.05.2016</t>
  </si>
  <si>
    <t>исх №ИС - 02707 от 13.05.2016</t>
  </si>
  <si>
    <t>исх №ИС - 03013 от 24.05.2016</t>
  </si>
  <si>
    <t>исх №ИС - 03014 от 24.05.2016</t>
  </si>
  <si>
    <t>исх №ИС - 02868 от 19.05.2016</t>
  </si>
  <si>
    <t>исх №ИС - 02867 от 19.05.2016</t>
  </si>
  <si>
    <t>исх №ИС - 02865 от 19.05.2016</t>
  </si>
  <si>
    <t>исх №ИС - 02859 от 19.05.2016</t>
  </si>
  <si>
    <t>40604810844050099793</t>
  </si>
  <si>
    <t>Куприна</t>
  </si>
  <si>
    <t>Оплата по поручению на списание(решение собств., протокол б/н от 02.04.16) кап.ремонт г.Новосибирск, ул.Куприна д.16 по дог.№120 от 13.04.16, аванс 30%. Без НДС</t>
  </si>
  <si>
    <t>исх №ИС - 02781 от 16.05.2016</t>
  </si>
  <si>
    <t>исх №ИС - 03171 от 31.05.2016</t>
  </si>
  <si>
    <t>исх №ИС - 03172 от 31.05.2016</t>
  </si>
  <si>
    <t>исх №ИС - 03173 от 31.05.2016</t>
  </si>
  <si>
    <t>окна, двери</t>
  </si>
  <si>
    <t>Оплата по поручению на списание(решение собств., протокол №2 от 11.05.16) кап.ремонт г.Новосибирск, ул.Бориса Богаткова д.165 по дог.№4/16 от 16.05.16, аванс 30%. В т.ч. НДС (18%) 81915,30</t>
  </si>
  <si>
    <t>_</t>
  </si>
  <si>
    <t>Возврат ошибочно поступивших средств (МКД Кропоткина д.130/1) по ПП 1560 от 31.12.2015 в оплату за кап.ремонт МКД г.Новосибирск, ул.Кропоткина, д.130/2, аванс по дог.№1 от 10.11.15г. В т.ч.НДС 13981,84</t>
  </si>
  <si>
    <t>исх №ИС - 02689 от 12.05.2016</t>
  </si>
  <si>
    <t>исх №ИС - 02543 от 04.05.2016</t>
  </si>
  <si>
    <t>исх №ИС - 02866 от 19.05.2016</t>
  </si>
  <si>
    <t>исх №ИС - 01329 от 09.03.2016</t>
  </si>
  <si>
    <t>ул.Державина</t>
  </si>
  <si>
    <t>№ИС-03273 от 07.06.2016</t>
  </si>
  <si>
    <t>№ИС-03272 от 07.06.2016</t>
  </si>
  <si>
    <t>№ИС-03274 от 07.06.2016</t>
  </si>
  <si>
    <t>возврат на спец.счет</t>
  </si>
  <si>
    <t>ВСЕГО</t>
  </si>
  <si>
    <t>Списание за капитальные ремонты со специальных счетов на имя РО по решению собственников (за 2014-2016гг. По 01.06.2016г.)</t>
  </si>
  <si>
    <t>ООО "Адамант 54"</t>
  </si>
  <si>
    <t>ООО "Новатон"</t>
  </si>
  <si>
    <t>ООО "Жилреммонтаж"</t>
  </si>
  <si>
    <t>ООО "Металл-Кровля"</t>
  </si>
  <si>
    <t>ООО "Армакс Монтаж"</t>
  </si>
  <si>
    <t>ООО СК"Символ"</t>
  </si>
  <si>
    <t>ООО "СтройГрад"</t>
  </si>
  <si>
    <t>МКУ "УТН"</t>
  </si>
  <si>
    <t>ООО НПП "Информсервис"</t>
  </si>
  <si>
    <t>ООО "Сибирский зодчий"</t>
  </si>
  <si>
    <t>ЗАО "ТЭРС"</t>
  </si>
  <si>
    <t>ООО "СЗ ЖКХ Ленинского района"</t>
  </si>
  <si>
    <t>ООО "Новолитекс"</t>
  </si>
  <si>
    <t>ИП Коледа М.А.</t>
  </si>
  <si>
    <t>ООО "Динал"</t>
  </si>
  <si>
    <t>ИП Гринадер Д.Ф.</t>
  </si>
  <si>
    <t>ООО "Энергия"</t>
  </si>
  <si>
    <t>ООО "Современные технологии"</t>
  </si>
  <si>
    <t>Оплата по поручению на списание(решение собств., протокол №2 от 22.01.16г.) кап.ремонт г.Новосибирск, ул.Большевистская, д.175/2 по дог.№ 132 от 15.02.16, КС-2№1 от 04.04.16, КС-2№2 от 04.05.16.  В т.ч. НДС(18%) 25016,95</t>
  </si>
  <si>
    <t>Оплата по поручению на списание(решение собств., протокол №1 от 05.05.16) кап.ремонт г.Новосибирск, ул.Петропавловская д.17 по дог.№1/16 от 10.05.16, аванс 30%. Без НДС</t>
  </si>
  <si>
    <t>Оплата по поручению на списание(решение собств., протокол №1 от 04.03.16г.) кап.ремонт г.Новосибирск, ул.Высоцкого, д.3 по дог№16020088 от 04.03.16, КС-2№1,2 КС-3№1,2 от 13.04.16.  В т.ч. НДС (18%) 143008,10</t>
  </si>
  <si>
    <t>Оплата по поручению на списание(решение собств., протокол №2 от 10.05.16) кап.ремонт с.Криводановка, Микрорайон д.11 по дог.№05/16 от 12.05.16, аванс 30%. В т.ч. НДС (18%)8923,73</t>
  </si>
  <si>
    <t>Оплата по поручению на списание(решение собств., протокол б\н от 01.09.15) кап.ремонт г.Новосибирск, ул.Красноярская д.36 по дог.№100/ДСН от 16.09.15, КС-2№1, КС-3№1 от 09.10.15. В т.ч.НДС(18%) 1980,61</t>
  </si>
  <si>
    <t>Оплата по поручению на списание(решение собств., протокол б/н от 12.05.16) кап.ремонт с.Криводановка, Микрорайон д.32 по дог.№1705/115/77 от 17.05.16, аванс 30%. В т.ч. НДС (18%)10754,24</t>
  </si>
  <si>
    <t>Оплата по поручению на списание(решение собств., протокол б/н от 03.05.16) кап.ремонт с.Криводановка, Садовая д.29 по дог.№1605/106/77 от 16.05.16, аванс 30%. В т.ч. НДС (18%)17083,90</t>
  </si>
  <si>
    <t>Оплата по поручению на списание(решение собств., протокол б/н от 10.04.16) кап.ремонт г.Новосибирск, Челюскинцев д.22 по дог.№1/2016 от 15.05.16, аванс 30%. В т.ч. НДС (18%)31510,97</t>
  </si>
  <si>
    <t>Оплата по поручению на списание(решение собств., протокол №1 от 18.05.16) кап.ремонт г.Новосибирск, Бориса Богаткова д.219 по дог.№1/16 от 23.05.16, аванс 30%. В  НДС (18%)72356,71</t>
  </si>
  <si>
    <t>Оплата по поручению на списание(решение собств., протокол №1 от 19.03.16) кап.ремонт г.Новосибирск, Бориса Богаткова д.163/6 по дог.№79 от 18.05.16, аванс 30%. В  НДС (18%)6864,41</t>
  </si>
  <si>
    <t>Оплата по поручению на списание(решение собств., протокол №12 от 15.05.16) кап.ремонт г.Новосибирск, Ударная д.29 по дог.№5 от 19.05.16, аванс 30%. В т.ч. НДС (18%)34881,6</t>
  </si>
  <si>
    <t>Оплата по поручению на списание(решение собств., протокол №1 от 11.04.16) кап.ремонт г.Новосибирск, ул.Полякова д.1а по дог.№74 от 14.04.16, КС-2№1, КС-3№1 от 10.06.16.  В т.ч. НДС (18%) 27292,24</t>
  </si>
  <si>
    <t>Оплата по поручению на списание(решение собств., протокол №6 от 06.03.16) кап.ремонт г.Новосибирск, Березовая д.5/1 по дог.№7 от 14.03.16, акт№1 от 16.05.16. В т.ч. НДС (18%)23472,09</t>
  </si>
  <si>
    <t xml:space="preserve">Оплата по поручению на списание(решение собств., протокол №2 от 30.05.16) кап.ремонт г.Новосибирск, ул.Есенина д.10/2 по дог.№25 от 01.06.16, аванс 30%. Без НДС </t>
  </si>
  <si>
    <t xml:space="preserve">Оплата по поручению на списание(решение собств., протокол №2 от 30.05.16) кап.ремонт г.Новосибирск, ул.Есенина д.10/2 по дог.№26 от 06.06.16, аванс 30%. Без НДС </t>
  </si>
  <si>
    <t>Оплата по поручению на списание(решение собств., протокол №1 от 29.04.16) кап.ремонт г.Новосибирск, Гусинобродское шоссе д.11 по дог.№П16-06/06 от 06.06.16, аванс 30%. Без НДС</t>
  </si>
  <si>
    <t>Оплата по поручению на списание(решение собств., протокол б/н от 05.04.16) кап.ремонт г.Новосибирск, ул.Адриена Лежена д.5 по дог.№02/04 от 12.04.16, КС-2№1, КС-3№1 от 10.05.16. В т.ч. НДС (18%) 108266,1</t>
  </si>
  <si>
    <t>Оплата по поручению на списание(решение собств., протокол б/н от 15.11.14) оплата стройконтроля г.Новосибирск, ул.Советская д.55 по дог.№2 от 11.06.16, Акт№1 от 30.12.15. В т.ч. НДС (18%) 926,34</t>
  </si>
  <si>
    <t>Оплата по поручению на списание(решение собств., протокол №1 от 16.01.16) кап.ремонт г.Новосибирск, м-н Горский д.8 по дог.№61157 от 01.06.16, аванс 30%. Без НДС</t>
  </si>
  <si>
    <t>Оплата по поручению на списание(решение собств., протокол №001 от 28.03.16г.) кап.ремонт г.Новосибирск, ул.Есенина, д.25 по дог№597/1546/ от 28.03.16, КС-2№1, КС-3№1 от 31.05.16. Без НДС</t>
  </si>
  <si>
    <t>Оплата по поручению на списание(решение собств., протокол №6 от 01.06.16) кап.ремонт г.Новосибирск, пр Дзержинского д.22/2 по дог.№6 от 01.06.16, аванс 30%. В т.ч. НДС (18%) 4046,89</t>
  </si>
  <si>
    <t>Оплата по поручению на списание(решение собств., протокол б/н от 15.12.15г.) кап.ремонт г.Новосибирск, ул.Некрасова, д.84 по дог№1 от 01.03.16, КС-2№1, КС-3№1 от 08.06.16.  В т.ч. НДС (18%) 72111,29</t>
  </si>
  <si>
    <t>Оплата по поручению на списание(решение собств., протокол №2 от 21.04.16) кап.ремонт г.Новосибирск, ул.Выборная д.101/1 по дог.№01 от 22.04.16, КС-2№1, КС-3№1 от 31.05.16. В т.ч. НДС (18%) 47983,16</t>
  </si>
  <si>
    <t>Оплата по поручению на списание(решение собств., протокол №1 от 26.05.16) кап.ремонт г.Новосибирск, ул.Бориса Богаткова, д.194/4 по дог.№1 от 07.06.16,аванс 30%. В т.ч. НДС (18%)84661,02</t>
  </si>
  <si>
    <t>Оплата по поручению на списание(решение собств., протокол №1 от 07.02.16) кап.ремонт г.Новосибирск, ул.Новогодняя д.9 по дог.№КапРем.16-1 от 09.02.16,д.с.№1 от 24.05.16, КС-2№1, КС-3№1 от 24.05.16. В т.ч. НДС (18%) 31428,98</t>
  </si>
  <si>
    <t>Оплата по поручению на списание(решение собств., протокол №1 от 07.02.16) кап.ремонт г.Новосибирск, ул.Новогодняя д.9 по дог.№1 от 10.02.16, КС-2№1, КС-3№1 от 24.05.16. В т.ч. НДС (18%) 308,00</t>
  </si>
  <si>
    <t>Оплата по поручению на списание(решение собств., протокол №2 от 02.04.16) кап.ремонт с.Криводановка, Микрорайон, д.8 по дог.№1 от 09.06.16,аванс 30%. Без НДС</t>
  </si>
  <si>
    <t>Оплата по поручению на списание(решение собств., протокол №1 от 24.04.16) кап.ремонт г.Новосибирск, ул. Демакова, д.13 по дог.№1 от 19.05.16,аванс 30%. Без НДС</t>
  </si>
  <si>
    <t>Оплата по поручению на списание(решение собств., протокол №1 от 24.04.16) кап.ремонт г.Новосибирск, ул. Демакова, д.13 по дог.№00649320 от 31.05.16,аванс 30%. В т.ч. НДС (18%)14083,53</t>
  </si>
  <si>
    <t>Оплата по поручению на списание(решение собств., протокол №3 от 26.12.15) кап.ремонт г.Новосибирск, ул. Бориса Богаткова, д.198 по дог.№4 от 04.05.16,аванс 30%. Без НДС</t>
  </si>
  <si>
    <t>Оплата по поручению на списание(решение собств., протокол №1 от 24.04.16) кап.ремонт г.Новосибирск, ул. Демакова, д.13 по дог.№07/04 от 27.04.16,аванс 30%.Без НДС</t>
  </si>
  <si>
    <t>Оплата по поручению на списание(решение собств., протокол №1 от 06.06.16) кап.ремонт г.Новосибирск, ул. Большевистская, д.48/1 по дог.№1/к от 15.06.16,аванс 30%.В т.ч. НДС (18%) 65758,12</t>
  </si>
  <si>
    <t>Оплата по поручению на списание(решение собств., протокол №5 от 16.05.16) кап.ремонт г.Новосибирск, ул. Киевская, д.2 по дог.№1 от 10.06.16,аванс 30%.В т.ч. НДС (18%) 152626,70</t>
  </si>
  <si>
    <t>Оплата по поручению на списание(решение собств., протокол б/н от 10.05.16) кап.ремонт г.Новосибирск, ул.Забалуева д.10 по дог. б/н от 10.05.16, КС-2№1,КС-3№1 от 07.06.16. В т.ч. НДС (18%) 41102,38</t>
  </si>
  <si>
    <t>40604810644050001499
сбер</t>
  </si>
  <si>
    <t>40604810244050001682
сбер</t>
  </si>
  <si>
    <t>40604810444050000043
Сбер</t>
  </si>
  <si>
    <t>40604810144050001203
сбер</t>
  </si>
  <si>
    <t>№ИС-03509 от 20.06.2016</t>
  </si>
  <si>
    <t>Петропавловская</t>
  </si>
  <si>
    <t>17</t>
  </si>
  <si>
    <t>Большевистская</t>
  </si>
  <si>
    <t>40604810644050001062</t>
  </si>
  <si>
    <t>40604810444050001495</t>
  </si>
  <si>
    <t xml:space="preserve">40604810644050001062
</t>
  </si>
  <si>
    <t>№ИС-03508 от 20.06.2016</t>
  </si>
  <si>
    <t>Гусинобродское шоссе</t>
  </si>
  <si>
    <t>№ИС-03580 от 22.06.2016</t>
  </si>
  <si>
    <t>40604810944050001306</t>
  </si>
  <si>
    <t>Забалуева</t>
  </si>
  <si>
    <t>№ИС-03579 от 22.06.2016</t>
  </si>
  <si>
    <t>40604810144050000851</t>
  </si>
  <si>
    <t xml:space="preserve">40604810144050000851
</t>
  </si>
  <si>
    <t>40604810944050099800</t>
  </si>
  <si>
    <t xml:space="preserve">40604810944050099800
</t>
  </si>
  <si>
    <t>219</t>
  </si>
  <si>
    <t>№ИС-03628 от 23.06.2016</t>
  </si>
  <si>
    <t xml:space="preserve">40604810644050099715
</t>
  </si>
  <si>
    <t>исх №ИС - 03687 от 27.06.2016</t>
  </si>
  <si>
    <t>194/4</t>
  </si>
  <si>
    <t>№ИС-03686 от 28.06.2016</t>
  </si>
  <si>
    <t>Некрасова</t>
  </si>
  <si>
    <t xml:space="preserve">40604810644050099786
</t>
  </si>
  <si>
    <t>исх №ИС - 03685 от 28.06.2016</t>
  </si>
  <si>
    <t xml:space="preserve">Бориса Богаткова </t>
  </si>
  <si>
    <t xml:space="preserve">40604810544050099705
</t>
  </si>
  <si>
    <t>40604810544050099705</t>
  </si>
  <si>
    <t>исх №ИС - 03684 от 28.06.2017</t>
  </si>
  <si>
    <t xml:space="preserve">40604810244050099704
</t>
  </si>
  <si>
    <t xml:space="preserve">пр.Дзержинского </t>
  </si>
  <si>
    <t>исх №ИС - 03683 от 28.06.2016</t>
  </si>
  <si>
    <t xml:space="preserve">4060481094050099758
</t>
  </si>
  <si>
    <t>№ИС-03413 от 14.06.2016</t>
  </si>
  <si>
    <t>п.Криводановка</t>
  </si>
  <si>
    <t>40604810644050000814</t>
  </si>
  <si>
    <t>40604810444050001039</t>
  </si>
  <si>
    <t>40604810644050001114</t>
  </si>
  <si>
    <t xml:space="preserve">40604810644050000814
</t>
  </si>
  <si>
    <r>
      <t xml:space="preserve">фасад </t>
    </r>
    <r>
      <rPr>
        <i/>
        <sz val="11"/>
        <rFont val="Calibri"/>
        <family val="2"/>
        <charset val="204"/>
        <scheme val="minor"/>
      </rPr>
      <t>(цоколь)</t>
    </r>
  </si>
  <si>
    <t>исх №ИС - 03671 от 27.06.2016</t>
  </si>
  <si>
    <t>м-н Горский</t>
  </si>
  <si>
    <t>8</t>
  </si>
  <si>
    <t>40604810544050001832</t>
  </si>
  <si>
    <t>исх №ИС - 03672 от 27.06.2016</t>
  </si>
  <si>
    <t>исх №ИС - 03576 от 22.06.2016</t>
  </si>
  <si>
    <t xml:space="preserve">4060481074405009851
</t>
  </si>
  <si>
    <t>Березовая</t>
  </si>
  <si>
    <t>исх №ИС - 03574 от 22.06.2016</t>
  </si>
  <si>
    <t>№ИС-03575 от 22.06.2016</t>
  </si>
  <si>
    <t>крыша, фасад</t>
  </si>
  <si>
    <t>№ИС-03450 от 16.06.2016</t>
  </si>
  <si>
    <t>Ударная</t>
  </si>
  <si>
    <t>29</t>
  </si>
  <si>
    <t xml:space="preserve">40604810644050001114
</t>
  </si>
  <si>
    <t>163/6</t>
  </si>
  <si>
    <r>
      <t xml:space="preserve">фасад </t>
    </r>
    <r>
      <rPr>
        <i/>
        <sz val="10"/>
        <rFont val="Calibri"/>
        <family val="2"/>
        <charset val="204"/>
        <scheme val="minor"/>
      </rPr>
      <t>(изготовление и монтаж оконПВХ (8шт), ремонт козырька)</t>
    </r>
  </si>
  <si>
    <t>№ИС-03412 от 14.06.2016</t>
  </si>
  <si>
    <r>
      <t xml:space="preserve">фасад </t>
    </r>
    <r>
      <rPr>
        <i/>
        <sz val="10"/>
        <rFont val="Calibri"/>
        <family val="2"/>
        <charset val="204"/>
        <scheme val="minor"/>
      </rPr>
      <t>(замена балконных дверейв межэтажных пожарных переходах)</t>
    </r>
  </si>
  <si>
    <t>19</t>
  </si>
  <si>
    <r>
      <t xml:space="preserve">фасад </t>
    </r>
    <r>
      <rPr>
        <i/>
        <sz val="10"/>
        <rFont val="Calibri"/>
        <family val="2"/>
        <charset val="204"/>
        <scheme val="minor"/>
      </rPr>
      <t>(изготовление и замена окон в подъезде)</t>
    </r>
  </si>
  <si>
    <t>№ИС-03411 от 14.06.2016</t>
  </si>
  <si>
    <t>40604810144050001494</t>
  </si>
  <si>
    <t xml:space="preserve">40604810144050001494
</t>
  </si>
  <si>
    <t>32</t>
  </si>
  <si>
    <t>№ИС-03382 от 10.06.2016</t>
  </si>
  <si>
    <t>40604810044050001497</t>
  </si>
  <si>
    <t xml:space="preserve">40604810044050001497
</t>
  </si>
  <si>
    <t>Садовая</t>
  </si>
  <si>
    <t>№ИС-03381 от 10.06.2016</t>
  </si>
  <si>
    <t>40604810644050001499</t>
  </si>
  <si>
    <t>Оплата по поручению на списание(решение собств., протокол б/н от 23.04.16) кап.ремонт с.Криводановска, Микрорайон д.19 по дог.№0405/90/77 от 04.05.16, аванс 30%. В т.ч. НДС (18%)14470,17</t>
  </si>
  <si>
    <t xml:space="preserve">40604810444050001495
</t>
  </si>
  <si>
    <t>№ИС-03271 от 07.06.2016</t>
  </si>
  <si>
    <t>Красноярская</t>
  </si>
  <si>
    <t>исх №ИС - 03270 от 07.06.2016</t>
  </si>
  <si>
    <t>40604810144050001203</t>
  </si>
  <si>
    <t>406024810244050000049</t>
  </si>
  <si>
    <t>198</t>
  </si>
  <si>
    <r>
      <t xml:space="preserve">фасад </t>
    </r>
    <r>
      <rPr>
        <i/>
        <sz val="10"/>
        <color theme="1"/>
        <rFont val="Calibri"/>
        <family val="2"/>
        <charset val="204"/>
        <scheme val="minor"/>
      </rPr>
      <t>(замена подъездных козырьков)</t>
    </r>
  </si>
  <si>
    <t>№</t>
  </si>
  <si>
    <r>
      <t xml:space="preserve">фасад </t>
    </r>
    <r>
      <rPr>
        <i/>
        <sz val="10"/>
        <color theme="1"/>
        <rFont val="Calibri"/>
        <family val="2"/>
        <charset val="204"/>
        <scheme val="minor"/>
      </rPr>
      <t>(замена козырька 3-го подъезда)</t>
    </r>
  </si>
  <si>
    <t>40604810744050000507</t>
  </si>
  <si>
    <t>48/1</t>
  </si>
  <si>
    <t>40604810844050099890</t>
  </si>
  <si>
    <t>Киевская</t>
  </si>
  <si>
    <t>Инвентаризация всех оплат за капитальные ремонты проведенных со специальных счетов по 01.07.2016г.</t>
  </si>
  <si>
    <t>№ИС-03747 от 30.06.2016</t>
  </si>
  <si>
    <t>№ИС-03746 от 30.06.2016</t>
  </si>
  <si>
    <t>№ИС-03745 от 30.06.2016</t>
  </si>
  <si>
    <t>40604810244050001501</t>
  </si>
  <si>
    <t>40604810900290003635</t>
  </si>
  <si>
    <t>стройконтроль</t>
  </si>
  <si>
    <t>№ИС-03730 от 30.06.2016</t>
  </si>
  <si>
    <t xml:space="preserve">тех.надзор </t>
  </si>
  <si>
    <t>Советская</t>
  </si>
  <si>
    <t>55</t>
  </si>
  <si>
    <t>исх.№</t>
  </si>
  <si>
    <t>40604810444050000043</t>
  </si>
  <si>
    <t>Оплата по поручению на списание(решение собств., протокол №23 от 25.01.16г.) кап.ремонт г.Новосибирск, ул.Тамбовская, д.43 по дог№1 от 19.02.16, КС-2№1,КС-3№1 от 20.05.16. В т.ч. НДС (18%)53490,02</t>
  </si>
  <si>
    <t>Тамбовская</t>
  </si>
  <si>
    <t xml:space="preserve">исх №ИС </t>
  </si>
  <si>
    <t>в т.ч. за 1пг2016</t>
  </si>
  <si>
    <t>17.06-Есенина 10/2</t>
  </si>
  <si>
    <t>Оплата по поручению на списание(решение собств., протокол б/н от 10.12.15) кап.ремонт г.Новосибирск, ул.Чкалова д.70/1 по дог.№2 от 20.01.16, КС-2№1, КС-3№1 от 07.04.16, КС-2№2, КС-3№2 от 23.06.16. Без НДС</t>
  </si>
  <si>
    <t>Оплата по поручению на списание(решение собств., протокол б/н от 30.05.16) кап.ремонт г.Новосибирск, ул. Гоголя, д.31 по дог.№1 от 10.06.16,аванс 30%.В т.ч. НДС (18%) 15774,38</t>
  </si>
  <si>
    <t>Оплата по поручению на списание(решение собств., протокол №2 от 06.05.16) кап.ремонт г.Новосибирск, пр. Дзержинского, д.51 по дог.№74 от 15.06.16,аванс 30%. Без НДС</t>
  </si>
  <si>
    <t>Оплата по поручению на списание(решение собств., протокол №2 от 23.05.16) кап.ремонт с.Криводановка, Микрорайон, д.13 по дог.№5 от 10.06.16,аванс 30%.В т.ч. НДС (18%) 11467,76</t>
  </si>
  <si>
    <t>Оплата по поручению на списание(решение собств., протокол №1 от 08.04.16) кап.ремонт г.Новосибирск, ул.Петухова д.46 по дог.№135 от 26.04.16, акт№11 от 31.05.16. В т.ч. НДС (18%) 20288,14</t>
  </si>
  <si>
    <t>Оплата по поручению на списание (решение собств.,протокол б/н от 12.07.15) кап.ремонт г.Новосибирск, ул.Немировича-Данченко, 28/5 по дог.23 от 16.07.15, д.с.№1 от 26.10.15, КС-2№2, КС-3№2 от 26.10.15г. В т.ч. НДС (18%) 11585,66</t>
  </si>
  <si>
    <t>ООО "МТ-Строй"</t>
  </si>
  <si>
    <t>ООО "СибСтройСервис"</t>
  </si>
  <si>
    <t>Оплата по поручению на списание(решение собств., протокол №1 от 07.06.16) кап.ремонт г.Новосибирск, ул. Дуси Ковальчук, д.20 по дог б/н от 22.06.16,аванс 30%. Без НДС</t>
  </si>
  <si>
    <t>Оплата по поручению на списание(решение собств., протокол №2 от 26.05.16) кап.ремонт г.Новосибирск, ул. Забалуева, д.60 по дог.№1 от 03.06.16,аванс 30%.В т.ч. НДС (18%) 37070,54</t>
  </si>
  <si>
    <t>ИП Гоштелиани Б.Г.</t>
  </si>
  <si>
    <t>ООО "Евро-Сибирь"</t>
  </si>
  <si>
    <t xml:space="preserve">Оплата по поручению на списание(решение собств., протокол б/н от 20.05.16) кап.ремонт г.Новосибирск, ул. Титова, д.37 по дог.№4/16 от 20.06.16,аванс 30%. Без НДС </t>
  </si>
  <si>
    <t xml:space="preserve">Оплата по поручению на списание(решение собств., протокол №2 от 02.06.16) кап.ремонт г.Новосибирск, ул. Гаранина, д.25/1 по дог.№3216 от 02.06.16,аванс 30%. Без НДС </t>
  </si>
  <si>
    <t>ООО "РСУ №3"</t>
  </si>
  <si>
    <t>ООО "Империум"</t>
  </si>
  <si>
    <t>Оплата по поручению на списание(решение собств., протокол №2 от 04.05.16г.) кап.ремонт г.Новосибирск, ул.Молодости, д.24 по дог№ 1 от 05.05.16, КС-2№1, КС-3№1 от 23.06,16. В т.ч. НДС (18%) 93050,85</t>
  </si>
  <si>
    <t>Оплата по поручению на списание(решение собств., протокол б/н от 21.06.16) кап.ремонт г.Новосибирск, ул.Бориса Богаткова д.194/7 по дог.№001 от 22.06.16, аванс 30%. Без НДС</t>
  </si>
  <si>
    <t>Оплата по поручению на списание(решение собств., протокол №7 от 20.04.16) кап.ремонт г.Новосибирск, ул.Федосеева д.1 по дог.№3/16 от 25.04.16, КС-2№1, КС-3№1  от 02.06.16. В т.ч. НДС (18%) 45762,71</t>
  </si>
  <si>
    <t>ИП Кустерский С.Д.</t>
  </si>
  <si>
    <t>Оплата по поручению на списание(решение собств., протокол б/н от 13.08.15) кап.ремонт г.Новосибирск, ул.Нарымская, д.7 по дог.№1/2015 от 15.09.15, авкт вып.раб.КС-2№1, КС-3№1 от 14.10.2015 . В т.ч.НДС 18%3294,97</t>
  </si>
  <si>
    <t>Оплата по поручению на списание(решение собств., протокол №2 от 06.03.16) кап.ремонт г.Новосибирск, ул. Крылова, д.53 по дог.№261 от 31.05.16,аванс 30%.В т.ч. НДС (18%) 32790,80</t>
  </si>
  <si>
    <t>Оплата по поручению на списание(решение собств., протокол №1 от 23.05.16) кап.ремонт г.Новосибирск, ул.Бориса Богаткова д.194/9 по дог.№0016/2206 от 22.06.16, аванс 30%. Без НДС</t>
  </si>
  <si>
    <t>Оплата по поручению на списание(решение собств., протокол №2 от 02.05.16г.) кап.ремонт г.Новосибирск, ул.Кропоткина, д.138 по дог№ 01/04/16 от 10.05.16, акт№1 от 01.07.2016. В т.ч. НДС (18%) 15958,33</t>
  </si>
  <si>
    <t>Оплата по поручению на списание(решение собств., протокол №3 от 27.06.16) кап.ремонт г.Новосибирск, ул.Бориса Богаткова д.211 по дог.№01/07-2016 от 01.07.16, аванс 30%. Без НДС</t>
  </si>
  <si>
    <t>Оплата по поручению на списание(решение собств., протокол №2 от 01.06.16) кап.ремонт г.Новосибирск, ул. Зорге, д.219 по дог.№1 от 07.06.16,аванс 30%.В т.ч. НДС (18%) 39111,88</t>
  </si>
  <si>
    <t>Оплата по поручению на списание(решение собств., протокол №1 от 31.05.16) кап.ремонт г.Новосибирск, ул. Невельского, д.69 по дог.№02/06 от 22.06.16,аванс 30%.В т.ч. НДС (18%) 27915,25</t>
  </si>
  <si>
    <t>ООО "Строймонтажпроект"</t>
  </si>
  <si>
    <t>ООО "МегаТрейд"</t>
  </si>
  <si>
    <t>ООО "Стройиндустрия"</t>
  </si>
  <si>
    <t>ООО "АльпСтройСиб"</t>
  </si>
  <si>
    <t>Оплата по поручению на списание(решение собств., протокол №1 от 09.06.16) кап.ремонт г.Новосибирск, ул.Адриена Лежена д.30 по дог.№4 от 01.07.16, аванс 30%. Без НДС</t>
  </si>
  <si>
    <t>Оплата по поручению на списание(решение собств., протокол №б/н от 29.04.16) кап.ремонт г.Новосибирск, ул.Ипподромская д.45 по дог.№239 от 24.05.16, аванс 30%. В т.ч. НДС (18%)20995,79</t>
  </si>
  <si>
    <t>ООО "Веста"</t>
  </si>
  <si>
    <t>Оплата по поручению на списание(решение собств., протокол №1 от 19.03.16) кап.ремонт г.Новосибирск, Бориса Богаткова д.163/6 по дог.№79 от 18.05.16, акт№71 от 06.07.2016г. В  НДС (18%)16016,95</t>
  </si>
  <si>
    <t>Оплата по поручению на списание(решение собств., протокол №б/н от 04.06.16) кап.ремонт г.Новосибирск, ул.Гоголя д.29 по дог.№352 от 05.07.16, аванс 30%. В т.ч. НДС (18%)21624,79</t>
  </si>
  <si>
    <t>Оплата по поручению на списание(решение собств., протокол №2 от 02.05.16) кап.ремонт г.Новосибирск, Кропоткина д.138 по дог.№51 от 05.05.16, акт№1 от 06.07.2016г. В т.ч. НДС(18%) 78172,86</t>
  </si>
  <si>
    <t>Оплата по поручению на списание(решение собств., протокол №4-2015 от 25.12.15) кап.ремонт г.Новосибирск, ул.Челюскинцев д.24 по дог.№15/Дст от 07.07.16, аванс 30%. В т.ч. НДС (18%)34779,66</t>
  </si>
  <si>
    <t xml:space="preserve">Оплата по поручению на списание(решение собств., протокол №б/н от 03.06.16) кап.ремонт г.Новосибирск, ул.1905 года д.87 по дог.№86 от 05.07.16, аванс 30%. В т.ч.НДС(18%)49635,18  </t>
  </si>
  <si>
    <t xml:space="preserve">Оплата по поручению на списание(решение собств., протокол №2 от 26.05.16) кап.ремонт г.Новосибирск, ул.С.Шамшиных д.69а по дог.№276 от 02.06.16, аванс 30%. В т.ч.НДС(18%)21227,35  </t>
  </si>
  <si>
    <t xml:space="preserve">Оплата по поручению на списание(решение собств., протокол №2 от 25.06.16) кап.ремонт г.Новосибирск, ул.Иванова д.34 по дог.№118/06 от 05.07.16, аванс 30%. Без НДС </t>
  </si>
  <si>
    <t>ООО "Аквамонтаж"</t>
  </si>
  <si>
    <t>июль</t>
  </si>
  <si>
    <t>Гоголя</t>
  </si>
  <si>
    <t>51</t>
  </si>
  <si>
    <t xml:space="preserve">31 </t>
  </si>
  <si>
    <t>45</t>
  </si>
  <si>
    <t>Дуси Ковальчук</t>
  </si>
  <si>
    <t>Титова</t>
  </si>
  <si>
    <t>Гаранина</t>
  </si>
  <si>
    <t>Зорге</t>
  </si>
  <si>
    <t>Невельского</t>
  </si>
  <si>
    <t>20</t>
  </si>
  <si>
    <t>60</t>
  </si>
  <si>
    <t xml:space="preserve">37 </t>
  </si>
  <si>
    <t>25/1</t>
  </si>
  <si>
    <t xml:space="preserve">7 </t>
  </si>
  <si>
    <t>53</t>
  </si>
  <si>
    <t>194/9</t>
  </si>
  <si>
    <t>211</t>
  </si>
  <si>
    <t>69</t>
  </si>
  <si>
    <t xml:space="preserve">Адриена Лежена </t>
  </si>
  <si>
    <t xml:space="preserve">Ипподромская </t>
  </si>
  <si>
    <t xml:space="preserve">Гоголя </t>
  </si>
  <si>
    <t>Семьи Шамшиных</t>
  </si>
  <si>
    <t>40604810944050001490</t>
  </si>
  <si>
    <t>40604810544050000794</t>
  </si>
  <si>
    <t>№ИС-04011 от 12.07.2016</t>
  </si>
  <si>
    <t>40604810144050099930</t>
  </si>
  <si>
    <t>№ИС-04102 от 14.07.2016</t>
  </si>
  <si>
    <t>№ИС-04013 от 12.07.2016</t>
  </si>
  <si>
    <t>№ИС-04014 от 12.07.2016</t>
  </si>
  <si>
    <t>40604810644050000335</t>
  </si>
  <si>
    <t>№ИС-03821 от 06.07.2016</t>
  </si>
  <si>
    <t>№ИС-03822 от 06.07.2016</t>
  </si>
  <si>
    <t>40703810917033000128</t>
  </si>
  <si>
    <t>40703810917033000005</t>
  </si>
  <si>
    <t>40604810144050001151</t>
  </si>
  <si>
    <t>40604810300290003662</t>
  </si>
  <si>
    <t>40604810744050099725</t>
  </si>
  <si>
    <t>40604810244050001051</t>
  </si>
  <si>
    <t>40703810417033000039</t>
  </si>
  <si>
    <t>№ИС-04153 от 19.07.2016</t>
  </si>
  <si>
    <t>№ИС-04149 от 19.07.2016</t>
  </si>
  <si>
    <t>№ИС-04151 от 19.07.2016</t>
  </si>
  <si>
    <t>№ИС-04155 от 19.07.2016</t>
  </si>
  <si>
    <t>№ИС-04154 от 19.07.2016</t>
  </si>
  <si>
    <t>№ИС-04101 от 14.07.2016</t>
  </si>
  <si>
    <t>№ИС-04152 от 19.07.2016</t>
  </si>
  <si>
    <t>№ИС-03765 от 01.07.2016</t>
  </si>
  <si>
    <t>№ИС-03763 от 01.07.2016</t>
  </si>
  <si>
    <t>№ИС-03764 от 01.07.2016</t>
  </si>
  <si>
    <t>№ИС-04297 от 25.07.2016</t>
  </si>
  <si>
    <t>40604810444050001068</t>
  </si>
  <si>
    <t>40604810644050099731</t>
  </si>
  <si>
    <t>ХВС. ГВС в подвале</t>
  </si>
  <si>
    <t>№ИС-04287 от 25.07.2016</t>
  </si>
  <si>
    <t>№ИС-04017 от 12.07.2016</t>
  </si>
  <si>
    <t>40604810644050001318</t>
  </si>
  <si>
    <t>гвс, хвс в подвале</t>
  </si>
  <si>
    <t>№ИС-04012 от 12.07.2016</t>
  </si>
  <si>
    <t xml:space="preserve"> №ИС-038136 от 06.07.2016</t>
  </si>
  <si>
    <t xml:space="preserve"> №ИС - 04018 от 12.07.2016</t>
  </si>
  <si>
    <t>№ИС-03815 от 06.07.2016</t>
  </si>
  <si>
    <t xml:space="preserve"> №ИС - 03671 от 27.06.2016</t>
  </si>
  <si>
    <t xml:space="preserve"> №ИС - 03687 от 27.06.2016</t>
  </si>
  <si>
    <t xml:space="preserve"> №ИС - 03683 от 28.06.2016</t>
  </si>
  <si>
    <t xml:space="preserve"> №ИС - 03685 от 28.06.2016</t>
  </si>
  <si>
    <t xml:space="preserve"> №ИС - 04019 от 12.07.2016</t>
  </si>
  <si>
    <t xml:space="preserve"> №ИС - 02344 от 25.04.2016</t>
  </si>
  <si>
    <t xml:space="preserve"> №ИС - 02440 от 28.04.2016</t>
  </si>
  <si>
    <t xml:space="preserve"> №ИС - 02442 от 28.04.2016</t>
  </si>
  <si>
    <t xml:space="preserve"> №ИС - 02544 от 04.05.2016</t>
  </si>
  <si>
    <t xml:space="preserve"> №ИС - 02543 от 04.05.2016</t>
  </si>
  <si>
    <t xml:space="preserve"> №ИС - 02780 от 16.05.2016</t>
  </si>
  <si>
    <t xml:space="preserve"> №ИС - 02781 от 16.05.2016</t>
  </si>
  <si>
    <t xml:space="preserve"> №ИС - 02707 от 13.05.2016</t>
  </si>
  <si>
    <t xml:space="preserve"> №ИС - 02868 от 19.05.2016</t>
  </si>
  <si>
    <t xml:space="preserve"> №ИС - 02865 от 19.05.2016</t>
  </si>
  <si>
    <t xml:space="preserve"> №ИС - 03014 от 24.05.2016</t>
  </si>
  <si>
    <t xml:space="preserve"> №ИС - 03013 от 24.05.2016</t>
  </si>
  <si>
    <t xml:space="preserve"> №ИС - 03015 от 24.05.2016</t>
  </si>
  <si>
    <t xml:space="preserve"> №ИС - 02859 от 19.05.2016</t>
  </si>
  <si>
    <t xml:space="preserve"> №ИС - 02867 от 19.05.2016</t>
  </si>
  <si>
    <t xml:space="preserve"> №ИС - 02002 от 08.04.2016</t>
  </si>
  <si>
    <t xml:space="preserve"> №ИС - 02119 от 12.04.2016</t>
  </si>
  <si>
    <t xml:space="preserve"> №ИС - 02125 от 14.04.2016</t>
  </si>
  <si>
    <t xml:space="preserve"> №ИС - 02003 от 08.04.2016</t>
  </si>
  <si>
    <t xml:space="preserve"> №ИС - 02342 от 25.04.2016</t>
  </si>
  <si>
    <t xml:space="preserve"> №ИС - 02341 от 25.04.2016</t>
  </si>
  <si>
    <t xml:space="preserve"> №ИС - 02443 от 28.04.2016</t>
  </si>
  <si>
    <t xml:space="preserve"> №ИС - 02343 от 25.04.2016</t>
  </si>
  <si>
    <t xml:space="preserve"> №7028 от 24.12.2015</t>
  </si>
  <si>
    <t xml:space="preserve"> №7064 от 25.12.2015</t>
  </si>
  <si>
    <t xml:space="preserve"> №7061 от 25.12.2015</t>
  </si>
  <si>
    <t xml:space="preserve"> №7062 от 25.12.2015</t>
  </si>
  <si>
    <t xml:space="preserve"> №ИС - 00214 от 21.01.2016</t>
  </si>
  <si>
    <t xml:space="preserve"> №ИС - 00216 от 21.01.2016</t>
  </si>
  <si>
    <t xml:space="preserve"> №ИС - 00215 от 21.01.2016</t>
  </si>
  <si>
    <t xml:space="preserve"> №6024 от 23.11.2015</t>
  </si>
  <si>
    <t xml:space="preserve"> №6012 от 23.11.2015</t>
  </si>
  <si>
    <t xml:space="preserve"> №6013 от 23.11.2015</t>
  </si>
  <si>
    <t xml:space="preserve"> №6019 от 23.11.2015</t>
  </si>
  <si>
    <t xml:space="preserve"> №6010 от 23.11.2015</t>
  </si>
  <si>
    <t xml:space="preserve"> №6007 от 23.11.2015</t>
  </si>
  <si>
    <t xml:space="preserve"> №6207 от 01.12.2015</t>
  </si>
  <si>
    <t xml:space="preserve"> №6209 от 01.12.2015</t>
  </si>
  <si>
    <t xml:space="preserve"> №6252 от 02.12.2015</t>
  </si>
  <si>
    <t xml:space="preserve"> №6690 от 18.12.2015</t>
  </si>
  <si>
    <t xml:space="preserve"> №6693 от 18.12.2015</t>
  </si>
  <si>
    <t xml:space="preserve"> №6691 от 18.12.2015</t>
  </si>
  <si>
    <t xml:space="preserve"> №6704 от 18.12.2015</t>
  </si>
  <si>
    <t>№6703 от 18.12.2015</t>
  </si>
  <si>
    <t xml:space="preserve"> №1902 от 14.04.2015</t>
  </si>
  <si>
    <t xml:space="preserve"> №2181 от 12.05.2015</t>
  </si>
  <si>
    <t xml:space="preserve"> №2225 от 14.05.2015</t>
  </si>
  <si>
    <t xml:space="preserve"> №2357 от 19.05.2015</t>
  </si>
  <si>
    <t xml:space="preserve"> №2719 от 10.06.2015</t>
  </si>
  <si>
    <t xml:space="preserve"> №3638 от 23.07.2015</t>
  </si>
  <si>
    <t xml:space="preserve"> №3587 от 20.07.2015</t>
  </si>
  <si>
    <t xml:space="preserve"> №3603 от 27.07.2015</t>
  </si>
  <si>
    <t xml:space="preserve"> №3637 от 23.07.2015</t>
  </si>
  <si>
    <t xml:space="preserve"> №3424 от 09.07.2015</t>
  </si>
  <si>
    <t xml:space="preserve"> №3308 от 02.07.2015</t>
  </si>
  <si>
    <t xml:space="preserve"> №3257 от 01.07.2015</t>
  </si>
  <si>
    <t xml:space="preserve"> №3694 от 27.07.2015</t>
  </si>
  <si>
    <t xml:space="preserve"> №3779 от 29.07.2015</t>
  </si>
  <si>
    <t xml:space="preserve"> №3780 от 29.07.2015</t>
  </si>
  <si>
    <t xml:space="preserve"> №3778 от 29.07.2015</t>
  </si>
  <si>
    <t xml:space="preserve"> №4038 от 18.08.2015</t>
  </si>
  <si>
    <t xml:space="preserve"> №4085 от 20.08.2015</t>
  </si>
  <si>
    <t xml:space="preserve"> №4084 от 20.08.2015</t>
  </si>
  <si>
    <t xml:space="preserve"> №4083 от 20.08.2015</t>
  </si>
  <si>
    <t xml:space="preserve"> №4164 от 26.08.2015</t>
  </si>
  <si>
    <t xml:space="preserve"> №4225 от 28.08.2015</t>
  </si>
  <si>
    <t xml:space="preserve"> №4256 от 02.09.2015</t>
  </si>
  <si>
    <t xml:space="preserve"> №4255 от 02.09.2015</t>
  </si>
  <si>
    <t xml:space="preserve"> №4316 от 04.09.2015</t>
  </si>
  <si>
    <t xml:space="preserve"> №4317 от 04.09.2015</t>
  </si>
  <si>
    <t xml:space="preserve"> №4318 от 04.09.2015</t>
  </si>
  <si>
    <t xml:space="preserve"> №4618 от 17.09.2015</t>
  </si>
  <si>
    <t xml:space="preserve"> №4619 от 17.09.2015</t>
  </si>
  <si>
    <t xml:space="preserve"> №4621 от 17.09.2015</t>
  </si>
  <si>
    <t xml:space="preserve"> №4530 от 17.09.2015</t>
  </si>
  <si>
    <t xml:space="preserve"> №4529 от 15.09.2015</t>
  </si>
  <si>
    <t xml:space="preserve"> №4644 от 18.09.2015</t>
  </si>
  <si>
    <t xml:space="preserve"> №4784 от 24.09.2015</t>
  </si>
  <si>
    <t xml:space="preserve"> №4811 от 28.09.2015</t>
  </si>
  <si>
    <t xml:space="preserve"> №4814 от 28.09.2015</t>
  </si>
  <si>
    <t xml:space="preserve"> №4810 от 28.09.2015</t>
  </si>
  <si>
    <t xml:space="preserve"> №4622 от 17.09.2015</t>
  </si>
  <si>
    <t xml:space="preserve"> №4625 от 17.09.2015</t>
  </si>
  <si>
    <t xml:space="preserve"> №4624 от 17.09.2015</t>
  </si>
  <si>
    <t xml:space="preserve"> №4620 от 17.09.2015</t>
  </si>
  <si>
    <t xml:space="preserve"> №5086 от 07.10.2015</t>
  </si>
  <si>
    <t xml:space="preserve"> №5032 от 05.10.2015</t>
  </si>
  <si>
    <t xml:space="preserve"> №5127 от 08.10.2015</t>
  </si>
  <si>
    <t xml:space="preserve"> №5280 от 19.10.2015</t>
  </si>
  <si>
    <t xml:space="preserve"> №5279 от 19.10.2015</t>
  </si>
  <si>
    <t xml:space="preserve"> №5386 от 22.10.2015</t>
  </si>
  <si>
    <t xml:space="preserve"> №5385 от 22.10.2015</t>
  </si>
  <si>
    <t xml:space="preserve"> №5566 от 30.10.2015</t>
  </si>
  <si>
    <t xml:space="preserve"> №5808 от 10.11.2015</t>
  </si>
  <si>
    <t xml:space="preserve"> №5810 от 10.11.2015</t>
  </si>
  <si>
    <t xml:space="preserve"> №5811 от 10.11.2015</t>
  </si>
  <si>
    <t xml:space="preserve"> №5563 от 30.10.2015</t>
  </si>
  <si>
    <t xml:space="preserve"> №5383 от 22.10.2015</t>
  </si>
  <si>
    <t xml:space="preserve"> №5384 от 22.10.2015</t>
  </si>
  <si>
    <t xml:space="preserve"> №5388 от 22.10.2015</t>
  </si>
  <si>
    <t xml:space="preserve"> №5389 от 22.10.2015</t>
  </si>
  <si>
    <t xml:space="preserve"> №5813 от 10.11.2015</t>
  </si>
  <si>
    <t xml:space="preserve"> №5812 от 10.11.2015</t>
  </si>
  <si>
    <t xml:space="preserve"> №5807 от 10.11.2015</t>
  </si>
  <si>
    <t xml:space="preserve"> №5806 от 10.11.2015</t>
  </si>
  <si>
    <t xml:space="preserve"> №5877 от 13.11.2015</t>
  </si>
  <si>
    <t xml:space="preserve"> №5805 от 10.11.2015</t>
  </si>
  <si>
    <t xml:space="preserve"> №5809 от 10.11.2015</t>
  </si>
  <si>
    <t xml:space="preserve"> №5804 от 10.11.2015</t>
  </si>
  <si>
    <t xml:space="preserve"> №5567 от 30.10.2015</t>
  </si>
  <si>
    <t xml:space="preserve"> №5562 от 30.10.2015</t>
  </si>
  <si>
    <t xml:space="preserve"> №6017 от 23.11.2015</t>
  </si>
  <si>
    <t xml:space="preserve"> №6014 от 23.11.2015</t>
  </si>
  <si>
    <t xml:space="preserve"> №6692 от 18.12.2015</t>
  </si>
  <si>
    <t xml:space="preserve"> №ИС - 02866 от 19.05.2016</t>
  </si>
  <si>
    <t xml:space="preserve"> №ИС - 01516 от 18.03.2016</t>
  </si>
  <si>
    <t xml:space="preserve"> №ИС - 04020 от 12.07.2016</t>
  </si>
  <si>
    <t xml:space="preserve"> №ИС - 03574 от 22.06.2016</t>
  </si>
  <si>
    <t xml:space="preserve"> №ИС - 03672 от 27.06.2016</t>
  </si>
  <si>
    <t xml:space="preserve"> №ИС - 03172 от 31.05.2016</t>
  </si>
  <si>
    <t xml:space="preserve"> №ИС - 03171 от 31.05.2016</t>
  </si>
  <si>
    <t xml:space="preserve"> №ИС - 03576 от 22.06.2016</t>
  </si>
  <si>
    <t xml:space="preserve"> №ИС - 03270 от 07.06.2016</t>
  </si>
  <si>
    <t xml:space="preserve"> №ИС - 03173 от 31.05.2016</t>
  </si>
  <si>
    <t xml:space="preserve"> №ИС - 02689 от 12.05.2016</t>
  </si>
  <si>
    <t xml:space="preserve"> №ИС - 01521 от 18.03.2016</t>
  </si>
  <si>
    <t xml:space="preserve"> №ИС - 01668 от 24.03.2016</t>
  </si>
  <si>
    <t xml:space="preserve"> №ИС - 01671 от 24.03.2016</t>
  </si>
  <si>
    <t xml:space="preserve"> №ИС - 01669 от 24.03.2016</t>
  </si>
  <si>
    <t xml:space="preserve"> №ИС - 01670 от 24.03.2016</t>
  </si>
  <si>
    <t xml:space="preserve"> №ИС - 04298 от 25.07.2016</t>
  </si>
  <si>
    <t xml:space="preserve"> №ИС - 04156 от 19.07.2016</t>
  </si>
  <si>
    <t xml:space="preserve">Нарымская </t>
  </si>
  <si>
    <t xml:space="preserve"> №4980 от 02.10.2015</t>
  </si>
  <si>
    <t xml:space="preserve"> №6700 от 18.12.2015</t>
  </si>
  <si>
    <t xml:space="preserve"> №ИС - 01517 от 18.03.2016</t>
  </si>
  <si>
    <t xml:space="preserve"> №ИС - 01179 от 29.02.2016</t>
  </si>
  <si>
    <t xml:space="preserve"> №ИС - 04099 от 14.07.2016</t>
  </si>
  <si>
    <t>40703810117033000009</t>
  </si>
  <si>
    <t>40604810244050001307</t>
  </si>
  <si>
    <t>4060481044050001039</t>
  </si>
  <si>
    <t>Оплата по поручению на списание(решение собств., протокол №2-2016 от 26.06.16) кап.ремонт г.Новосибирск, ул.Железнодорожная д.20 по дог.№15/16 от 14.07.16, аванс 30%. В т.ч.НДС(18%)84092,90</t>
  </si>
  <si>
    <t>Оплата по поручению на списание(решение собств., протокол №1 от 30.05.16) кап.ремонт г.Искитим, мкр.Южный д.9 по дог.№1606/10 от 27.06.16, аванс 30%. Без НДС</t>
  </si>
  <si>
    <t>ООО "Альп-Мастер"</t>
  </si>
  <si>
    <t>г.Искитим</t>
  </si>
  <si>
    <t>Искитимский р-н</t>
  </si>
  <si>
    <t>мкр. Южный</t>
  </si>
  <si>
    <t>Оплата по поручению на списание(решение собств., протокол №17/КР-2016 от 28.06.16) кап.ремонт г.Новосибирск, ул.Кропоткина д136 по дог.№4/05/16 от 28.06.16, аванс 30%.В т.ч. НДС18%52594,54</t>
  </si>
  <si>
    <t>Оплата по поручению на списание(решение собств., протокол №1 от 16.01.16) кап.ремонт г.Новосибирск, м-н Горский д.8 по дог.№61157 от 01.06.16,КС-2№1,КС-3№1 от 30.06.16. Без НДС</t>
  </si>
  <si>
    <t>Оплата по поручению на списание(решение собств., протокол №3 от 06.07.16) кап.ремонт г.Новосибирск, ул.Кропоткина д106 по дог.№01/07/16 от 11.07.16, аванс 30%.В т.ч. НДС18%40623,29</t>
  </si>
  <si>
    <t>Оплата по поручению на списание(решение собств., протокол №2 от 21.04.16) кап.ремонт г.Новосибирск, ул.Выборная д.101/1 по дог.№01 от 22.04.16,КС-2№1,КС-3№1 от23.06.16,КС-2№2,КС-3№2 от 12.07.16.В т.ч. НДС18%43677,18</t>
  </si>
  <si>
    <t>ООО фирм "ВССУ"</t>
  </si>
  <si>
    <t>ООО "Перспектива"</t>
  </si>
  <si>
    <t>Оплата по поручению на списание(решение собств., протокол №2 от 02.04.16) кап.ремонт с.Криводановка, ул.Микрорайон д.8 по дог.№1 от 09.06.16,КС-2№1,КС-3№1 от 08.07.16.Без НДС</t>
  </si>
  <si>
    <t>мкр. Горский</t>
  </si>
  <si>
    <t>106</t>
  </si>
  <si>
    <t>Оплата по поручению на списание(решение собств., протокол №21 от 23.06.16) кап.ремонт г.Новосибирск, ул.Трикотажная д.60/2 по дог.№1 от 11.07.16, аванс 30%.В т.ч. НДС33890,80</t>
  </si>
  <si>
    <t>Оплата по поручению на списание(решение собств., протокол №3 от 11.05.16) кап.ремонт г.Новосибирск, ул.Б.Богаткова д214 по дог.№42 от 11.07.16, аванс 30%.Без НДС</t>
  </si>
  <si>
    <t>Оплата по поручению на списание(решение собств., протокол №4 от 11.05.16) кап.ремонт г.Новосибирск, ул.Путевая д11 по дог.№1 от 11.07.16, аванс 30%.В т.ч. НДС18%10995,37</t>
  </si>
  <si>
    <t>Оплата по поручению на списание(решение собств., протокол №1 от 05.06.16) кап.ремонт г.Новосибирск, ул.Титова д47/1 по дог.№2/16 от 22.06.16, аванс 30%.Без НДС</t>
  </si>
  <si>
    <t>Оплата по поручению на списание(решение собств., протокол №б/н от 20.07.16) кап.ремонт г.Новосибирск, ул.Гаранина д3 по дог.№2 от 20.07.16, аванс 30%.Без НДС</t>
  </si>
  <si>
    <t>Оплата по поручению на списание(решение собств., протокол №1 от 05.07.16) кап.ремонт г.Новосибирск, ул.Бориса Богаткова д209 по дог.№1/16 от 15.07.16, аванс 30%.Без НДС</t>
  </si>
  <si>
    <t>Оплата по поручению на списание(решение собств., протокол №б/н от 11.02.16) кап.ремонт г.Новосибирск, ул.1905 года д85 по дог.№46 от 11.02.16, аванс 30%.В т.ч. НДС18%18541,00</t>
  </si>
  <si>
    <t>Оплата по поручению на списание(решение собств., протокол №1 от 08.06.16) кап.ремонт г.Бердск, ул.Первомайская д21 по дог.№5/2016 от 14.07.16, аванс 30%.Без НДС</t>
  </si>
  <si>
    <t>Оплата по поручению на списание(решение собств., протокол №б/н от 20.05.16) кап.ремонт г.Новосибирск, ул.Бориса Богаткова д163 по дог.№б/н от 20.05.16, аванс 30%.Без НДС</t>
  </si>
  <si>
    <t>Оплата по поручению на списание(решение собств., протокол №2 от 10.04.16) кап.ремонт г.Новосибирск, ул.Сибревкома д4 по дог.№7 от 15.04.16,КС-3№1,КС-2№1 от 17.06.16.Без НДС</t>
  </si>
  <si>
    <t>ООО "Техстрой"</t>
  </si>
  <si>
    <t>ООО "Кровлелит"</t>
  </si>
  <si>
    <t>ООО "Домспецстрой"</t>
  </si>
  <si>
    <t>ООО "Энерголайн"</t>
  </si>
  <si>
    <t>ООО "СтройСервис"</t>
  </si>
  <si>
    <t>ООО "Юнако-Кредит"</t>
  </si>
  <si>
    <t>Трикотажная</t>
  </si>
  <si>
    <t>Путевая</t>
  </si>
  <si>
    <t>60/2</t>
  </si>
  <si>
    <t>214</t>
  </si>
  <si>
    <t>209</t>
  </si>
  <si>
    <t>163</t>
  </si>
  <si>
    <t>40604810044050001882</t>
  </si>
  <si>
    <t xml:space="preserve">40604810244050001682
</t>
  </si>
  <si>
    <t>Оплата по поручению на списание(решение собств., протокол №2 от 10.05.16) кап.ремонт с.Криводановка, Микрорайон д21 по дог.№05/2016 от 12.05.16,КС-2№1,КС-3№1 от 14.07.16.Без НДС</t>
  </si>
  <si>
    <t>Оплата по поручению на списание(решение собств., протокол №1 от 29.04.16) кап.ремонт г.Новосибирск, ул.Гусинобродское шоссе,11 по дог.№П16-06/06 от 06.06.16,КС-2№1,КС-3№1 от 12.07.16.Без НДС</t>
  </si>
  <si>
    <t>ООО "ТеплоЭнергоСнабКомплект"</t>
  </si>
  <si>
    <t>ООО "СИББЕСТ"</t>
  </si>
  <si>
    <t>Оплата по поручению на списание(решение собств., протокол №1 от 08.07.16) кап.ремонт с.Криводановка, Микрорайон д.26 по дог.№1 от 11.07.16, аванс 30%. В т.ч.НДС18%7224,93</t>
  </si>
  <si>
    <t>Оплата по поручению на списание(решение собств., протокол №1 от 08.07.16) кап.ремонт с.Криводановка, ул.Микрорайон д.26 по дог.№24/2016пд от 12.07.16, аванс 30%.В т.ч. НДС6033,37</t>
  </si>
  <si>
    <t>47/1</t>
  </si>
  <si>
    <t>4060481084405000216</t>
  </si>
  <si>
    <t>40604810644050099896</t>
  </si>
  <si>
    <t>мкр Горский</t>
  </si>
  <si>
    <t>40604810344050000868</t>
  </si>
  <si>
    <t>40604810444050000454</t>
  </si>
  <si>
    <t>40604810744050000109</t>
  </si>
  <si>
    <t>40604810744050001797</t>
  </si>
  <si>
    <t>40604810644050002032</t>
  </si>
  <si>
    <t xml:space="preserve"> №ИС - 04460 от 02.08.2016</t>
  </si>
  <si>
    <t xml:space="preserve"> №ИС - 04459 от 02.08.2016</t>
  </si>
  <si>
    <t xml:space="preserve"> №ИС - 04448 от 02.08.2016</t>
  </si>
  <si>
    <t xml:space="preserve"> Большевистская</t>
  </si>
  <si>
    <t>Сверка</t>
  </si>
  <si>
    <t>проверка</t>
  </si>
  <si>
    <t>Оплата по пор-ю на спис(реш-е собств., пр-л №4-2016 от 11.07.16) кап.ремонт г.Новосибирск, ул.Терешковой,6 по дог.№14 от21.07.16,аванс 30%.В т.ч.НДС18%81657,88</t>
  </si>
  <si>
    <t>Оплата по пор-ю на спис(реш-е собств., пр-л №2 от 26.05.16) кап.ремонт г.Новосибирск, ул.Забалуева,60 по дог.№1 от03.06.16,дс№1 от 18.07.16,КС-3№1,КС-2№1,КС-2№2 от 18.07.16В т.ч.НДС18%57274,11</t>
  </si>
  <si>
    <t>Оплата по пор-ю на спис(реш-е собств., пр-л №2 от 30.05.16) кап.ремонт г.Новосибирск, ул.Есенина,10/2 по дог.№25 от01.06.16,КС-3№1,КС-2№1от 18.07.16 Без НДС</t>
  </si>
  <si>
    <t>Оплата по пор-ю на спис(реш-е собств., пр-л №2 от 30.05.16) кап.ремонт г.Новосибирск, ул.Есенина,10/2 по дог.№26 от06.06.16,КС-3№1,КС-2№1от 18.07.16 Без НДС</t>
  </si>
  <si>
    <t>ООО "Новосибирская Градостроительная Компания"</t>
  </si>
  <si>
    <t xml:space="preserve">40604810344050001265
</t>
  </si>
  <si>
    <t xml:space="preserve">40703810917033000005
</t>
  </si>
  <si>
    <t>Терешковой</t>
  </si>
  <si>
    <t>29.07.206</t>
  </si>
  <si>
    <t>Оплата по поручению на списание(решение собств., протокол №2 от 10.05.16) кап.ремонт с.Криводановка, Микрорайон д.21 по дог.№05/16 от 12.05.16, аванс 30%. В т.ч. НДС (18%)8923,73</t>
  </si>
  <si>
    <t>40604810644050000665</t>
  </si>
  <si>
    <t>40604810700290003699</t>
  </si>
  <si>
    <t>40604810400290053473</t>
  </si>
  <si>
    <t>№ИС-04435 от 01.08.2016</t>
  </si>
  <si>
    <t xml:space="preserve"> №ИС - 04431 от 01.08.2016</t>
  </si>
  <si>
    <t>№ИС-04433 от 01.08.2016</t>
  </si>
  <si>
    <t>№ИС-04429 от 01.08.2016</t>
  </si>
  <si>
    <t xml:space="preserve"> №ИС - 00213 от 21.01.2016</t>
  </si>
  <si>
    <t xml:space="preserve"> №ИС - 04430 от 01.08.2016</t>
  </si>
  <si>
    <t>№ИС-04428 от 01.08.2016</t>
  </si>
  <si>
    <t xml:space="preserve"> №ИС - 01008 от 25.02.2016</t>
  </si>
  <si>
    <t>№ИС-04434 от 01.08.2016</t>
  </si>
  <si>
    <t>№ИС-04432 от 01.08.2016</t>
  </si>
  <si>
    <t>40604810944050000161</t>
  </si>
  <si>
    <t xml:space="preserve"> №ИС - 03581 от 22.06.2016</t>
  </si>
  <si>
    <t xml:space="preserve"> №ИС - 04100 от 14.07.2016</t>
  </si>
  <si>
    <t xml:space="preserve"> №5083 от 07.10.2015</t>
  </si>
  <si>
    <t>№6015 от 23.11.2015</t>
  </si>
  <si>
    <t xml:space="preserve"> №4422 от 11.09.2015</t>
  </si>
  <si>
    <t xml:space="preserve"> №4423 от 11.09.2015</t>
  </si>
  <si>
    <t xml:space="preserve"> №4623 от 17.09.2015</t>
  </si>
  <si>
    <t xml:space="preserve"> №4979 от 02.10.2015</t>
  </si>
  <si>
    <t xml:space="preserve"> №5030 от 05.10.2015</t>
  </si>
  <si>
    <t xml:space="preserve"> №4812 от 28.09.2015</t>
  </si>
  <si>
    <t xml:space="preserve"> №4982 от 02.10.2015</t>
  </si>
  <si>
    <t xml:space="preserve"> №ИС - 01287 от 03.03.2016</t>
  </si>
  <si>
    <t xml:space="preserve"> №ИС - 01329 от 09.03.2016</t>
  </si>
  <si>
    <t xml:space="preserve"> №ИС - 01286 от 03.03.2016</t>
  </si>
  <si>
    <t xml:space="preserve"> №ИС - 01181 от 29.02.2016</t>
  </si>
  <si>
    <t xml:space="preserve"> №ИС - 001182 от 29.02.2016</t>
  </si>
  <si>
    <t xml:space="preserve"> №ИС - 01519 от 18.03.2016</t>
  </si>
  <si>
    <t xml:space="preserve"> №ИС - 01520 от 18.03.2016</t>
  </si>
  <si>
    <t xml:space="preserve"> №ИС - 01515 от 18.03.2016</t>
  </si>
  <si>
    <t xml:space="preserve"> №ИС - 01518 от 18.03.2016</t>
  </si>
  <si>
    <t xml:space="preserve"> №ИС - 01319 от 04.03.2016</t>
  </si>
  <si>
    <t xml:space="preserve"> №ИС - 02127 от 14.04.2016</t>
  </si>
  <si>
    <t xml:space="preserve"> №2804 от 18.06.2015</t>
  </si>
  <si>
    <t xml:space="preserve"> №2820 от 22.06.2015</t>
  </si>
  <si>
    <t xml:space="preserve"> №3101 от 29.06.2015</t>
  </si>
  <si>
    <t xml:space="preserve"> №5031 от 05.10.2015</t>
  </si>
  <si>
    <t xml:space="preserve"> №5035 от 05.10.2015</t>
  </si>
  <si>
    <t xml:space="preserve"> №5080 от 07.10.2015</t>
  </si>
  <si>
    <t xml:space="preserve"> №5082 от 07.10.2015</t>
  </si>
  <si>
    <t xml:space="preserve"> №6381 от 09.12.2015</t>
  </si>
  <si>
    <t xml:space="preserve"> №6382 от 09.12.2015</t>
  </si>
  <si>
    <t xml:space="preserve"> №6698 от 18.12.2015</t>
  </si>
  <si>
    <t xml:space="preserve"> №6705 от 18.12.2015</t>
  </si>
  <si>
    <t xml:space="preserve"> №6701 от 18.12.2015</t>
  </si>
  <si>
    <t xml:space="preserve"> №6694 от 18.12.2015</t>
  </si>
  <si>
    <t xml:space="preserve"> №6689 от 18.12.2015</t>
  </si>
  <si>
    <t xml:space="preserve"> №6695 от 18.12.2015</t>
  </si>
  <si>
    <t xml:space="preserve"> №6702 от 18.12.2015</t>
  </si>
  <si>
    <t xml:space="preserve"> №6696 от 18.12.2015</t>
  </si>
  <si>
    <t xml:space="preserve"> №6697 от 18.12.2015</t>
  </si>
  <si>
    <t>№7027 от 24.12.2015</t>
  </si>
  <si>
    <t xml:space="preserve"> №7029 от 24.12.2015</t>
  </si>
  <si>
    <t xml:space="preserve"> №ИС - 00297 от 25.01.2016</t>
  </si>
  <si>
    <t>№ИС - 00295 от 25.01.2016</t>
  </si>
  <si>
    <t xml:space="preserve"> №ИС - 00298 от 25.01.2016</t>
  </si>
  <si>
    <t>№ИС - 00300 от 25.01.2016</t>
  </si>
  <si>
    <t xml:space="preserve"> №ИС - 00649 от 11.02.2016</t>
  </si>
  <si>
    <t xml:space="preserve"> №ИС - 00299 от 25.01.2016</t>
  </si>
  <si>
    <t xml:space="preserve"> №ИС - 00936 от 20.02.2016</t>
  </si>
  <si>
    <t xml:space="preserve"> №ИС - 01178 от 29.02.2016</t>
  </si>
  <si>
    <t xml:space="preserve"> №ИС - 01321 от 04.03.2016</t>
  </si>
  <si>
    <t xml:space="preserve"> №ИС - 00651 от 11.02.2016</t>
  </si>
  <si>
    <t xml:space="preserve"> №ИС - 00650 от 11.02.2016</t>
  </si>
  <si>
    <t xml:space="preserve"> №ИС - 00652 от 11.02.2016</t>
  </si>
  <si>
    <t xml:space="preserve"> №5081 от 07.10.2015</t>
  </si>
  <si>
    <t xml:space="preserve"> №5029 от 05.10.2015</t>
  </si>
  <si>
    <t xml:space="preserve"> №5281 от 19.10.2015</t>
  </si>
  <si>
    <t xml:space="preserve"> №5390 от 22.10.2015</t>
  </si>
  <si>
    <t xml:space="preserve"> №5565 от 30.10.2015</t>
  </si>
  <si>
    <t xml:space="preserve"> №5564 от 30.10.2015</t>
  </si>
  <si>
    <t xml:space="preserve"> №6699 от 18.12.2015</t>
  </si>
  <si>
    <t>Возврат ошибочно перечисленных денежных средств, в том числе НДС 18% 39111,88</t>
  </si>
  <si>
    <t>возврат_Зорге,219</t>
  </si>
  <si>
    <t>возврат_Челюскинцев,22</t>
  </si>
  <si>
    <t>Возврат средств по платежному поручению 718 от20/06/2016. Счет получателя закрыт</t>
  </si>
  <si>
    <t>август</t>
  </si>
  <si>
    <t>Оплата по поручению на списание(решение собств., протокол №1 от 07.06.16) кап.ремонт г.Новосибирск, ул.Дуси Ковальчук,20 по дог.№б/н от 22.06.16,КС-2№1,КС-3№1 от 19.07.16.Без НДС</t>
  </si>
  <si>
    <t>Оплата по пор-ю на спис(реш-е собств., пр-л №2 от 22.01.16 и пр-л№4 от 17.04.16) кап.ремонт г.Новосибирск, ул.Большевистская,175/2 по дог.№132 от15.02.16,КС-2№1 от04.04.16,КС-2№2 от04.05.16,КС-2№3КС-3№1 от12.07.16.В т.ч.НДС18%45762,71</t>
  </si>
  <si>
    <t>Оплата по пор-ю на спис(реш-е собств., пр-л №02 от 30.06.16) кап.ремонт г.Новосибирск, ул.Толбухина,25 по дог.№0107/16 от01.07.16,аванс 30%.В т.ч.НДС18%41186,44</t>
  </si>
  <si>
    <t>Оплата по пор-ю на спис(реш-е собств., пр-л №2 от 20.06.16) кап.ремонт г.Новосибирск, ул.Бориса Богаткова,185/1 по дог.№37 от06.07.16,аванс 30%.В Без НДС</t>
  </si>
  <si>
    <t>Толбухина</t>
  </si>
  <si>
    <t xml:space="preserve">25 </t>
  </si>
  <si>
    <t>185/1</t>
  </si>
  <si>
    <t>40703810417033000068</t>
  </si>
  <si>
    <t xml:space="preserve"> №ИС - 04456 от 02.08.2016</t>
  </si>
  <si>
    <t xml:space="preserve"> №ИС - 04451 от 02.08.2016</t>
  </si>
  <si>
    <t xml:space="preserve"> №ИС - 04454 от 02.08.2016</t>
  </si>
  <si>
    <t xml:space="preserve"> №ИС - 04449 от 02.08.2016</t>
  </si>
  <si>
    <t xml:space="preserve"> №ИС - 04452 от 02.08.2016</t>
  </si>
  <si>
    <t xml:space="preserve"> №ИС - 04450 от 02.08.2016</t>
  </si>
  <si>
    <t xml:space="preserve"> №ИС - 04457 от 02.08.2016</t>
  </si>
  <si>
    <t xml:space="preserve"> №ИС - 04453 от 02.08.2016</t>
  </si>
  <si>
    <t xml:space="preserve"> №ИС - 04455 от 02.08.2016</t>
  </si>
  <si>
    <t xml:space="preserve"> №ИС - 04458 от 02.08.2016</t>
  </si>
  <si>
    <t xml:space="preserve"> №ИС - 03684 от 28.06.2016</t>
  </si>
  <si>
    <t>№ИС-04533 от 05.08.2016</t>
  </si>
  <si>
    <t>№ИС-04534 от 05.08.2016</t>
  </si>
  <si>
    <t>№ИС-04532 от 05.08.2016</t>
  </si>
  <si>
    <t xml:space="preserve"> №ИС - 04531 от 05.08.2016</t>
  </si>
  <si>
    <t>№ИС-04530 от 05.08.2016</t>
  </si>
  <si>
    <t xml:space="preserve"> №ИС - 04529 от 05.08.2016</t>
  </si>
  <si>
    <t>№ИС-04523 от 05.08.2016</t>
  </si>
  <si>
    <t>Оплата по поручению на списание(решение собств., протокол б/н от 21.01.16) кап.ремонт г.Новосибирск, ул.Б.Богаткова д.243 по дог.№17 от 25.01.16, КС-2№1,КС-3№1 от 15.07.16. В т.ч. НДС 18% 55067,80</t>
  </si>
  <si>
    <t>Оплата по поручению на списание(решение собств., протокол б/н от 30.06.16) кап.ремонт г.Новосибирск, ул.Бориса Богаткова,217/1 по дог.№1807/2016 от 18.07.16,аванс 30%.В т.ч. НДС 18% 40915,42</t>
  </si>
  <si>
    <t>ООО "Монолит"</t>
  </si>
  <si>
    <t xml:space="preserve">Оплата по поручению на списание(решение собств., протокол б/н от 24.02.16) кап.ремонт г.Новосибирск, ул.Ильича д.3 по дог.№5 от 24.02.16, КС-2№1, КС-3№1 от 25.07.16. Без НДС </t>
  </si>
  <si>
    <t>Оплата по поручению на списание(решение собств., протокол б/н от 10.03.16г.) кап.ремонт г.Новосибирск, ул.Адриена Лежена, д.28 по дог№ 68 от 05.05.16, КС-3№1,КС-2№1 от 22.07.16. Без НДС</t>
  </si>
  <si>
    <t>Оплата по поручению на списание(решение собств., протокол №2 от 21.04.16) кап.ремонт г.Новосибирск, ул.Выборная д.101/1 по дог.№01 от 22.04.16,КС-2№3,КС-3№3 от29.07.16. В т.ч. НДС18% 10525,42</t>
  </si>
  <si>
    <t>Оплата по поручению на списание(решение собств., протокол б/н от 29.05.16) кап.ремонт г.Болотное, ул.Степная д.35 по дог.№ б/н от 15.07.16, аванс 30%. Без НДС</t>
  </si>
  <si>
    <t>Оплата по поручению на списание(решение собств., протокол №б/н от 15.12.15) строительный контроль г.Новосибирск, ул.Некрасова д.84 по дог.№28 от 01.03.16,акт№119 от 11.07.16.Без НДС</t>
  </si>
  <si>
    <t>Оплата по поручению на списание(решение собств., протокол №б/н от 20.07.16) кап.ремонт г.Новосибирск, ул.Гаранина д3 по дог.№2 от 20.07.16, КС-3№1, КС-2№1 от 01.08.16. Без НДС</t>
  </si>
  <si>
    <t>Оплата по поручению на списание(решение собств., протокол №1 от 05.05.16) кап.ремонт г.Новосибирск, ул.Петропавловская д.17 по дог.№1/16 от 10.05.16, КС-3№1, КС-2№1 от 30.07.16. Без НДС</t>
  </si>
  <si>
    <t>ИП Полыненко Н.Л.</t>
  </si>
  <si>
    <t>ООО НПК "Факел"</t>
  </si>
  <si>
    <t>Оплата по поручению на списание(решение собств., протокол №1 от 18.05.16) кап.ремонт г.Новосибирск, Бориса Богаткова д.219 по дог.№1/16 от 23.05.16, КС-3№1,КС-2№1 от 01.08.16. Без НДС</t>
  </si>
  <si>
    <t xml:space="preserve">Оплата по поручению на списание(решение собств., протокол б\н от 24.12.15) кап.ремонт г.Новосибирск, ул.Степная, д.55а по дог.№3/16 от 27.05.16, аванс 30%.  Без НДС </t>
  </si>
  <si>
    <t>№ИС-04573 от 09.08.2016</t>
  </si>
  <si>
    <t>№ИС-04572 от 09.08.2016</t>
  </si>
  <si>
    <t>№ИС-04571 от 09.08.216</t>
  </si>
  <si>
    <t>№ИС-04570 от 09.08.2016</t>
  </si>
  <si>
    <t>217/1</t>
  </si>
  <si>
    <t>Ильича</t>
  </si>
  <si>
    <t>35</t>
  </si>
  <si>
    <t>40604810344050001359</t>
  </si>
  <si>
    <t>№ИС-04654 от 15.08.2016</t>
  </si>
  <si>
    <t>№ИС-04653 от 15.08.2016</t>
  </si>
  <si>
    <t>№ИС-04652 от 15.08.2016</t>
  </si>
  <si>
    <t>№ИС-04657 от 15.08.2016</t>
  </si>
  <si>
    <t>№ИС-04651 от 15.08.2016</t>
  </si>
  <si>
    <t>40604810744050001645</t>
  </si>
  <si>
    <t>№ИС-04650 от 15.08.2016</t>
  </si>
  <si>
    <t>№ИС-04649 от 15.08.2016</t>
  </si>
  <si>
    <t>09.08.206</t>
  </si>
  <si>
    <t>№ИС-04646 от 15.08.2016</t>
  </si>
  <si>
    <t xml:space="preserve"> №ИС - 04648 от 15.08.2016</t>
  </si>
  <si>
    <t>№ИС-04746 от 18.08.2016</t>
  </si>
  <si>
    <t>№ИС-04745 от 10.08.2016</t>
  </si>
  <si>
    <t>ООО "Инжиниринг Строй"</t>
  </si>
  <si>
    <t xml:space="preserve">Оплата по поручению на списание(решение собств., протокол №12 от 02.08.16) кап.ремонт г.Новосибирск, ул.Кропоткина, д.119/1 по дог.№1 от 08.08.16, аванс 30%. В т.ч.НДС(18%) 64843,69 </t>
  </si>
  <si>
    <t>Оплата по поручению на списание(решение собств., протокол б\н от 30.07.16) кап.ремонт г.Новосибирск, ул.Дениса Давыдова, д.1/1 по дог.№01/08 от 08.08.16, аванс 30%. В т.ч.НДС(18%) 24385,91</t>
  </si>
  <si>
    <t xml:space="preserve">ООО "Лазурный"
</t>
  </si>
  <si>
    <t>Оплата по поручению на списание(решение собств., протокол б/н от 02.04.16) кап.ремонт г.Новосибирск, ул.Куприна д.16 по дог.№120 от 13.04.16,Д.С.от 21.06.16,КС-2№1,КС-3№1 от 21.06.16.   Без НДС</t>
  </si>
  <si>
    <t>Дениса Давыдова</t>
  </si>
  <si>
    <t>119/1</t>
  </si>
  <si>
    <t>1/1</t>
  </si>
  <si>
    <t>40604810344050001883</t>
  </si>
  <si>
    <t>№ИС-04883 от 29.08.2016</t>
  </si>
  <si>
    <t>40604810644050001525</t>
  </si>
  <si>
    <t>№ИС-04884 от 29.08.2016</t>
  </si>
  <si>
    <t>№ИС-04881 от 29.08.2016</t>
  </si>
  <si>
    <t xml:space="preserve">Оплата по поручению на списание(решение собств., протокол №1 от 24.04.16) кап.ремонт г.Новосибирск, ул. Демакова, д.13 по дог.№07/04 от 27.04.16,КС-2№1, КС-3№1 от 21.07.2016. Без НДС. </t>
  </si>
  <si>
    <t>Оплата по поручению на списание(решение собств., протокол №2 от 11.05.16) кап.ремонт г.Новосибирск, ул.Бориса Богаткова д.165 по дог.№4/16 от 16.05.16, КС-2№1, КС-3№1 от 29.07.2016. В т.ч. НДС (18%) 128440,68</t>
  </si>
  <si>
    <t>Оплата по поручению на списание(решение собств., протокол №2 от 01.06.16) кап.ремонт г.Новосибирск, ул. Зорге, д.219 по дог.№1 от 29.07.16,аванс 30%.В т.ч. НДС (18%) 57639,92</t>
  </si>
  <si>
    <t>Оплата по поручению на списание(решение собств., протокол №6 от 01.06.16) кап.ремонт г.Новосибирск, пр Дзержинского д.22/2 по дог.№6 от 01.06.16, КС-2№1,КС-3№1 ОТ 15.07.16. В т.ч. НДС (18%) 9442,74</t>
  </si>
  <si>
    <t>ИП Гринадер Ю.Ф.</t>
  </si>
  <si>
    <t>ООО "АКТИВ НСК"</t>
  </si>
  <si>
    <t>фасад (цоколь)</t>
  </si>
  <si>
    <t>№ИС-04882 от 29.08.2016</t>
  </si>
  <si>
    <t>№ИС-04878 от 29.08.2016</t>
  </si>
  <si>
    <t>№ИС-04037 от 05.08.2016</t>
  </si>
  <si>
    <t>Оплата по поручению на списание(решение собств., протокол №4 от 03.06.16) кап.ремонт г.Новосибирск, ул. Красный факел, д.11 по дог. Б/Н от 01.07.16, аванс 30%. Без НДС.</t>
  </si>
  <si>
    <t>Оплата по поручению на списание(решение собств., протокол №1 от 05.07.16) кап.ремонт г.Новосибирск, ул. Невельского, д.67 по дог. №1/08 от 10.08.16, аванс 30%. В т.ч. НДС (18%) 13455,61</t>
  </si>
  <si>
    <t>ООО "Управляющая компания Первомайская"</t>
  </si>
  <si>
    <t>Красный Факел</t>
  </si>
  <si>
    <t>67</t>
  </si>
  <si>
    <t>№ИС-04877 от 29.08.2016</t>
  </si>
  <si>
    <t>№ИС-04879 от 29.08.2016</t>
  </si>
  <si>
    <t>40604810944050099826</t>
  </si>
  <si>
    <t>40703810117033000038</t>
  </si>
  <si>
    <t>Оплата по поручению на списание(решение собств., протокол б/н от 04.06.16) кап.ремонт г.Новосибирск, ул.Ипподромская д.34 по дог.№240 от 24.06.16 аванс 30%.В т.ч. НДС 7126,97</t>
  </si>
  <si>
    <t>Оплата по поручению на списание(решение собств., протокол б/н от 08.08.16) кап.ремонт р.п.Краснообск,  д.5 по дог.№365-ТР/2016 от 12.08.16 аванс 30%.В т.ч. НДС 44536,74</t>
  </si>
  <si>
    <t>Оплата по поручению на списание(решение собств., протокол б/н от 21.06.16) кап.ремонт г.Новосибирск, ул.Бориса Богаткова д.194/7 по дог.№001 от 22.06.16,КС-2№1,КС-3№1 от27.07.16. Без НДС</t>
  </si>
  <si>
    <t>Оплата по поручению на списание(решение собств., протокол №28 от 10.08.16) кап.ремонт г.Новосибирск, ул.1905 года д.28 по дог.№01/08 от 10.08.16 аванс 30%.В т.ч. НДС 55204,61</t>
  </si>
  <si>
    <t>ООО "Современные отопительные технологии"</t>
  </si>
  <si>
    <t>ООО "Строительные технологии"</t>
  </si>
  <si>
    <t>Оплата по поручению на списание(решение собств., протокол №1 от 27.07.16) кап.ремонт р.п.Краснообск,  д.20 по дог.№6 от 27.07.16 аванс 30%.В т.ч. НДС 19676,05</t>
  </si>
  <si>
    <t>Оплата по поручению на списание(решение собств., протокол №2 от 23.05.16) кап.ремонт с.Криводановка, Микрорайон, д.13 по дог.№5 от 10.06.16, КС-2№1,№2, КС-3№1 от 29.07.16. В т.ч. НДС (18%) 26758,11</t>
  </si>
  <si>
    <t>Оплата по поручению на списание(решение собств., протокол №2 от 11.08.16) кап.ремонт г.Новосибирск, ул.Тенистая, д.25 по дог.№_20/УКП-пто от 15.08.16 аванс 30%.В т.ч. НДС 50740,18</t>
  </si>
  <si>
    <t>Оплата по поручению на списание(решение собств., протокол №3 к\р от 18.07.16) кап.ремонт г.Новосибирск, ул.Пирогова, д.28 по дог.№б\н от 20.07.16 аванс 30%. Без НДС.</t>
  </si>
  <si>
    <t>ООО "ГаросСтройИнвест"</t>
  </si>
  <si>
    <t>ООО ПСК "Связь"</t>
  </si>
  <si>
    <t>ИП Зинков Александр Иванович</t>
  </si>
  <si>
    <t>Тенистая</t>
  </si>
  <si>
    <t>Пирогова</t>
  </si>
  <si>
    <t>40604810544050001502</t>
  </si>
  <si>
    <t>кровля подъездов</t>
  </si>
  <si>
    <t>№ИС-</t>
  </si>
  <si>
    <t>40604810944050099839</t>
  </si>
  <si>
    <t>40604810000290003632</t>
  </si>
  <si>
    <t>40604810100290003820</t>
  </si>
  <si>
    <t>40703810817033000082</t>
  </si>
  <si>
    <t>40604810244050000081</t>
  </si>
  <si>
    <t xml:space="preserve">40604810744050001506 </t>
  </si>
  <si>
    <t>в т.ч. за 2пг2016</t>
  </si>
  <si>
    <t>Возврат аванса за кап.ремонт Б.Богаткова д.185 по платежному поручению №882 от 15.09.2015г. По договору №1 от 01.09.2015г. В т.ч.НДС(18%) 5033,90</t>
  </si>
  <si>
    <t>г.Болотное</t>
  </si>
  <si>
    <t>40703810217033000051</t>
  </si>
  <si>
    <t>181/1</t>
  </si>
  <si>
    <t>Оплата по поручению на списание(решение собств., протокол №1 от 10.07.16) кап.ремонт г.Новосибирск, ул.Бориса Богаткова д.181/1 по дог.№ 2/16 от 29.07.16, аванс 30%. Без НДС</t>
  </si>
  <si>
    <t>№ИС-04786 от 22.08.2016</t>
  </si>
  <si>
    <t>1906 года</t>
  </si>
  <si>
    <t xml:space="preserve">Возврат средств по причине - счет кредита 40702810004000004612 закрыт. По п\п №3422 от 25.08.2016. </t>
  </si>
  <si>
    <t>Оплата по пор-ю на спис(реш-е собств., пр-л №2 от 22.01.16 и пр-л№4 от 17.04.16) кап.ремонт г.Новосибирск, ул.Большевистская,175/2 по дог.№132 от15.02.16,КС-2№1 от04.04.16,КС-2№2 от04.05.16,КС-2№3, КС-3№1 от12.07.16.В т.ч.НДС18%18305,08</t>
  </si>
  <si>
    <t>Оплата по поручению на списание(решение собств., протокол №1 от 08.07.16) кап.ремонт с.Криводановка, микрорайон д.26 по дог.№1 от 11.07.16, КС-3№1, КС-2№1 от 24.08.16. В т.ч.НДС18%16858,17</t>
  </si>
  <si>
    <t>Оплата по поручению на списание (решение собств.,протокол б/н от 12.07.15) кап.ремонт г.Новосибирск, ул.Немировича-Данченко, 28/5 по дог.23 от 16.07.15, д.с.№1 от 26.10.15, КС-2№2, КС-3№2 от 26.10.15г. В т.ч. НДС (18%) 4576,27</t>
  </si>
  <si>
    <t>Оплата по поручению на списание(решение собств., протокол №2 от 23.07.16г.) кап.ремонт г.Новосибирск, ул.Первомайская, д.130 по дог.№ 4/1 от 26.08.16, аванс 30%.  Без НДС</t>
  </si>
  <si>
    <t>Оплата по поручению на списание(решение собств., протокол №1 от 23.07.16) кап.ремонт с.Криводановка, ул.микрорайон д.16 по дог.№15/16 от 23.08.16, аванс 30%.В т.ч. НДС 10687,63</t>
  </si>
  <si>
    <t>Оплата по поручению на списание(решение собств., протокол №4  от 14.07.16) кап.ремонт г.Новосибирск, ул.Лермонтова, д.36 по дог.№525/1 от 23.08.16 аванс 30%. Без НДС</t>
  </si>
  <si>
    <t>Оплата по поручению на списание(решение собств., протокол №4  от 14.07.16) кап.ремонт г.Новосибирск, ул.Лермонтова, д.36 по дог.№8-03 от 03.08.16 аванс 30%. Без НДС</t>
  </si>
  <si>
    <t>Оплата по поручению на списание(решение собств., протокол №7 от 20.04.16) кап.ремонт г.Новосибирск, ул.Куприна д.16 по дог.№352 от 20.04.16, КС-3№1,КС-2№1 от 21.06.2016г. В т.ч. НДС (18%) 2091,76</t>
  </si>
  <si>
    <t>Оплата по поручению на списание(решение собств., протокол б/н от 21.01.16) кап.ремонт г.Новосибирск, ул.Б.Богаткова д.243 по дог.№17 от 25.01.16, КС-2№1,КС-3№1 от 15.07.16. В т.ч. НДС 18% 7627,12</t>
  </si>
  <si>
    <t>Оплата по поручению на списание(решение собств., протокол №1 от 06.06.16) кап.ремонт г.Новосибирск, ул. Большевистская, д.48/1 по дог.№1/к от 15.06.16, КС-2№1, КС-3№1 от 31.07.16.В т.ч. НДС (18%) 53878,87</t>
  </si>
  <si>
    <t>Оплата по поручению на списание(решение собств., протокол б/н от 30.05.16) кап.ремонт г.Новосибирск, ул. Гоголя, д.31 по дог.№1 от 10.06.16,КС-2№1, КС-3№1 от 15.08.16.В т.ч. НДС (18%) 36806,89</t>
  </si>
  <si>
    <t>Оплата по пор-ю на спис(реш-е собств., пр-л №2 от 26.05.16) кап.ремонт г.Новосибирск, ул.Забалуева,60 по дог.№1 от03.06.16,дс№1 от 18.07.16,КС-3№2,КС-2№3 от 18.08.16.  В т.ч.НДС (18%) 47697,43</t>
  </si>
  <si>
    <t>Оплата по поручению на списание(решение собств., протокол №1 от 25.07.16) кап.ремонт г.Новосибирск, ул.Бориса Богаткова д.171/5 по дог.№001 от 17.08.16, аванс 30%. Без НДС</t>
  </si>
  <si>
    <t>ООО "Факториал-Новосибирск"</t>
  </si>
  <si>
    <t>ООО "Никас-дизайн"</t>
  </si>
  <si>
    <t>ООО "СтройКомФортуна"</t>
  </si>
  <si>
    <t>Оплата по поручению на списание(решение собств., протокол б/н от 12.05.16) кап.ремонт с.Криводановка, Микрорайон д.32 по дог.№1705/115/77 от 17.05.16, КС-3№1, КС-2№1 от 17.06.16. В т.ч. НДС (18%)25093,22</t>
  </si>
  <si>
    <t>Оплата по поручению на списание(решение собств., протокол б/н от 03.05.16) кап.ремонт с.Криводановка, Садовая д.29 по дог.№1605/106/77 от 16.05.16, КС-3№1, КС-2№1 от 17.06.16. В т.ч. НДС (18%)40095,76</t>
  </si>
  <si>
    <t>Оплата по поручению на списание(решение собств., протокол б/н от 08.12.15) кап.ремонт г.Новосибирск, ул.Советская д.55 по дог.№1 от 12.01.16, КС-3№1,КС-2№1 от 27.01.2016г.В т.ч. НДС (18%) 23324,72</t>
  </si>
  <si>
    <t>ООО "Монолитстрой"</t>
  </si>
  <si>
    <t>Оплата по поручению на списание(решение собств., протокол №3 от 28.02.16) кап.ремонт г.Новосибирск, ул.Державина д.42 по дог.№1 от 28.02.16, КС-3№1, КС-2№1 от 01.08.16. В т.ч. НДС (18%) 156014,46</t>
  </si>
  <si>
    <t>Оплата по пор-ю на спис(реш-е собств., пр-л №02 от 30.06.16) кап.ремонт г.Новосибирск, ул.Толбухина,25 по дог.№0107/16 от01.07.16,КС-3№1, КС-2№1 от 29.08.16.В т.ч.НДС18%41186,44</t>
  </si>
  <si>
    <t>Оплата по поручению на списание(решение собств., протокол №8 от 10.08.16) кап.ремонт г.Новосибирск, ул.Адриена Лежена д.7/1 по дог.№16 от 10.08.16, аванс 30%. В т.ч. НДС (18%)71014,01</t>
  </si>
  <si>
    <t>Оплата по поручению на списание(решение собств., протокол б/н от 29.05.16) кап.ремонт г.Болотное, ул.Степная д.35 по дог.№ б/н от 15.07.16, КС-3№1, КС-2№1 от 27.08.16. Без НДС</t>
  </si>
  <si>
    <t>Оплата по поручению на списание(решение собств., протокол №1 от 08.07.16) кап.ремонт с.Криводановка, ул.микрорайон д.26 по дог.№24/2016пд от 12.07.16, КС-3№1, КС-2№1 от 03.08.16.В т.ч. НДС (18%) 14077,85</t>
  </si>
  <si>
    <t>Оплата по поручению на списание(решение собств., протокол №б/н от 18.09.15г.) кап.ремонт с.Криводановка, ул.Садовая, д.30 по дог№2803/1412/2 от 28.03.16, КС-3№1, КС-2№1 от 20.04.16. В т.ч. НДС (18%)22423,73</t>
  </si>
  <si>
    <t>Оплата по поручению на списание(решение собств., протокол б/н от 03.06.16г.) кап.ремонт г.Новосибирск, ул.Трудовая, д.15 по дог.№ 16/08 от 17.08.16, аванс 30%.  В т.ч. НДС(18%) 11134,71</t>
  </si>
  <si>
    <t>ООО "Сплав"</t>
  </si>
  <si>
    <t>Оплата по поручению на списание(решение собств., протокол №18 от 15.07.16г.) кап.ремонт г.Новосибирск, ул.Арбузова, д.1а по дог.№ 13 от 29.08.16, аванс 30%.  В т.ч. НДС(18%) 22051,06</t>
  </si>
  <si>
    <t>Оплата по поручению на списание(решение собств., протокол №2 от 04.05.16г.) кап.ремонт г.Новосибирск, ул.Молодости, д.24 по дог№ 1 от 05.05.16, дс№2 от 24.06.16. В т.ч. НДС (18%) 16299,30</t>
  </si>
  <si>
    <t>Оплата по поручению на списание(решение собств., протокол №3 от 06.07.16) кап.ремонт г.Новосибирск, ул.Кропоткина д106 по дог.№01/07/16 от 11.07.16, КС-3№1, КС-2№1 от 05.09.16.В т.ч. НДС18% 94787,68</t>
  </si>
  <si>
    <t>Оплата по поручению на списание(решение собств., протокол №2 от 21.04.16) стройконтроль г.Новосибирск, ул.Выборная д101/1 по дог б/н от 22.04.16, акт приемки-сдачи от 23.08.16. Без НДС</t>
  </si>
  <si>
    <t>ООО "Жилищно-эксплуатационный участок-52"</t>
  </si>
  <si>
    <t>Лермонтова</t>
  </si>
  <si>
    <t>130</t>
  </si>
  <si>
    <t>31</t>
  </si>
  <si>
    <t>171/5</t>
  </si>
  <si>
    <t>Оплата по поручению на списание(решение собств., протокол б/н от 23.04.16) кап.ремонт с.Криводановска, Микрорайон д.19 по дог.№0405/90/77 от 04.05.16, КС-3№1, КС-2№1 от 24.06.16. В т.ч. НДС (18%)33763,73</t>
  </si>
  <si>
    <t xml:space="preserve">55 </t>
  </si>
  <si>
    <t xml:space="preserve">16 </t>
  </si>
  <si>
    <t>7/1</t>
  </si>
  <si>
    <t xml:space="preserve">1905 года </t>
  </si>
  <si>
    <t>Арбузова</t>
  </si>
  <si>
    <t xml:space="preserve">Микрорайон </t>
  </si>
  <si>
    <t xml:space="preserve">Куприна </t>
  </si>
  <si>
    <t>№ИС*05171 от 14.09.2016</t>
  </si>
  <si>
    <t>№ИС-05169 от 14.09.2016</t>
  </si>
  <si>
    <t>40604810944050001115</t>
  </si>
  <si>
    <t>№ИС-05168 от 14.092016</t>
  </si>
  <si>
    <t>№ИС-05167 от 14.09.2016</t>
  </si>
  <si>
    <t>№ИС-05166 от 14.09.2016</t>
  </si>
  <si>
    <t>№ИС-05165 от 14.09.2016</t>
  </si>
  <si>
    <t>№ИС-05045 от 07.09.2016</t>
  </si>
  <si>
    <t>№ИС-05096 от 12.09.2016</t>
  </si>
  <si>
    <t>№ИС-05098 от 12.09.2016</t>
  </si>
  <si>
    <t>№ИС-05097 от 12.09.2016</t>
  </si>
  <si>
    <t>СЕНТЯБРЬ</t>
  </si>
  <si>
    <t xml:space="preserve">40604810444050000043
</t>
  </si>
  <si>
    <t>№ИС-05094 от 12.09.2016</t>
  </si>
  <si>
    <t>№ИС-05092 от 12.09.2016</t>
  </si>
  <si>
    <t>№ИС-05077 от 12.09.2016</t>
  </si>
  <si>
    <t>№ИС-05085 от 12.09.2016</t>
  </si>
  <si>
    <t>№ИС-05084 от 12.09.2016</t>
  </si>
  <si>
    <t>№ИС-05083 от 12.09.2016</t>
  </si>
  <si>
    <t xml:space="preserve"> №ИС - 05082 от 12.09.2016</t>
  </si>
  <si>
    <t>№ИС-05062 от 08.09.2016</t>
  </si>
  <si>
    <t>№ИС-05044 от 07.09.2016</t>
  </si>
  <si>
    <t>40604810944050000792</t>
  </si>
  <si>
    <t>№ИС-05081 от 12.09.2016</t>
  </si>
  <si>
    <t>406048107002900038119</t>
  </si>
  <si>
    <t>Оплата по поручению на списание(решение собств., протокол №4  от 14.07.16) кап.ремонт г.Новосибирск, ул.Лермонтова, д.36 по дог.№08/09 от 10.08.16 аванс 30%. В т.ч. НДС (18%) 8380,88.</t>
  </si>
  <si>
    <t>Оплата по поручению на списание(решение собств., протокол №2  от 26.07.16) кап.ремонт г.Новосибирск, ул.Б.Богаткова, д.194/8 по дог.№7 от 10.08.16 аванс 30%. В т.ч. НДС (18%) 60436,43.</t>
  </si>
  <si>
    <t>Оплата по поручению на списание(решение собств., протокол №1 от 30.07.16) кап.ремонт г.Искитим, мкр.Южный д.37 по дог.№27-06-2016 от 30.07.16, КС-3№1,КС-2№1 от 26.08.2016г. В т.ч. НДС (18%) 34276,86</t>
  </si>
  <si>
    <t>Оплата по поручению на списание(решение собств., протокол №1 от 03.06.16) кап.ремонт г.Новосибирск, ул.Невельского д.85 по дог.№1-2016 от 22.08.16, аванс 30%. В т.ч. НДС (18%)80562,94</t>
  </si>
  <si>
    <t>Оплата по поручению на списание(решение собств., протокол №8 от 01.08.16) кап.ремонт г.Новосибирск, ул.Экваторная д.18 по дог.№18/08/16 от 19.08.16, аванс 30%. В т.ч. НДС (18%)32631,55</t>
  </si>
  <si>
    <t>ООО СК "СибСтройМонтаж"</t>
  </si>
  <si>
    <t>ООО "ПРИМА"</t>
  </si>
  <si>
    <t>ООО "ТЕПЛЫЙ ДОМ"</t>
  </si>
  <si>
    <t>Экваторная</t>
  </si>
  <si>
    <t>37</t>
  </si>
  <si>
    <t>40604810600290003647</t>
  </si>
  <si>
    <t>№ИС-05080 от 12.09.2016</t>
  </si>
  <si>
    <t>№ИС-05079 от 12.09.2016</t>
  </si>
  <si>
    <t>40604810100290003817</t>
  </si>
  <si>
    <t>№ИС-05078 от 12.09.2016</t>
  </si>
  <si>
    <t>40604810744050001658</t>
  </si>
  <si>
    <t>№ИС-05095 от 12.09.2016</t>
  </si>
  <si>
    <t>№ИС-04953 от 01.09.2016</t>
  </si>
  <si>
    <t>№ИС-04985 от 15.08.2016</t>
  </si>
  <si>
    <t>№ИС-05256 от 21.09.2016</t>
  </si>
  <si>
    <t>№ИС-05255 от 21.09.2016</t>
  </si>
  <si>
    <t>№ИС-05254 от 21.09.2016</t>
  </si>
  <si>
    <t>№ИС-05253 от 21.09.2016</t>
  </si>
  <si>
    <t>№ИС-05257 от 21.09.2016</t>
  </si>
  <si>
    <t>ООО "СТС"</t>
  </si>
  <si>
    <t>Оплата по поручению на списание(решение собств., протокол б/н от 10.01.16) кап.ремонт г.Новосибирск, пр.Дзержинского д.6 по дог.№5 от 07.07.16, акт№1. Без НДС</t>
  </si>
  <si>
    <t>Оплата по поручению на списание(решение собств., протокол б/н от 28.08.16) кап.ремонт г.Новосибирск, ул.Ударная д.27/1 по дог.№43 от 31.08.16, аванс 30%. Без НДС</t>
  </si>
  <si>
    <t>ИП Волков Александр Васильевич</t>
  </si>
  <si>
    <t>№ИС-05264 от 21.09.2016</t>
  </si>
  <si>
    <t>40604810944050001283</t>
  </si>
  <si>
    <t>№ИС-05263 от  21.09.2016</t>
  </si>
  <si>
    <t>40604810044050001141</t>
  </si>
  <si>
    <t>№ИС-5260 от 21.09.2016</t>
  </si>
  <si>
    <t>проектная документация (крыша)</t>
  </si>
  <si>
    <t>27/1</t>
  </si>
  <si>
    <t>40604810244050001983</t>
  </si>
  <si>
    <t>40604810644050002029</t>
  </si>
  <si>
    <t>№ИС-05262 от 21.09.2016</t>
  </si>
  <si>
    <t>возврат</t>
  </si>
  <si>
    <t>№ИС-05261 от 21.09.2016</t>
  </si>
  <si>
    <t>№ИС-4787 от 22.08.2016</t>
  </si>
  <si>
    <t>№ИС-4957 от 01.09.2016</t>
  </si>
  <si>
    <t>№ИС-4951 от 01.09.2016</t>
  </si>
  <si>
    <t>№ИС-04955 от 01.09.2016</t>
  </si>
  <si>
    <t>№ИС-4952 от 01.09.2016</t>
  </si>
  <si>
    <t>Оплата по поручению на списание(решение собств., протокол №3 от 26.12.15) кап.ремонт г.Новосибирск, ул. Бориса Богаткова, д.198 по дог.№4 от 04.05.16,Акт№46 от 03.06.16. Без НДС</t>
  </si>
  <si>
    <t>Оплата по поручению на списание(решение собств., протокол №1 от 23.05.16) кап.ремонт г.Новосибирск, ул.Бориса Богаткова д.194/9 по дог.№0016/2206 от 22.06.16, КС-2№1, КС-3№1 от 26.08.16. Без НДС</t>
  </si>
  <si>
    <t>Оплата по поручению на списание(решение собств., протокол №21 от 23.06.16) кап.ремонт г.Новосибирск, ул.Трикотажная д.60/2 по дог.№1 от 11.07.16, КС-2№1, КС-3№1 от 06.09.16.В т.ч. НДС 62389,83</t>
  </si>
  <si>
    <t>Оплата по поручению на списание(решение собств., протокол б/н от 10.04.16) кап.ремонт г.Новосибирск, Челюскинцев д.22 по дог.№1/2016 от 15.05.16, КС-2№1, КС-3№1 от 15.07.16. В т.ч. НДС (18%)64125,00</t>
  </si>
  <si>
    <t>Оплата по поручению на списание(решение собств., протокол №1 от 06.09.16) кап.ремонт г.Новосибирск, ул.Адриена Лежена, д.9 по дог.№47 от 08.09.16, аванс 30%.В т.ч. НДС 90238,59</t>
  </si>
  <si>
    <t>Оплата по поручению на списание(решение собств., протокол №2 от 21.04.16) кап.ремонт г.Новосибирск, ул.Выборная д.101/1 по дог.№01 от 22.04.16,КС-2№4,КС-3№4 от22.08.16. В т.ч. НДС18% 12661,02</t>
  </si>
  <si>
    <t>Оплата по поручению на списание(решение собств., протокол б/н от 15.12.15г.) кап.ремонт г.Новосибирск, ул.Некрасова, д.84 по дог№1 от 01.03.16, КС-2№1, КС-3№1 от 08.06.16, КС-2№2, КС-3№2 от 11.07.16.  В т.ч. НДС (18%) 18320,34</t>
  </si>
  <si>
    <t>Оплата по поручению на списание(решение собств., протокол №3 от 27.06.16) кап.ремонт г.Новосибирск, ул.Бориса Богаткова д.211 по дог.№01/07-2016 от 01.07.16, КС-2№1, КС-3№1 от 12.09.16. Без НДС</t>
  </si>
  <si>
    <t>Оплата по поручению на списание(решение собств., протокол №1 от 31.05.16) кап.ремонт г.Новосибирск, ул. Невельского, д.69 по дог.№02/06 от 22.06.16,КС-2№1, КС-3№1 от 30.08.2016.В т.ч. НДС (18%)65135,59</t>
  </si>
  <si>
    <t>Оплата по пор-ю на спис(реш-е собств., пр-л №2 от 20.06.16) кап.ремонт г.Новосибирск, ул.Бориса Богаткова,185/1 по дог.№37 от06.07.16, КС-2№1,2, КС-3№1,2 от 05.09.16. Без НДС</t>
  </si>
  <si>
    <t>Оплата по поручению на списание(решение собств., протокол №2 от 11.05.16) кап.ремонт г.Новосибирск, ул.Бориса Богаткова д.165 по дог.№4/16 от 16.05.16, КС-2№1, КС-3№1 от 29.07.2016. В т.ч. НДС (18%) 14033,90</t>
  </si>
  <si>
    <t>Оплата по поручению на списание(решение собств., протокол №1 от 07.06.16) кап.ремонт г.Новосибирск, ул.Дуси Ковальчук,20 по дог.№б/н от 22.06.16,КС-2№1,КС-3№1 от 19.07.16, КС-2№2, КС-3№2 от 17.08.16.Без НДС</t>
  </si>
  <si>
    <t>ООО "СМУ-5"</t>
  </si>
  <si>
    <t>ООО СК"ПремиумСтрой"</t>
  </si>
  <si>
    <t>мкр.Южный</t>
  </si>
  <si>
    <t>='Инвентаризация на 01.09.16 '!E309+'Инвентаризация на 01.10.16 '!E39</t>
  </si>
  <si>
    <t>40604810944050099693</t>
  </si>
  <si>
    <t>№ИС-05353 от 28.09.2016</t>
  </si>
  <si>
    <t>='Инвентаризация на 01.07.16'!E126+'Инвентаризация на 01.08.16'!E264+'Инвентаризация на 01.10.16 '!</t>
  </si>
  <si>
    <t>№ИС-05352 от 28.09.2016</t>
  </si>
  <si>
    <t>№ИС-05345 от 12.09.2016</t>
  </si>
  <si>
    <t>№ИС-05344 от 28.09.2016</t>
  </si>
  <si>
    <t>№ИС-05343 от 28.09.2016</t>
  </si>
  <si>
    <t>№ИС-05429 от 30.09.2016</t>
  </si>
  <si>
    <t>№ИС-05421 от 30.09.2016</t>
  </si>
  <si>
    <t>№ИС-05416 от 30.09.2016</t>
  </si>
  <si>
    <t>№ИС-05420 от 30.09.2016</t>
  </si>
  <si>
    <t>№ИС-05419 от 30.09.2016</t>
  </si>
  <si>
    <t>№ИС-05415 от 30.09.2016</t>
  </si>
  <si>
    <t>№ИС-05417 от 30.09.2016</t>
  </si>
  <si>
    <t>№ИС-05414 от 30.09.2016</t>
  </si>
  <si>
    <t>№ИС-05413 от 30.09.2016</t>
  </si>
  <si>
    <t>№ИС-05412 от 30.09.2016</t>
  </si>
  <si>
    <t>Лермантова</t>
  </si>
  <si>
    <t>Южный мкр.</t>
  </si>
  <si>
    <t>Дзержинского</t>
  </si>
  <si>
    <t>Оплата по поручению на списание(решение собств., протокол №17/КР-2016 от 28.06.16) кап.ремонт г.Новосибирск, ул.Кропоткина д136 по дог.№4/05/16 от 28.06.16, КС-3№1, КС-2№1 от 31.08.16.В т.ч. НДС18%122720,58</t>
  </si>
  <si>
    <t>Оплата по поручению на списание(решение собств., протокол №1 от 03.06.16) кап.ремонт г.Новосибирск, ул.Невельского д.85 по дог.№1-2016 от 22.08.16, КС-2№1,КС-3№1 от 13.09.16. В т.ч. НДС (18%) 141724,25</t>
  </si>
  <si>
    <t>Оплата по поручению на списание(решение собств., протокол №4-2015 от 25.12.15) кап.ремонт г.Новосибирск, ул.Челюскинцев д.24 по дог.№15/Дст от 07.07.16, КС-3№1, КС-2№1 от 12.09.16. В т.ч. НДС (18%)51910,17</t>
  </si>
  <si>
    <t>ООО фирма "ВССУ"</t>
  </si>
  <si>
    <t>4060481010029003817</t>
  </si>
  <si>
    <t>№ИС-05457 от 03.10.2016</t>
  </si>
  <si>
    <t>Оплата по поручению на списание(решение собств., протокол №б/н от 04.07.16) кап.ремонт г.Новосибирск, ул.Гоголя д.29 по дог.№352 от 05.07.16, КС-2№1,КС-3№1 от 24.08.16. В т.ч. НДС (18%)44969,49</t>
  </si>
  <si>
    <t>ООО "СервисТеплоСтрой"</t>
  </si>
  <si>
    <t>Банк Левобережный</t>
  </si>
  <si>
    <t>Возврат денежных средств за 01.09.2016 по платежному поручению №1419 от 01.09.2016. Номер счета не соответствует наименованию получателя. НДС нет.</t>
  </si>
  <si>
    <t>возрат от банка</t>
  </si>
  <si>
    <t>№5567 от 30.10.2015</t>
  </si>
  <si>
    <t>№5291 от 22.10.2015</t>
  </si>
  <si>
    <t>возврат от подрядчика</t>
  </si>
  <si>
    <t>без подписи</t>
  </si>
  <si>
    <t>ОКТЯБРЬ</t>
  </si>
  <si>
    <t>Оплата по поручению на списание(решение собств., протокол №1 от 29.06.16) кап.ремонт г.Новосибирск, ул.Железнодорожная д.8/1 по дог.№43 от 11.07.16, КС-2№1,КС-3№1 от 06.09.16. Без НДС</t>
  </si>
  <si>
    <t>Оплата по поручению на списание(решение собств., протокол №1 от 08.06.16) кап.ремонт г.Бердск, ул.Первомайская д21 по дог.№5/2016 от 14.07.16, КС-2№1, КС-3№1 от 25.08.16.Без НДС</t>
  </si>
  <si>
    <t>Оплата по поручению на списание(решение собств., протокол №1 от 29.04.16) кап.ремонт г.Новосибирск, ул.Гусинобродское шоссе,11 по дог.№П16-06/06 от 06.06.16,КС-2№2,КС-3№2 от 13.09.16.Без НДС</t>
  </si>
  <si>
    <t>Оплата по поручению на списание(решение собств., протокол №б/н от 12.09.16) кап.ремонт г.Новосибирск, ул.Лебедевского д.4 по дог.№64760 от 15.09.16, аванс 30%. Без НДС</t>
  </si>
  <si>
    <t>Оплата по поручению на списание(решение собств., протокол №2/2016 от 01.08.16) кап.ремонт г.Искитим, мкр.Индустриальный д.33а по дог.№15/2016 от 01.08.16, аванс 30%. В т.ч. НДС (18%) 22881,36</t>
  </si>
  <si>
    <t>ООО "СК-ПРОГРЕСС"</t>
  </si>
  <si>
    <t>Оплата по поручению на списание(решение собств., протокол №1 от 05.07.16) кап.ремонт г.Новосибирск, ул.Бориса Богаткова д209 по дог.№1/16 от 15.07.16, КС-2№1, КС-3№1 от 26.09.16.Без НДС</t>
  </si>
  <si>
    <t>Оплата по поручению на списание(решение собств., протокол №8 от 01.08.16) кап.ремонт г.Новосибирск, ул.Экваторная д.18 по дог.№18/08/16 от 19.08.16, КС-2№1, КС-3№1 от 15.09.16. В т.ч. НДС (18%)23018,94</t>
  </si>
  <si>
    <t>Оплата по поручению на списание(решение собств., протокол №1 от 31.08.16) кап.ремонт с.Криводановка, Микрорайон, 10 по дог.№5 от 12.09.16, аванс 30%. Без НДС</t>
  </si>
  <si>
    <t>Оплата по поручению на списание(решение собств., протокол №б/н от 20.05.16) кап.ремонт г.Новосибирск, ул.Бориса Богаткова д163 по дог.№б/н от 20.05.16, КС-2№1, КС-3№1 от 01.09.16.Без НДС</t>
  </si>
  <si>
    <t>Оплата по поручению на списание(решение собств., протокол №4 от 25.08.16) кап.ремонт р.п.Краснообск, д3 по дог.№1-2016 от 05.09.16, аванс 30%. В т.ч. НДС (18%) 27328,86</t>
  </si>
  <si>
    <t>Оплата по поручению на списание(решение собств., протокол №13/1 от 30.07.16) кап.ремонт г.Новосибирск, ул.Бориса Богаткова д192/5 по дог.№01 от 09.09.16, аванс. Без НДС</t>
  </si>
  <si>
    <t>ООО "СтройМонтажСервис НСК"</t>
  </si>
  <si>
    <t>ООО "Монтажстрой"</t>
  </si>
  <si>
    <t>ООО "Элмонтаж"</t>
  </si>
  <si>
    <t>Оплата по поручению на списание(решение собств., протокол №б/н от 12.09.16) кап.ремонт г.Новосибирск, ул.Лебедевского, д.4 по дог.№2 от 19.09.16, аванс 30%.В т.ч. НДС 7109,69</t>
  </si>
  <si>
    <t>Оплата по поручению на списание(решение собств., протокол №б/н от 15.10.15) кап.ремонт г.Новосибирск, ул.Каунасская, д.7 по дог.№3 от 24.08.16, АКТ №1 от 29.08.16.В т.ч. НДС 2950,47</t>
  </si>
  <si>
    <t>Оплата по поручению на списание(решение собств., протокол №12 от 02.08.16) кап.ремонт г.Новосибирск, ул.Кропоткина, д.119/1 по дог.№1 от 08.08.16, КС-2№1, КС-3№1 от 15.09.16. В т.ч.НДС(18%) 151301,94</t>
  </si>
  <si>
    <t>Оплата по поручению на списание(решение собств., протокол №7 от 20.04.16) кап.ремонт г.Новосибирск, ул.Федосеева д.1 по дог.№3/16 от 25.04.16, КС-2№1, КС-3№1  от 02.06.16. В т.ч. НДС (18%) 35187,12</t>
  </si>
  <si>
    <t>Индивидуальный предприниматель "Васюнькин Виктор Иванович"</t>
  </si>
  <si>
    <t>ООО "Байкал"</t>
  </si>
  <si>
    <t>Оплата по поручению на списание(решение собств., протокол №2 от 17.09.15г.) кап.ремонт г.Новосибирск, ул.Пархоменко, д.14/1 по дог.№ 19/16 от 30.06.16, аванс 30%.  В т.ч. НДС(18%) 7904,59</t>
  </si>
  <si>
    <t>Оплата по поручению на списание(решение собств., протокол №1 от 31.03.16г.) кап.ремонт г.Новосибирск, ул.Бульвар Молодежи, д.30 по дог.№ 1/16 от 27.09.16, аванс 30%.  В т.ч. НДС(18%) 6635,59</t>
  </si>
  <si>
    <t>Оплата по поручению на списание(решение собств., протокол №1 от 31.03.16г.) кап.ремонт г.Новосибирск, ул.Бульвар Молодежи, д.30 по дог.№ 01761от 27.09.16, аванс 30%.  В т.ч. НДС(18%) 11211,86</t>
  </si>
  <si>
    <t>Оплата по поручению на списание(решение собств., протокол №1 от 16.08.16) кап.ремонт г.Новосибирск, ул.Бориса Богаткова, д.194/4 по дог.№2 от 16.08.16, КС-2№1, КС-3№1 от 19.09.16. В т.ч. НДС (18%)197542,37</t>
  </si>
  <si>
    <t>ООО "Эксергия"</t>
  </si>
  <si>
    <t>ИП Киселев Михаил Михайлович</t>
  </si>
  <si>
    <t>Оплата по поручению на списание(решение собств., протокол №б/н от 09.08.15) кап.ремонт г.Бердск, Микрорайон, д.26 по дог.№02-08-15 от 09.08.15, КС-2№1, КС-3№1 от 30.06.16. Без НДС</t>
  </si>
  <si>
    <t>Оплата по поручению на списание(решение собств., протокол №б/н от 15.10.15) кап.ремонт г.Новосибирск, ул.Каунасская, д.7 по дог.№3 от 24.08.16, аванс 30%.В т.ч. НДС 19967,09</t>
  </si>
  <si>
    <t>Оплата по поручению на списание(решение собств., протокол б\н от 30.07.16) кап.ремонт г.Новосибирск, ул.Дениса Давыдова, д.1/1 по дог.№01/08 от 08.08.16, КС-2№1, КС-3№1 от 12.09.16. В т.ч.НДС(18%) 56900,47</t>
  </si>
  <si>
    <t>Оплата по поручению на списание(решение собств., протокол №4 от 11.05.16) кап.ремонт г.Новосибирск, ул.Путевая д11 по дог.№1 от 11.07.16, КС-2№1, КС-3№1 от 15.09.16. В т.ч. НДС18%25655,87</t>
  </si>
  <si>
    <t>Оплата по поручению на списание(решение собств., протокол б/н от 22.08.16г.) кап.ремонт г.Новосибирск, ул.Бориса Богаткова, д.171/6 по дог.№ 14.09-С от 14.09.16, аванс 30%.  В т.ч. НДС(18%)22157,39</t>
  </si>
  <si>
    <t>ООО ПСК "АЛЮПЛАСТСИБИРЬ"</t>
  </si>
  <si>
    <t>Бульвар Молодежи</t>
  </si>
  <si>
    <t>40604810000290003784</t>
  </si>
  <si>
    <t>№ИС-05718 от 14.10.2016</t>
  </si>
  <si>
    <t>№ИС-05715 от 14.10.2016</t>
  </si>
  <si>
    <t>Пархоменко</t>
  </si>
  <si>
    <t>14/1</t>
  </si>
  <si>
    <t>Лебедевского</t>
  </si>
  <si>
    <t>№ИС-05714 от 14.10.2016</t>
  </si>
  <si>
    <t>40703810317033000155</t>
  </si>
  <si>
    <t>№ИС-05713 от 14.10.2016</t>
  </si>
  <si>
    <t xml:space="preserve"> №ИС - 05711 от 14.10.2016</t>
  </si>
  <si>
    <t>№ИС-05712 от 14.10.2016</t>
  </si>
  <si>
    <t>№ИС-05710 от 14.10.2016</t>
  </si>
  <si>
    <t>№ИС-05576 от 12.10.2016</t>
  </si>
  <si>
    <t>№ИС-05579 от 12.10.2016</t>
  </si>
  <si>
    <t>№ИС-05577 от 12.10.2016</t>
  </si>
  <si>
    <t>Идустриальный микрорайон</t>
  </si>
  <si>
    <t>№ИС-05575 от 12.10.2016</t>
  </si>
  <si>
    <t>40604810144050002040</t>
  </si>
  <si>
    <t>Оплата по поручению на списание(решение собств., протокол №1 от 23.07.16) кап.ремонт с.Криводановка, ул.Микрорайон д.16 по дог.№15/16 от 23.08.16, КС-2№1, КС-3№1 от 19.09.16.В т.ч. НДС 24937,79</t>
  </si>
  <si>
    <t>171/6</t>
  </si>
  <si>
    <t>№ИС-05573 от 12.10.2016</t>
  </si>
  <si>
    <t>№ИС-05572 от 12.10.2016</t>
  </si>
  <si>
    <t>№ИС-05574 от 12.10.2016</t>
  </si>
  <si>
    <t>№ИС-05578 от 12.10.2016</t>
  </si>
  <si>
    <t>Каунасская</t>
  </si>
  <si>
    <t>Микрорайн</t>
  </si>
  <si>
    <t>№ИС-05823 от 18.10.2016</t>
  </si>
  <si>
    <t>40703810917033000092</t>
  </si>
  <si>
    <t>№ИС-05824 от 18.10.2016</t>
  </si>
  <si>
    <t>№ИС-05825 от 18.10.2016</t>
  </si>
  <si>
    <t>№ИС-05822 от 18.10.2016</t>
  </si>
  <si>
    <t>№ИС-05886 от 18.10.2016</t>
  </si>
  <si>
    <t>№ИС-05883 от 18.10.2016</t>
  </si>
  <si>
    <t>40604810744050000332</t>
  </si>
  <si>
    <t>разработка проектно-сметной документации (подвал)</t>
  </si>
  <si>
    <t>№ИС-05870 от 19.10.2016</t>
  </si>
  <si>
    <t>№ИС-05869 от 19.10.2016</t>
  </si>
  <si>
    <t>№ИС-05887 от 18.10.2016</t>
  </si>
  <si>
    <t xml:space="preserve"> №ИС - 05888 от 18.10.2016</t>
  </si>
  <si>
    <t>40604810244050000463</t>
  </si>
  <si>
    <t>тс, хвс, гвс</t>
  </si>
  <si>
    <t>№ИС-05889 от 18.10.2016</t>
  </si>
  <si>
    <t>Оплата по поручению на списание(решение собств., протокол №4  от 14.07.16) кап.ремонт г.Новосибирск, ул.Лермонтова, д.36 по дог.№8-03 от 03.08.16,КС-2№1,КС-3№1 от 26.09.2016. Без НДС</t>
  </si>
  <si>
    <t xml:space="preserve">Оплата по поручению на списание(решение собств., протокол №2 от 02.06.16) кап.ремонт г.Новосибирск, ул. Гаранина, д.25/1 по дог.№3216 от 02.06.16,КС-2№1, КС-3№1 от 09.09.2016. БВ т.ч. НДС (18%)26032,88 </t>
  </si>
  <si>
    <t>Оплата по пор-ю на спис(реш-е собств., пр-л №2 от 22.01.16 и пр-л№4 от 17.04.16) кап.ремонт г.Новосибирск, ул.Большевистская,175/2 по дог.№132 от15.02.16,КС-2№1 от04.04.16,КС-2№2 от04.05.16,КС-2№3, КС-3№1 от12.07.16.В т.ч.НДС18%20745,76</t>
  </si>
  <si>
    <t xml:space="preserve">Оплата по поручению на списание(решение собств., протокол б/н от 20.05.16) кап.ремонт г.Новосибирск, ул. Титова, д.37 по дог.№4/16 от 20.06.16,КС-2№1, КС-2№2, КС-3№1 от 19.09.16. Без НДС </t>
  </si>
  <si>
    <t xml:space="preserve">Оплата по поручению на списание(решение собств., протокол №2 от 11.01.16) кап.ремонт г.Новосибирск, ул.Вертковская д.21 по дог.№1 от 15.01.16, КС-2№1,КС-3№1 от 30.09.16. Без НДС </t>
  </si>
  <si>
    <t>Оплата по поручению на списание(решение собств., протокол №б/н от 03.06.16) кап.ремонт г.Новосибирск, ул.1905 года д.87 по дог.№86 от 05.07.16, КС-2№1, КС-3№1 от 28.09.16.Без НДС</t>
  </si>
  <si>
    <t>Оплата по поручению на списание(решение собств., протокол №2 от 06.05.16) кап.ремонт г.Новосибирск, пр. Дзержинского, д.51 по дог.№74 от 15.06.16,КС-2№1, КС-3№1 от 26.09.16. Без НДС</t>
  </si>
  <si>
    <t>Оплата по поручению на списание(решение собств., протокол №18 от 15.07.16г.) кап.ремонт г.Новосибирск, ул.Арбузова, д.1а по дог.№ 13 от 29.08.16, КС-231, КС-3№1 от21.09.16.  В т.ч. НДС(18%) 51452,48</t>
  </si>
  <si>
    <t>Оплата по поручению на списание(решение собств., протокол №1 от 16.01.16, №1/1 от 12.09.16г.) кап.ремонт г.Новосибирск, м-н.Горский, д.8 по дог.№ 61157 от 01.06.16, КС-2№2, КС-3№2 от27.09.16. Без НДС</t>
  </si>
  <si>
    <t>Оплата по поручению на списание(решение собств., протокол №4  от 14.07.16) кап.ремонт г.Новосибирск, ул.Лермонтова, д.36 по дог.№08/09 от 10.08.16, КС-2№1, КС-3№1 от 29.09.16. В т.ч. НДС (18%) 19555,39</t>
  </si>
  <si>
    <t>Оплата по поручению на списание(решение собств., протокол №1 от 27.07.16) кап.ремонт р.п.Краснообск,  д.20 по дог.№6 от 27.07.16 Кс-2№1, КС-3№1 от 14.09.16. В т.ч. НДС 45910,78</t>
  </si>
  <si>
    <t>Оплата по поручению на списание(решение собств., протокол №б/н от 21.09.16) кап.ремонт г.Новосибирск, мкр.Горский д.60 по дог.№КапРем.16-2 от 23.09.16, аванс 30%. В т.ч. НДС (18%) 3299,97</t>
  </si>
  <si>
    <t xml:space="preserve">Оплата по поручению на списание(решение собств., протокол №2 от 25.06.16) кап.ремонт г.Новосибирск, ул.Иванова д.34 по дог.№118/06 от 05.07.16, КС-2№1, КС-3№1 от 20.08.16. Без НДС </t>
  </si>
  <si>
    <t>Оплата по поручению на списание(решение собств., протокол №1 от 26.09.16) кап.ремонт г.Новосибирск, ул.Невельского д.61 по дог.№6-2016 от 27.09.16, аванс 30%. В т.ч. НДС (18%)90757,16</t>
  </si>
  <si>
    <t>Оплата по поручению на списание(решение собств., протокол №1 от 26.07.16) кап.ремонт г.Бердск, ул.Рогачева д.20 по дог.№1/кр от 30.08.16, КС-2№1, КС-3№1 от 21.09.16. Без НДС</t>
  </si>
  <si>
    <t>ЗАО НПП "Информсервис"</t>
  </si>
  <si>
    <t>ИП Степанов Андрей Иосифович</t>
  </si>
  <si>
    <t>61</t>
  </si>
  <si>
    <t>40703810917033000144</t>
  </si>
  <si>
    <t>Рогачева</t>
  </si>
  <si>
    <t>№ИС-05960 от 24.10.2016</t>
  </si>
  <si>
    <t>№ИС-05959 от 24.10.2016</t>
  </si>
  <si>
    <t>№ИС-05950 от 24.10.2016</t>
  </si>
  <si>
    <t>мкр.Горский</t>
  </si>
  <si>
    <t>№ИС-05997 от 25.10.2016</t>
  </si>
  <si>
    <t>№ИС-05998 от 25.10.2016</t>
  </si>
  <si>
    <t>№ИС-05996 от 25.10.2016</t>
  </si>
  <si>
    <t>№ИС-05995 от 25.10.2016</t>
  </si>
  <si>
    <t>№ИС-05994 от 25.10.2016</t>
  </si>
  <si>
    <t>№ИС-05993 от 25.10.2016</t>
  </si>
  <si>
    <t>40604810800290003641</t>
  </si>
  <si>
    <t>№ИС-06028 от 26.10.2016</t>
  </si>
  <si>
    <t>Оплата по поручению на списание(решение собств., протокол №3 от 03.10.16) кап.ремонт г.Новосибирск, ул.Адриена Лежена д.30/1 по дог.№1 от 03.10.16, аванс 30%. Без НДС</t>
  </si>
  <si>
    <t>Оплата по поручению на списание(решение собств., протокол №1 от 25.06.16) кап.ремонт г.Новосибирск, ул.Полякова д.1 по дог.№1 от 30.06.16, аванс 30%. Без НДС</t>
  </si>
  <si>
    <t>Оплата по поручению на списание(решение собств., протокол №б/н от 29.04.16) кап.ремонт г.Новосибирск, ул.Ипподромская д.45 по дог.№239 от 24.05.16, КС-2№1,2, КС-3№1 от 27.09.16. В т.ч. НДС (18%)48990,19</t>
  </si>
  <si>
    <t>Оплата по поручению на списание(решение собств., протокол №6-2016 от 01.07.16) кап.ремонт г.Новосибирск, ул.1905 года д.85 по дог.№16/08 от 09.09.16, аванс 30%. В т.ч. НДС (18%) 34132,58</t>
  </si>
  <si>
    <t>Оплата по поручению на списание(решение собств., протокол №1 от 26.09.16) кап.ремонт г.Новосибирск, ул.Курганская д.26 по дог.№1 от 28.09.16, аванс 30%. Бех НДС</t>
  </si>
  <si>
    <t>ООО "Альфа-Окна"</t>
  </si>
  <si>
    <t>ООО "Ремонтно-Строительное Управдение "Сибирь"</t>
  </si>
  <si>
    <t>ООО "Проектные решения"</t>
  </si>
  <si>
    <t>Оплата по поручению на списание(решение собств., протокол №2 от 25.09.16) кап.ремонт г.Новосибирск, ул.Динамовцев д.7 по дог.№20 от 30.09.16, аванс 30%. В т.ч. НДС (18%) 53437,06</t>
  </si>
  <si>
    <t>Оплата по поручению на списание(решение собств., протокол №2 от 28.08.16) кап.ремонт г.Бердск, ул.Рогачева д.1 по дог.№29-08 от 29.08.16, КС-3№1,КС-2№1 от 07.10.16. В т.ч. НДС (18%) 136627,56</t>
  </si>
  <si>
    <t>Оплата по поручению на списание(решение собств., протокол №б/н от 10.12.15) кап.ремонт г.Новосибирск, ул.Чкалова д.70/1 по дог.№2 от 20.01.16,КС-2№1,КС-3№1 от 07.04.16, КС-3№2КС-2№2 от 23.06.16 Без НДС</t>
  </si>
  <si>
    <t>Оплата по поручению на списание(решение собств., протокол №б/н от 30.06.16) кап.ремонт г.Новосибирск, ул.Б.Богаткова д.217/1 по дог.№1807/2016 от 18.07.16 дс №1 от 17.08.16,КС-2№1,КС-3№1 от 07.10.16 В т.ч. НДС(18%)96101,69</t>
  </si>
  <si>
    <t>Оплата по поручению на списание(решение собств., протокол №б/н от 30.06.16) кап.ремонт г.Новосибирск, ул.Выборная д.101/1 по дог.№01 от 22.04.16 дс №1 от 23.06.16, дс№2 от 22.07.16, дс№3 от 22.08.16, КС-2№4,КС-3№4 от 22.08.16 В т.ч. НДС(18%)4866,10</t>
  </si>
  <si>
    <t>Оплата по поручению на списание(решение собств., протокол №1 от 29.04.16) кап.ремонт г.Новосибирск, ул.Гусинобродское шоссе д.11 по дог.№П16-06/06 от 06.06.16  КС-2№2,КС-3№2 от 13.09.16, КС-3№3 КС-2№3 от 10.10.16 Без НДС</t>
  </si>
  <si>
    <t>Оплата по поручению на списание(решение собств., протокол №1 от 05.06.16) кап.ремонт г.Новосибирск, ул.Титова д.47/1 по дог.№2/16 от 22.06.16  КС-2№1,КС-3№1 от 23.09.16 Без НДС</t>
  </si>
  <si>
    <t>Оплата по поручению на списание(решение собств., протокол №28 от 10.08.16) кап.ремонт г.Новосибирск, ул.1905 года д.28 по дог.№01/08 от 10.08.16  КС-2№1,КС-3№1 от 10.10.16 В т.ч. НДС(18%)128810,76</t>
  </si>
  <si>
    <t>Оплата по поручению на списание(решение собств., протокол №3 от 10.04.16) кап.ремонт г.Обь, ул.Калинина д.20 по дог.№б/н от 25.09.16  аванс  В т.ч. НДС(18%)10677,96</t>
  </si>
  <si>
    <t>40604810944050001186</t>
  </si>
  <si>
    <t>='Инвентаризация на 01.11.16 '!</t>
  </si>
  <si>
    <t>Динамовцев</t>
  </si>
  <si>
    <t>40604810244050000175</t>
  </si>
  <si>
    <t>Оплата по поручению на списание(решение собств., протокол №1 от 27.07.16) кап.ремонт р.п.Краснообск д.20 по дог.№02/16 от 01.08.16, КС-3№1,КС-2№1 от 15.09.16  В т.ч. НДС(18%)1436,35</t>
  </si>
  <si>
    <t>Оплата по поручению на списание(решение собств., протокол №1 от 09.06.16) кап.ремонт г.Новосибирск, ул.Адриена Лежена д.30 по дог.№04 от 01.07.16, КС-3№1,КС-2№1 от 16.09.16  В т.ч. НДС(18%)63000,00</t>
  </si>
  <si>
    <t>ЗАО НПП "Чара"</t>
  </si>
  <si>
    <t>40604810244050099953</t>
  </si>
  <si>
    <t>Курганская</t>
  </si>
  <si>
    <t>40604810244050001857</t>
  </si>
  <si>
    <t>40604810144050000110</t>
  </si>
  <si>
    <t>Списание за капитальные ремонты со специальных счетов на имя РО по решению собственников (за 2014-2016гг. По 01.11.2016г.)</t>
  </si>
  <si>
    <t>30/1</t>
  </si>
  <si>
    <t>40604810744050001124</t>
  </si>
  <si>
    <t>г.Обь</t>
  </si>
  <si>
    <t>Калинина ул</t>
  </si>
  <si>
    <t>40604810900290003745</t>
  </si>
  <si>
    <t>Калинина</t>
  </si>
  <si>
    <t>№ИС-06247 от 03.11.2016</t>
  </si>
  <si>
    <t>№ИС-06246 от 03.11.2016</t>
  </si>
  <si>
    <t>№ИС-06245 от 03.11.2016</t>
  </si>
  <si>
    <t>№ИС-06241 от 03.11.2016</t>
  </si>
  <si>
    <t>№ИС-06240 от 03.11.2016</t>
  </si>
  <si>
    <t>№ИС-06238 от 03.11.2016</t>
  </si>
  <si>
    <t>№ИС-06236 от 023.11.2016</t>
  </si>
  <si>
    <t>№ИС-06237 от 03.11.2016</t>
  </si>
  <si>
    <t>№ИС-06235 от 03.11.2016</t>
  </si>
  <si>
    <t>№ИС-06234 от 03.11.2016</t>
  </si>
  <si>
    <t>№ИС-06239 от 03.11.2016</t>
  </si>
  <si>
    <t>№ИС-06244 от 03.11.2016</t>
  </si>
  <si>
    <t>№ИС-06242 от 03.11.2016</t>
  </si>
  <si>
    <t>№ИС-06228 от 03.11.2016.</t>
  </si>
  <si>
    <t>№ИС-06222 от 03.11.2016</t>
  </si>
  <si>
    <t>№ИС-06221 от 03.11.2016</t>
  </si>
  <si>
    <t>№ИС-06220 от 03.11.2016</t>
  </si>
  <si>
    <t>№ИС-06223 от 03.11.2016</t>
  </si>
  <si>
    <t>№ИС-06225 от 03.11.2016</t>
  </si>
  <si>
    <t>№ИС-06231 от 03.11.2016</t>
  </si>
  <si>
    <t>№ИС-06233 от 03.11.2016</t>
  </si>
  <si>
    <t>№ИС-06232 от 03.11.2016</t>
  </si>
  <si>
    <t>№ИС-06229 от 03.11.2016</t>
  </si>
  <si>
    <t>№ИС-06227 от 03.11.2016</t>
  </si>
  <si>
    <t>№ИС-06230 от 03.11.2016</t>
  </si>
  <si>
    <t>№ИС-06022 от 26.10.2016</t>
  </si>
  <si>
    <t xml:space="preserve">Оплата по поручению на списание(решение собств., протокол б\н от 24.12.15) кап.ремонт г.Новосибирск, ул.Степная, д.55а по дог.№3/16 от 27.05.16, КС-2№1, КС-3№1 от 15.09.16.  Без НДС </t>
  </si>
  <si>
    <t>Оплата по поручению на списание(решение собств., протокол №1 от 25.07.16) кап.ремонт г.Новосибирск, ул.Бориса Богаткова д.171/5 по дог.№001 от 17.08.16, КС-2№1, КС-3№1 от 30.09.2016. Без НДС</t>
  </si>
  <si>
    <t>Оплата по поручению на списание(решение собств., протокол б/н от 04.06.16) кап.ремонт г.Новосибирск, ул.Ипподромская д.34 по дог.№240 от 24.06.16  КС-2№1,КС-3№1 от 14.10.16.В т.ч. НДС 16629,61</t>
  </si>
  <si>
    <t>Оплата по поручению на списание(решение собств., протокол б/н от 28.08.16) кап.ремонт г.Новосибирск, ул.Ударная д.27/1 по дог.№43 от 31.08.16, КС-2№1, КС-3№1 от 17.10.16. Без НДС</t>
  </si>
  <si>
    <t>№ИС-06296 от 03.11.2016</t>
  </si>
  <si>
    <t>№ИС-06295 от 03.11.2016</t>
  </si>
  <si>
    <t>№ИС-06294 от 03.11.2016</t>
  </si>
  <si>
    <t>№ИС-06293 от 03.11.2016</t>
  </si>
  <si>
    <t>№ИС-06297 от 03.11.2016</t>
  </si>
  <si>
    <t>НОЯБРЬ</t>
  </si>
  <si>
    <t>Оплата по поручению на списание(решение собств., протокол №2-2016 от 26.06.16) кап.ремонт г.Новосибирск, ул.Железнодорожная д.20 по дог.№15/16 от 14.07.16, КС-2№1, КС-3№1 от 07.10.16. В т.ч.НДС(18%)196216,78</t>
  </si>
  <si>
    <t>Оплата по поручению на списание(решение собств., протокол №4 от 05.10.16) кап.ремонт г.Новосибирск, ул.Лескова д.252/1 по дог.№38 от 14.10.16.В т.ч.НДС18%26855,99</t>
  </si>
  <si>
    <t>Оплата по поручению на списание(решение собств., протокол №8 от 01.08.16) кап.ремонт г.Новосибирск, ул.Экваторная д.18 по дог.№18/08/16 от 19.08.16,КС-2№1,КС-3№1 от 15.09.16,КС-2№2,КС-3№2 от 15.10.16 В т.ч. НДС18%48195,56</t>
  </si>
  <si>
    <t>252/1</t>
  </si>
  <si>
    <t>Лескова</t>
  </si>
  <si>
    <t>Оплата по поручению на списание(решение собств., протокол №б/н от 21.01.16) кап.ремонт г.Новосибирск, ул.Бориса Богаткова д.243 по дог.№17 от 25.01.16,дс№1 от 31.05.16, КС-2№1,КС-3№1 от 15.07.16 В т.ч. НДС18%7627,11</t>
  </si>
  <si>
    <t>Оплата по поручению на списание(решение собств., протокол №б/н от 08.08.16) кап.ремонт р.п.Краснообск д.5 по дог.№365-ТР/2016 от 12.08.16, КС-2№1,КС-3№1 от 06.10.16 В т.ч. НДС18%103919,06</t>
  </si>
  <si>
    <t>ООО "Современнные отопительные технологии"</t>
  </si>
  <si>
    <t>Оплата по поручению на списание(решение собств., протокол №3 от 12.09.16) кап.ремонт г.Новосибирск, ул.Римского-Корсакова д.10 по дог.№1910/2016 от 19.10.16, аванс 30%. В т.ч. НДС (18%) 22006,53</t>
  </si>
  <si>
    <t>Оплата по поручению на списание(решение собств., протокол №1 от 26.09.16) кап.ремонт г.Новосибирск, ул.Невельского д.61 по дог.№6-2016 от 27.09.16, КС-2№1, КС-3№1 от 26.10.16. В т.ч. НДС (18%)146055,94</t>
  </si>
  <si>
    <t>Оплата по пор-ю на спис(реш-е собств., пр-л №4-2016 от 11.07.16) кап.ремонт г.Новосибирск, ул.Терешковой,6 по дог.№14 от21.07.16,КС-2№1, КС-№1 от 24.10.16.В т.ч.НДС18%168864,41</t>
  </si>
  <si>
    <t>Оплата по поручению на списание(решение собств., протокол №1 от 30.05.16) кап.ремонт г.Искитим, мкр.Южный д.9 по дог.№1606/10 от 27.06.16, КС-2№1, КС-3№1 от 30.09.16. Без НДС</t>
  </si>
  <si>
    <t>ООО "ВС АквА"</t>
  </si>
  <si>
    <t>№ИС-06348 от 14.11.2016</t>
  </si>
  <si>
    <t>40604810200290143473</t>
  </si>
  <si>
    <t>№ИС-6346 от 14.11.2016</t>
  </si>
  <si>
    <t>№ИС-06347 от 14.11.2016</t>
  </si>
  <si>
    <t>№ИС-06416 от 16.11.2016</t>
  </si>
  <si>
    <t>Римского-Корсакова</t>
  </si>
  <si>
    <t>Южный</t>
  </si>
  <si>
    <t>40604810944050000459</t>
  </si>
  <si>
    <t>№ИС-6503 от 21.11.2016</t>
  </si>
  <si>
    <t>№ИС-06468 от 21.11.2016</t>
  </si>
  <si>
    <t>№ИС-06504 от 21.11.2016</t>
  </si>
  <si>
    <t>№ИС-06467 от 21.11.2016</t>
  </si>
  <si>
    <t>Оплата по поручению на списание(решение собств., протокол №2 от 06.03.16) кап.ремонт г.Новосибирск, ул. Крылова, д.53 по дог.№261 от 31.05.16,КС-2№1,КС-3№1 от 01.10.16. В т.ч. НДС (18%) 76511,32</t>
  </si>
  <si>
    <t>Оплата по поручению на списание(решение собств., протокол №4 от 14.07.16) кап.ремонт г.Новосибирск, ул.Лермонтова д.36 по дог.№525/1 от 23.08.16,КС-2№1,КС-3№1 от 20.10.16. Без НДС</t>
  </si>
  <si>
    <t>№ИС-05803 от 03.11.2016</t>
  </si>
  <si>
    <t>№ИС-06502 от 21.11.2016</t>
  </si>
  <si>
    <t>Оплата по поручению на списание(решение собств., протокол №1 от 25.08.16) кап.ремонт г.Новосибирск, ул.Титова д.35/1 по дог.№6/16 от 27.10.16, аванс 30%. Без НДС</t>
  </si>
  <si>
    <t>Оплата по поручению на списание(решение собств., протокол №2 от 08.10.16) кап.ремонт г.Новосибирск, ул.Пархоменко д.82 по дог.№24/П от 19.10.16, аванс 30%. В т.ч. НДС (18%) 16718,59</t>
  </si>
  <si>
    <t>Оплата по поручению на списание(решение собств., протокол б/н от 25.10.16) кап.ремонт г.Новосибирск, ул.Телевизионная д.13А по дог.№А059/16 от 27.10.16, аванс 30%. Без НДС</t>
  </si>
  <si>
    <t>ООО "РСК-7"</t>
  </si>
  <si>
    <t>ООО МПК "Альянс сервис"</t>
  </si>
  <si>
    <t>35/1</t>
  </si>
  <si>
    <t>82</t>
  </si>
  <si>
    <t>Телевизонная</t>
  </si>
  <si>
    <t>13а</t>
  </si>
  <si>
    <t>№ИС-06572 от 24.11.2016</t>
  </si>
  <si>
    <t>№ИС-06570 от  24.11.2016</t>
  </si>
  <si>
    <t>№ИС-06571 от 24.11.2016</t>
  </si>
  <si>
    <t>Оплата по поручению на списание(решение собств., протокол №13/1 от 30.07.16) кап.ремонт г.Новосибирск, ул.Бориса Богаткова д192/5 по дог.№01 от 09.09.16, КС-2№1, КС-3№1 от 25.10.16. Без НДС</t>
  </si>
  <si>
    <t>Оплата по поручению на списание(решение собств., протокол №7 от 01.11.16) кап.ремонт г.Новосибирск, ул.Державина д.42 по дог.№18 от 15.11.16, аванс 30%. Без НДС</t>
  </si>
  <si>
    <t>Оплата по поручению на списание(решение собств., протокол №б/н от 12.09.16) кап.ремонт г.Новосибирск, ул.Лебедевского д.4 по дог.№64760 от 15.09.16, КС-2№1, КС-3№1 от 28.10.16. Без НДС</t>
  </si>
  <si>
    <t>Оплата по пор-ю на спис(реш-е собств., пр-л №02 от 30.06.16) кап.ремонт г.Новосибирск, ул.Толбухина,25 по дог.№0107/16 от01.07.16,КС-3№1, КС-2№1 от 29.08.16, КС-2№2, КС-3№2 от 15.09.16.В т.ч.НДС18%63533,66</t>
  </si>
  <si>
    <t>Оплата по пор-ю на спис(реш-е собств., пр-л №02 от 06.03.16) кап.ремонт г.Новосибирск, ул.Крылова,53 по дог.№333 от31.05.16,КС-3№1, КС-2№1 от 01.10.16.В т.ч.НДС18%2186,05</t>
  </si>
  <si>
    <t>Оплата по пор-ю на спис(реш-е собств., пр-л №б/н от 11.02.16) кап.ремонт г.Новосибирск, ул.1905 года, 85 по дог.№46 от11.02.16, дс№1 от 05.09.16, КС-3№1, КС-2№1 от 20.09.16.В т.ч.НДС18%43262,33</t>
  </si>
  <si>
    <t>Оплата по пор-ю на спис(реш-е собств., пр-л №2/2016 от 01.08.16) кап.ремонт г.Искитим, мкр Индустриальный, 33а по дог.№15/2016 от01.08.16, КС-3№1, КС-2№1 от 30.10.16.В т.ч.НДС18%53389,83</t>
  </si>
  <si>
    <t>Оплата по пор-ю на спис(реш-е собств., пр-л №2 от 26.05.16) кап.ремонт г.Новосибирск, ул.С.Шамшиных, 69а по дог.№276 от02.06.16, КС-3№1, КС-2№1 от 03.10.16.В т.ч.НДС18%49530,47</t>
  </si>
  <si>
    <t>Оплата по пор-ю на спис(реш-е собств., пр-л №1 от 31.03.16) кап.ремонт г.Новосибирск, ул.Бульвар Молодежи, 30 по дог.№01761от27.09.16, КС-3№1, КС-2№1 от 28.10.16.В т.ч.НДС18%26161,01</t>
  </si>
  <si>
    <t>Оплата по поручению на списание(решение собств., протокол №1 от 06.06.16) кап.ремонт г.Новосибирск, ул. Большевистская, д.48/1 по дог.№1/к от 15.06.16, КС-2№1, КС-3№1 от 31.07.16, КС-2№2, КС-3№2 от 31.08.16. В т.ч. НДС (18%) 99556,74</t>
  </si>
  <si>
    <t>Оплата по поручению на списание(решение собств., протокол №б/н от 12.09.16) кап.ремонт г.Новосибирск, ул.Лебедевского, д.4 по дог.№2 от 19.09.16, акт б/н от 30.10.2016.В т.ч. НДС 16589,29</t>
  </si>
  <si>
    <t>Оплата по пор-ю на спис(реш-е собств., пр-л №2 от 22.01.16 и пр-л№4 от 17.04.16) кап.ремонт г.Новосибирск, ул.Большевистская,175/2 по дог.№132 от15.02.16,КС-2№1 от04.04.16,КС-2№2 от04.05.16,КС-2№3, КС-3№1 от12.07.16.В т.ч.НДС18%20135,59</t>
  </si>
  <si>
    <t>Оплата по поручению на списание(решение собств., протокол №1 от 24.04.16) кап.ремонт г.Новосибирск, ул. Демакова, д.13 по дог.№00649320 от 31.05.16,КС-2№1, КС-3№1 от 07.10.16. В т.ч. НДС (18%)32861,56</t>
  </si>
  <si>
    <t>40604810616033000023</t>
  </si>
  <si>
    <t>40604810244050000939</t>
  </si>
  <si>
    <t>40604810416033000045</t>
  </si>
  <si>
    <t>Телевизионная</t>
  </si>
  <si>
    <t>№ИС-06784</t>
  </si>
  <si>
    <t>№ИС-06783 от 01.12.2016</t>
  </si>
  <si>
    <t>№ИС-06782 от 01.12.2016</t>
  </si>
  <si>
    <t>№ИС-06781 от 01.12.2016</t>
  </si>
  <si>
    <t>№ИС-06780 от 01.12.2016</t>
  </si>
  <si>
    <t>Возврат аванса за кап.ремонт по Договору подряда б\н от 25.07.15г., МКД ул.Степная, д.54/1, по п\п №789 от 27.08.2015г.Без НДС.</t>
  </si>
  <si>
    <t>№ИС-06790 от 01.12.2016</t>
  </si>
  <si>
    <t>№ИС-06789 от 01.12.2016</t>
  </si>
  <si>
    <t>№ИС-06788 от 01.12.2016</t>
  </si>
  <si>
    <t>№ИС-06786 от 01.12.2016</t>
  </si>
  <si>
    <t>№ИС-06787 от 01.12.2016</t>
  </si>
  <si>
    <t>№ИС-06750 от 01.12.2016</t>
  </si>
  <si>
    <t>№ИС-06748 от 01.12.2016</t>
  </si>
  <si>
    <t>№ИС-06747 от 01.12.2016</t>
  </si>
  <si>
    <t>№ИС-06749 от 01.12.2016</t>
  </si>
  <si>
    <t>Оплата по поручению на списание(решение собств., протокол №1 от 10.07.16) кап.ремонт г.Новосибирск, ул.Бориса Богаткова д.181/1 по дог.№ 2/16 от 29.07.16, КС-2№1, КС-3№1 от 28.10.2016. Без НДС</t>
  </si>
  <si>
    <t>№ИС-06573 от 24.11.2016</t>
  </si>
  <si>
    <t>Возврат денежных средств по Договору №1 от 19.05.2016г., кап.ремонт г.Новосибирск, ул.Демакова, д.13Без НДС</t>
  </si>
  <si>
    <t>КБК:</t>
  </si>
  <si>
    <t>Оплата по пор-ю на спис(реш-е собств., пр-л №2 от 26.05.16) кап.ремонт г.Новосибирск, ул.С.Шамшиных, 69а по дог.№351 от02.06.16, КС-3№1, КС-2№1 от 03.10.16.В т.ч.НДС18%1415,16</t>
  </si>
  <si>
    <t>Оплата по поручению на списание(решение собств., протокол 2 от 15.09.14) кап.ремонт г.Новосибирск, ул.Советская д.55 по дог.№400 от 10.06.15, согл391 от 25.12.14, КС-3№1,КС-2№1 от 31.07.15г, КС-2№2 от 31.07.15. В т.ч. НДС (18%) 585,76</t>
  </si>
  <si>
    <t>Оплата по поручению на списание(решение собств., протокол №2 от 15.09.14) оплата стройконтроля г.Новосибирск, ул.Советская д.55 по дог.№0110/14 от 01.10.14, Акт№2 от 12.02.15. Без НДС</t>
  </si>
  <si>
    <t>Оплата по поручению на списание(решение собств., протокол №2 от 15.09.14) оплата стройконтроля г.Новосибирск, ул.Советская д.55 по дог.№1 от 12.01.16, Акт№1 от 26.01.16. В т.ч. НДС (18%) 5973,62</t>
  </si>
  <si>
    <t>Оплата по поручению на списание(решение собств., протокол №1 от 06.09.16) кап.ремонт г.Новосибирск, ул.Адриена Лежена, д.9 по дог.№47 от 08.09.16, КС-2№1, КС-3№1 от 14.11.16. Без НДС</t>
  </si>
  <si>
    <t>Оплата по поручению на списание(решение собств., протокол б/н от 10.04.16) кап.ремонт г.Новосибирск, Челюскинцев д.22 по дог.№1/2016 от 15.05.16, КС-2№1, КС-3№1 от 15.07.16. В т.ч. НДС (18%)7169,49</t>
  </si>
  <si>
    <t>Оплата по поручению на списание(решение собств., протокол №2 от 21.04.16) кап.ремонт г.Новосибирск, ул.Выборная д.101/1 по дог.№01 от 22.04.16 КС-2№4,КС-3№4 от 22.08.16 В т.ч. НДС(18%)12615,25</t>
  </si>
  <si>
    <t>Оплата по поручению на списание(решение собств., протокол №3 к\р от 18.07.16) кап.ремонт г.Новосибирск, ул.Пирогова, д.28 по дог.№б\н от 20.07.16 КС-2№1, КС-3№1 от 31.10.16. Без НДС.</t>
  </si>
  <si>
    <t>Оплата по поручению на списание(решение собств., протокол №2 от 01.06.16) кап.ремонт г.Новосибирск, ул. Зорге, д.219 по дог.№1 от 29.07.16,КС-2№1, КС-3№1 от 03.11.16.В т.ч. НДС (18%) 134493,14</t>
  </si>
  <si>
    <t>Оплата по поручению на списание(решение собств., протокол №3 от 10.04.16) кап.ремонт г.Обь, ул.Калинина д.20 по дог.№б/н от 25.09.16, КС-2№1, КС-3№1 от 18.10.16  В т.ч. НДС(18%)27162,25</t>
  </si>
  <si>
    <t>№ИС-06860 от 07.12.2016</t>
  </si>
  <si>
    <t>№ИС-06857 от 07.12.2016</t>
  </si>
  <si>
    <t>№ИС-06858 от 07.12.2016</t>
  </si>
  <si>
    <t>№ИС-06856 от 07.12.2016</t>
  </si>
  <si>
    <t>Оплата по поручению на списание(решение собств., протокол №7 от 20.09.16) кап.ремонт г.Искитим, мкр.Индустриальный д.29а по дог.№012 от 25.09.16, КС-2№1, КС-3№1 от 20.10.16  В т.ч. НДС(18%)22423,73</t>
  </si>
  <si>
    <t>ООО "Вектор"</t>
  </si>
  <si>
    <t>Оплата по поручению на списание(решение собств., протокол №б/н от 21.01.16) кап.ремонт г.Новосибирск, ул.Бориса Богаткова д.243 по дог.№17 от 25.01.16,КС-2№1,КС-3№1 от 15.07.16 В т.ч. НДС18%8478,77</t>
  </si>
  <si>
    <t>Оплата по поручению на списание(решение собств., протокол №3 от 11.05.16) кап.ремонт г.Новосибирск, ул.Б.Богаткова д214 по дог.№42 от 11.07.16, КС-2№1, КС-3№1 от 31.08.16.Без НДС</t>
  </si>
  <si>
    <t>Оплата по поручению на списание(решение собств., протокол №б/н от 30.06.16) кап.ремонт г.Новосибирск, ул.Б.Богаткова д.217/1 по дог.№1807/2016 от 18.07.16 дс №1 от 17.08.16,КС-2№1,КС-3№1 от 07.10.16 В т.ч. НДС(18%)18097,53</t>
  </si>
  <si>
    <t>Оплата по поручению на списание(решение собств., протокол №2 от 22.10.16) кап.ремонт г.Новосибирск, ул.Лермонтова д.45 по дог.№88 от 21.11.16, аванс 30%. Без НДС</t>
  </si>
  <si>
    <t>Оплата по поручению на списание(решение собств., протокол №1 от 12.07.16) кап.ремонт г.Новосибирск, ул.Полевая д.8/1 по дог.№16.007 от 12.07.16, акт б/н от 30.07.16. В т.ч. НДС(18%) 8694,92</t>
  </si>
  <si>
    <t>Оплата по поручению на списание(решение собств., протокол №1 от 31.03.16г.) кап.ремонт г.Новосибирск, ул.Бульвар Молодежи, д.30 по дог.№ 1/16 от 27.09.16, КС-2№1, КС-3№1 от 28.10.16.  В т.ч. НДС(18%) 15483,05</t>
  </si>
  <si>
    <t>Оплата по поручению на списание(решение собств., протокол №3 от 01.11.16) кап.ремонт г.Новосибирск, ул Красных Зорь д.3/1 по дог.№65798 от 09.11.16, аванс 30%. Без НДС</t>
  </si>
  <si>
    <t>ООО "Новодом-НСК"</t>
  </si>
  <si>
    <t>ООО "Сибпроминжиниринг"</t>
  </si>
  <si>
    <t>№ИС-06854 от 07.12.2016</t>
  </si>
  <si>
    <t xml:space="preserve">№ИС-06864 от 07.12.2016 </t>
  </si>
  <si>
    <t>№ИС-06859 от 07.12.2016</t>
  </si>
  <si>
    <t>№ИС-06865 от 07.12.2016</t>
  </si>
  <si>
    <t>№ИС-06863 от 07.12.2016</t>
  </si>
  <si>
    <t>29а</t>
  </si>
  <si>
    <t>№ИС-06862 от 07.12.2016</t>
  </si>
  <si>
    <t>40604810444050002041</t>
  </si>
  <si>
    <t>№ИС-06861 от 07.12.2016</t>
  </si>
  <si>
    <t>мкр Индустриальный</t>
  </si>
  <si>
    <t>40604810400290003737</t>
  </si>
  <si>
    <t>крыша (проектная док)</t>
  </si>
  <si>
    <t>№ИС-06918 от 08.12.2016</t>
  </si>
  <si>
    <t>Красных Зорь</t>
  </si>
  <si>
    <t>3/1</t>
  </si>
  <si>
    <t>№ИС-06917 от 08.12.2016</t>
  </si>
  <si>
    <t>40604810800290003544</t>
  </si>
  <si>
    <t>№ИС-06916 от 08.12.2016</t>
  </si>
  <si>
    <t>40604810800290003492</t>
  </si>
  <si>
    <t>№ИС-06966 от 12.12.2016</t>
  </si>
  <si>
    <t>№ИС-06965 от 12.12.2016</t>
  </si>
  <si>
    <t>№ИС-06964 от 12.12.2016</t>
  </si>
  <si>
    <t>№ИС-06855 от 07.12.2016</t>
  </si>
  <si>
    <t>№ИС-06915 от 08.12.2016</t>
  </si>
  <si>
    <t>№ИС-06784 от 01.12.2016</t>
  </si>
  <si>
    <t>Оплата по поручению на списание(решение собств., протокол №1 от 29.04.16) кап.ремонт г.Новосибирск, ул.Гусинобродское шоссе д.11 по дог.№П16-06/06 от 06.06.16  КС-2№4,КС-3№4 от 15.10.16 Без НДС</t>
  </si>
  <si>
    <t>Оплата по поручению на списание(решение собств., протокол №2 от 25.11.16) кап.ремонт г.Куйбышев, квартал 11, д.3 по дог.№1 от 28.11.16, аванс 30%. Без НДС</t>
  </si>
  <si>
    <t>Оплата по поручению на списание(решение собств., протокол №1 от 31.08.16, б/н от 23.11.16) кап.ремонт с.Криводановка, Микрорайон, 10 по дог.№1 от 12.09.16, акт№139 от 03.11.16. В т.ч.НДС (18%) 18494,24</t>
  </si>
  <si>
    <t>Оплата по поручению на списание(решение собств., протокол №1 от 31.08.16, б/н от 31.08.16) кап.ремонт с.Криводановка, Микрорайон, 10 по дог.№5 от 12.09.16, акт №48 от 28.10.16. Без НДС</t>
  </si>
  <si>
    <t>Оплата по поручению на списание(решение собств., протокол №2 от 08.10.16) кап.ремонт г.Новосибирск, ул.Пархоменко д.82 по дог.№24/П от 19.10.16, КС-2№1, КС-3№1 от 30.11.16. В т.ч. НДС (18%) 39010,05</t>
  </si>
  <si>
    <t>Оплата по поручению на списание(решение собств., протокол №5 от 16.10.16) кап.ремонт г.Новосибирск, ул.Ленинградская, д.98 по дог.№31 от 24.10.16, аванс 30%. В т.ч. НДС (18%) 10641,20</t>
  </si>
  <si>
    <t>Оплата по поручению на списание(решение собств., протокол №5 от 16.10.16) кап.ремонт г.Новосибирск, ул.Ленинградская, д.98 по дог.№37 от 24.11.16, аванс 30%. В т.ч. НДС (18%) 5720,34</t>
  </si>
  <si>
    <t>Оплата по поручению на списание(решение собств., протокол №П-88/3 от 31.10.16) кап.ремонт г.Новосибирск, ул.Петухова, д.88 по дог.№256-2016 от 01.11.16, акт от 22.11.16. Без НДС</t>
  </si>
  <si>
    <t>Оплата по поручению на списание(решение собств., протокол б/н от 30.09.16, б/н от 19.10.16) кап.ремонт г.Новосибирск, ул.Грибоедова, д.32 по муниципальному контракту №1 от 24.06.16, акт от 30.07.16. В т.ч. НДС (18%) 128212,96</t>
  </si>
  <si>
    <t>Оплата по поручению на списание(решение собств., протокол №21 от 23.06.16) кап.ремонт г.Новосибирск, ул.Трикотажная д.60/2 по дог.№1 от 11.07.16, КС-2№1, КС-3№1 от 06.09.16.В т.ч. НДС 14473,62</t>
  </si>
  <si>
    <t>Оплата по поручению на списание (решение собств.,протокол б/н от 12.07.15) кап.ремонт г.Новосибирск, ул.Немировича-Данченко, 28/5 по дог.23 от 16.07.15, д.с.№1 от 26.10.15, КС-2№2, КС-3№2 от 26.10.15г. В т.ч. НДС (18%) 16593,96</t>
  </si>
  <si>
    <t>Оплата по поручению на списание(решение собств., протокол б/н от 09.10.16) кап.ремонт г.Новосибирск, ул.Путевая, д.11 по дог.№20 от 25.11.16, аванс 30%. Без НДС</t>
  </si>
  <si>
    <t>Оплата по поручению на списание(решение собств., протокол №2 от 16.10.16) кап.ремонт г.Новосибирск, ул.Бориса Богаткова, д.185 по дог.№108 от 14.11.16, аванс 30%. Без НДС</t>
  </si>
  <si>
    <t>ООО "Проектные технологии"</t>
  </si>
  <si>
    <t>ООО "Равновесие"</t>
  </si>
  <si>
    <t>Оплата по поручению на списание(решение собств., протокол №1 от 20.11.16) кап.ремонт г.Новосибирск, ул.Есенина, д.37/1 по дог.№77 от 24.11.16, аванс 30%. Без НДС</t>
  </si>
  <si>
    <t>Оплата по поручению на списание(решение собств., протокол №2 от 28.08.16) кап.ремонт г.Бердск, ул.Рогачева д.1 по дог.№29-08 от 29.08.16, КС-3№2,КС-2№2 от14.11.16. В т.ч. НДС (18%) 31794,12</t>
  </si>
  <si>
    <t>ООО "Ремонтно-Строительное Управление "Сибирь"</t>
  </si>
  <si>
    <t>Ленинградская</t>
  </si>
  <si>
    <t>№ИС-07014 от 14.12.2016</t>
  </si>
  <si>
    <t>98</t>
  </si>
  <si>
    <t>№ИС-07015 от 14.12.2016</t>
  </si>
  <si>
    <t>40604810016033000021</t>
  </si>
  <si>
    <t>№ИС-07013 от 14.12.2016</t>
  </si>
  <si>
    <t>№ИС-07011 от 14.12.2016</t>
  </si>
  <si>
    <t>№ИС-07008 от 14.12.2016</t>
  </si>
  <si>
    <t>№ИС-07012 от 14.12.2016</t>
  </si>
  <si>
    <t>№ИС-07010 от 14.12.2016</t>
  </si>
  <si>
    <t>№ИС-07009 от 14.12.2016</t>
  </si>
  <si>
    <t>Куйбышевский р-н</t>
  </si>
  <si>
    <t>квартал 11</t>
  </si>
  <si>
    <t>г.Куйбышев</t>
  </si>
  <si>
    <t>№ИС-07092 от 19.12.2016</t>
  </si>
  <si>
    <t>40604810400290003669</t>
  </si>
  <si>
    <t>88</t>
  </si>
  <si>
    <t>40604810744050001661</t>
  </si>
  <si>
    <t>№ИС-07093 от 19.12.2016</t>
  </si>
  <si>
    <t>Грибоедова</t>
  </si>
  <si>
    <t>№ИС-07090 от 19.12.2016</t>
  </si>
  <si>
    <t>40604810944050000763</t>
  </si>
  <si>
    <t>37/1</t>
  </si>
  <si>
    <t>№ИС-07091 от 19.12.2016</t>
  </si>
  <si>
    <t>40604810544050000600</t>
  </si>
  <si>
    <t>№ИС-07089 от 19.12.2016</t>
  </si>
  <si>
    <t>Оплата по поручению на списание(решение собств., протокол №б/н от 26.10.16) кап.ремонт г.Новосибирск, ул.Титова д.19 по дог.№061-16 от 02.11.16,аванс. В т.ч. НДС (18%) 22539,49</t>
  </si>
  <si>
    <t>ООО ПК "ТАКТИКУМ"</t>
  </si>
  <si>
    <t>Оплата по поручению на списание(решение собств., протокол №1 от 09.06.16) кап.ремонт г.Новосибирск, ул.Адриена Лежена д.30 по дог.№04 от 01.07.16, КС-3№1,КС-2№1 от 16.09.16  Без НДС</t>
  </si>
  <si>
    <t>Оплата по поручению на списание(решение собств., протокол №1 от 01.12.16) кап.ремонт г.Новосибирск, ул.Рассветная д.3 по дог.№21 от 01.12.16, аванс 30%.  Без НДС</t>
  </si>
  <si>
    <t>Оплата по поручению на списание(решение собств., протокол №1 от 01.12.16) кап.ремонт г.Новосибирск, ул.Рассветная д.3 по дог.№66149 от 01.12.16, аванс 30%.  Без НДС</t>
  </si>
  <si>
    <t>Оплата по поручению на списание(решение собств., протокол б/н от 11.11.16) кап.ремонт г.Новосибирск, ул.Новогодняяя д.34/1 по дог.№11 от 11.11.16, аванс 30%.  Без НДС</t>
  </si>
  <si>
    <t>Оплата по поручению на списание(решение собств., протокол №1 от 26.09.16) кап.ремонт г.Новосибирск, ул.Курганская д.26 по дог.№1 от 28.09.16, КС-2№1, КС-3№1 от 30.11.16. Без НДС</t>
  </si>
  <si>
    <t>Оплата по поручению на списание(решение собств., протокол №3 от 12.09.16) кап.ремонт г.Новосибирск, ул.Римского-Корсакова д.10 по дог.№1910/2016 от 19.10.16, КС-3№1, КС-2№1 от 06.12.16. В т.ч. НДС (18%) 51348,56</t>
  </si>
  <si>
    <t>Оплата по поручению на списание(решение собств., протокол №б/н от 04.07.16) кап.ремонт г.Новосибирск, ул.Гоголя д.29 по дог.№352 от 05.07.16, КС-2№1,КС-3№1 от 24.08.16. В т.ч. НДС (18%)5488,34</t>
  </si>
  <si>
    <t>Оплата по поручению на списание(решение собств., протокол №б/н от 15.10.15) кап.ремонт г.Новосибирск, ул.Каунасская, д.7 по дог.№3 от 24.08.16, Акт№1 от 29.08.16, КС2№1, КС-3№1 от 30.11.16. В т.ч. НДС (18%) 46589,89</t>
  </si>
  <si>
    <t>Оплата по поручению на списание(решение собств., протокол №12 от 15.05.16) кап.ремонт г.Новосибирск, Ударная д.29 по дог.№5 от 19.05.16, КС-2№1, КС-3№1 от 15.11.16. В т.ч. НДС (18%)50618,07</t>
  </si>
  <si>
    <t>Оплата по пор-ю на спис(реш-е собств., пр-л №4-2016 от 11.07.16) кап.ремонт г.Новосибирск, ул.Терешковой,6 по дог.№14 от21.07.16,КС-2№1, КС-№1 от 24.10.16.В т.ч.НДС18% 11288,14</t>
  </si>
  <si>
    <t>Оплата по поручению на списание(решение собств., протокол №2 от 11.08.16) кап.ремонт г.Новосибирск, ул.Тенистая, д.25 по дог.№_20/УКП-пто от 15.08.16, КС-2№1, КС-3№1 от 15.09.16.В т.ч. НДС 104491,53</t>
  </si>
  <si>
    <t>40604810516033000013</t>
  </si>
  <si>
    <t>№ИС-07205 от 23.12.2016</t>
  </si>
  <si>
    <t>Рассветная</t>
  </si>
  <si>
    <t>№ИС-07210 от 23.12.2016</t>
  </si>
  <si>
    <t>№ИС-07202 от 23.12.2016</t>
  </si>
  <si>
    <t>40604810744050001289</t>
  </si>
  <si>
    <t>тс в подвальном помещении</t>
  </si>
  <si>
    <t>№ИС-07203 от 23.12.2016</t>
  </si>
  <si>
    <t>№ИС-07230 от 26.12.2016</t>
  </si>
  <si>
    <t>№ИС-07229 от 26.12.2016</t>
  </si>
  <si>
    <t>ИС-07228 от 26.12.2016</t>
  </si>
  <si>
    <t>№ИС-07227 от 26.12.2016</t>
  </si>
  <si>
    <t>№ИС-07226 от 26.12.2016</t>
  </si>
  <si>
    <t>№ИС-07225 от 26.12.2016</t>
  </si>
  <si>
    <t>№ИС-07235 от 26.12.2016</t>
  </si>
  <si>
    <t xml:space="preserve">Возврат средств по причине - счет кредита 40702810401000001674 закрыт. По п\п №2325 от 20.08.2016. </t>
  </si>
  <si>
    <t>Возврат средств по причине-счет кредита 40702810401000001674 закрыт по п\п№2245 от 13.12.2016</t>
  </si>
  <si>
    <t>№ИС-07234 от 26.12.2016</t>
  </si>
  <si>
    <t>№ИС-07236 от 26.12.2016</t>
  </si>
  <si>
    <t>Возврат п\п№2332 от 20.12.2016. Причина возврата: счет получателя №40702810533400006347 отсутствует в системе</t>
  </si>
  <si>
    <t>№ИС-07242 от 07.12.2016</t>
  </si>
  <si>
    <t>Оплата по поручению на списание(решение собств., протокол б/н от 02.04.16) кап.ремонт г.Новосибирск, ул.Куприна д.16 по дог.№120 от 13.04.16,КС-2№1,КС-3№1 от 21.06.16. Без НДС</t>
  </si>
  <si>
    <t>Оплата по поручению на списание(решение собств., протокол б/н от 25.10.16) кап.ремонт г.Новосибирск, ул.Телевизионная д.13А по дог.№А059/16 от 27.10.16, КС-3№1, КС-2№1 от 09.12.16. Без НДС</t>
  </si>
  <si>
    <t>Оплата по поручению на списание(решение собств., протокол №2 от 12.12.16) кап.ремонт г.Новосибирск, ул.Шмидта д.6/1 по дог.№121216/УКП-пто от 12.12.16, аванс 30%. В т.ч. НДС (18%) 13936,59</t>
  </si>
  <si>
    <t>Оплата по поручению на списание(решение собств., протокол б/н от 09.10.16) кап.ремонт г.Новосибирск, ул.Путевая, д.11 по дог.№20 от 25.11.16, КС-2№1, КС-3№1 от 12.12.16. Без НДС</t>
  </si>
  <si>
    <t>Оплата по поручению на списание(решение собств., протокол №2 от 21.04.16) кап.ремонт г.Новосибирск, ул.Выборная д.101/1 по дог.№01 от 22.04.16 КС-2№4,КС-3№4 от 22.08.16 В т.ч. НДС(18%)5300,85</t>
  </si>
  <si>
    <t>Оплата по поручению на списание(решение собств., протокол №4-2015 от 25.12.15) кап.ремонт г.Новосибирск, ул.Челюскинцев д.24 по дог.№15/Дст от 07.07.16, КС-3№1, КС-2№1 от 12.09.16. В т.ч. НДС (18%)18610,17</t>
  </si>
  <si>
    <t>ООО "Архитектор"</t>
  </si>
  <si>
    <t>Оплата по поручению на списание(решение собств., протокол б/н от 1.12.16) кап.ремонт г.Новосибирск, ул.Молодости д.24 по дог.№22 от 19.12.16, аванс 30%. Без НДС</t>
  </si>
  <si>
    <t>Оплата по поручению на списание(решение собств., протокол №4 от 25.08.16) кап.ремонт р.п.Краснообск, д3 по дог.№1-2016 от 05.09.16, КС-2№1, КС-3№1 от 30.11.16. В т.ч. НДС (18%) 63767,33</t>
  </si>
  <si>
    <t>Оплата по поручению на списание(решение собств., протокол №4 от 03.06.16) кап.ремонт г.Новосибирск, ул. Красный факел, д.11 по дог. Б/Н от 01.07.16,  КС-2№1, КС-3№1 от 07.12.16. Без НДС.</t>
  </si>
  <si>
    <t>Оплата по пор-ю на спис(реш-е собств., пр-л №2 от 22.01.16 и пр-л№4 от 17.04.16) кап.ремонт г.Новосибирск, ул.Большевистская,175/2 по дог.№132 от15.02.16,КС-2№1 от04.04.16,КС-2№2 от04.05.16,КС-2№3, КС-3№1 от12.07.16.В т.ч.НДС18% 24101,69</t>
  </si>
  <si>
    <t>Оплата по поручению на списание(решение собств., протокол №2 от 11.05.16) кап.ремонт г.Новосибирск, ул.Бориса Богаткова д.165 по дог.№4/16 от 16.05.16, КС-2№1, КС-3№1 от 29.07.2016. В т.ч. НДС (18%) 28220,34</t>
  </si>
  <si>
    <t>Оплата по поручению на списание(решение собств., протокол №5 от 16.05.16) кап.ремонт г.Новосибирск, ул. Киевская, д.2 по дог.№1 от 10.06.16, КС-2№1, КС-3№1 от 31.10.16. В т.ч. НДС (18%) 102882,24</t>
  </si>
  <si>
    <t>40604810716033000075</t>
  </si>
  <si>
    <t>13А</t>
  </si>
  <si>
    <t>6/1</t>
  </si>
  <si>
    <t>№ИС-07849 от 29.12.2016</t>
  </si>
  <si>
    <t>№ИС-07348 от 29.12.2016</t>
  </si>
  <si>
    <t>№ИС-07346 от 29.12.2016</t>
  </si>
  <si>
    <t>№ИС-07351 от 29.12.2016</t>
  </si>
  <si>
    <t xml:space="preserve">№ИС-07350 от 29.12.2016 </t>
  </si>
  <si>
    <t>Шмидта</t>
  </si>
  <si>
    <t>40604810844050099874</t>
  </si>
  <si>
    <t>№ИС-07358 от 29.12.2016</t>
  </si>
  <si>
    <t>Оплата по поручению на списание(решение собств., протокол №03-16 от 29.04.16) кап.ремонт г.Новосибирск, ул. Красный факел, д.43 по дог37/ССЦ-пто от 01.06.16,  КС-2№4, КС-3№4 от 13.07.16. В т.ч. НДС (18%) 50901,71</t>
  </si>
  <si>
    <t>Оплата по поручению на списание(решение собств., протокол №3 от 03.10.16) кап.ремонт г.Новосибирск, ул.Адриена Лежена д.30/1 по дог.№1 от 03.10.16, КС-2№1, КС-3№1 от 30.11.16. Без НДС</t>
  </si>
  <si>
    <t>Оплата по поручению на списание(решение собств., протокол №2 от 23.07.16г.) кап.ремонт г.Новосибирск, ул.Первомайская, д.130 по дог.№ 4/1 от 26.08.16, КС-2№1, КС-3№1 от 12.12.16.  Без НДС</t>
  </si>
  <si>
    <t>ООО "СТК Город"</t>
  </si>
  <si>
    <t>Оплата по поручению на списание(решение собств., протокол №1 от 20.09.14, б/н от 01.10.16) кап.ремонт г.Новосибирск, ул.Грибоедова, д.32/1 по муниципальному контракту №1 от 24.06.16, акт от 30.07.16. В т.ч. НДС (18%) 159957,46</t>
  </si>
  <si>
    <t>32/1</t>
  </si>
  <si>
    <t>40604810244050001145</t>
  </si>
  <si>
    <t>40604810444050000467</t>
  </si>
  <si>
    <t>Инвентаризация всех оплат за капитальные ремонты проведенных со специальных счетов по 01.02.2017г.</t>
  </si>
  <si>
    <t>Оплата по поручению на списание(решение собств., протокол №б/н от 12.07.15г.) кап.ремонт г.Новосибирск, ул.Немировича-Данченко, д.28/5 по  дог №23 от 16.07.15,КС-2№2,КС-3№2от 26.10.15. В т.ч. НДС(18%)5014,07</t>
  </si>
  <si>
    <t>Оплата по поручению на списание(решение собств., протокол №б/н от 29.04.16) кап.ремонт г.Новосибирск, ул.Ипподромская д.45 по дог.№239 от 24.05.16, КС-2№3, КС-3№2 от 01.12.16. В т.ч. НДС (18%)11206,26</t>
  </si>
  <si>
    <t>Оплата по поручению на списание(решение собств., протокол №б/н от 20.09.16) кап.ремонт г.Новосибирск, ул.Ипподромская д.45 по дог.№350 от 31.05.16, КС-2№1, КС-3№1 от 01.12.16. В т.ч. НДС (18%)1623,84</t>
  </si>
  <si>
    <t>Оплата по поручению на списание(решение собств., протокол №4-Л35/1-2016 от 10.12.16г.) кап.ремонт г.Новосибирск, ул.Линейная, д.35/1 по  дог №01/12/16 от 27.12.16, аванс. В т.ч. НДС(18%)35092,27</t>
  </si>
  <si>
    <t>Оплата по поручению на списание(решение собств., протокол №б/н от 05.04.15г.) кап.ремонт г.Новосибирск, ул.Прибрежная, д.3 по  мун.контракту №10 от 31.07.15, акт от 15.11.15. В т.ч. НДС(18%)138382,31</t>
  </si>
  <si>
    <t>ПАО "КМЗ"</t>
  </si>
  <si>
    <t>Оплата по поручению на списание(решение собств., протокол №5 от 16.10.16) кап.ремонт г.Новосибирск, ул.Ленинградская, д.98 по дог.№37 от 24.11.16, Акт №254 от 25.12.16. В т.ч. НДС (18%) 13347,46</t>
  </si>
  <si>
    <t>Оплата по поручению на списание(решение собств., протокол б/н от 22.08.16г.) кап.ремонт г.Новосибирск, ул.Бориса Богаткова, д.171/6 по дог.№ 14.09-С от 14.09.16, КС-2№01, КС-3№01 от 10.11.16.  В т.ч. НДС(18%)51700,58</t>
  </si>
  <si>
    <t>Оплата по поручению на списание(решение собств., протокол №2 от 25.11.16) кап.ремонт г.Куйбышев, квартал 11, д.3 по дог.№1 от 28.11.16, КС-2№1, КС-3№1 от 27.12.2016. Без НДС</t>
  </si>
  <si>
    <t>Оплата по поручению на списание(решение собств., протокол №3 от 01.11.16) кап.ремонт г.Новосибирск, ул Красных Зорь д.3/1 по дог.№65798 от 09.11.16, КС-2№1, КС-3№1 от 23.12.16. Без НДС</t>
  </si>
  <si>
    <t>Оплата по пор-ю на спис(реш-е собств., пр-л №2 от 22.01.16 и пр-л№4 от 17.04.16) кап.ремонт г.Новосибирск, ул.Большевистская,175/2 по дог.№132 от15.02.16, КС-2№3, КС-3№1 от12.07.16.В т.ч.НДС18% 13423,73</t>
  </si>
  <si>
    <t>Оплата по поручению на списание(решение собств., протокол №2 от 12.01.17г.) кап.ремонт г.Новосибирск, ул.Петухова, д.82/2 по дог№14/01-17 от 12.01.17аванс 30% В т.ч. НДС (18%)57203,39</t>
  </si>
  <si>
    <t>Оплата по пор-ю на спис(реш-е собств., пр-л №4-2016 от 11.07.16) кап.ремонт г.Новосибирск, ул.Терешковой,6 по дог.№14 от21.07.16,КС-2№1, КС-№1 от 24.10.16.В т.ч.НДС18% 10382,52</t>
  </si>
  <si>
    <t>Оплата по поручению на списание(решение собств., протокол №2 от 21.04.16) кап.ремонт г.Новосибирск, ул.Выборная д.101/1 по дог.№01 от 22.04.16 КС-2№4,КС-3№4 от 22.08.16 В т.ч. НДС(18%)14836,98</t>
  </si>
  <si>
    <t>Оплата по поручению на списание(решение собств., протокол №2 от 12.12.16) кап.ремонт г.Новосибирск, ул.Шмидта д.6/1 по дог.№121216/УКП-пто от 12.12.16, КС-2№1, КС-3№1 от 19.01.17. В т.ч. НДС (18%) 32518,71</t>
  </si>
  <si>
    <t>Оплата по поручению на списание(решение собств., протокол №1 от 25.08.16) кап.ремонт г.Новосибирск, ул.Титова д.35/1 по дог.№6/16 от 27.10.16, КС-2№1, КС-3№1 от 25.12.16. Без НДС</t>
  </si>
  <si>
    <t>Линейная</t>
  </si>
  <si>
    <t>Прибрежная</t>
  </si>
  <si>
    <t>№ИС-00171 от 19.01.2017</t>
  </si>
  <si>
    <t>№ИС-00052 от 13.01.2017</t>
  </si>
  <si>
    <t>№ИС-00054 от 13.01.2017</t>
  </si>
  <si>
    <t>№ИС-00172 от 19.01.2017</t>
  </si>
  <si>
    <t>№ИС-00173 от 19.01.2017</t>
  </si>
  <si>
    <t>№ИС-00225 от 24.01.2017</t>
  </si>
  <si>
    <t>40604810216033000106</t>
  </si>
  <si>
    <t>№ИС-00226 от 24.01.2017</t>
  </si>
  <si>
    <t>№ИС-00228 от 24.01.2017</t>
  </si>
  <si>
    <t>№ИС-00277 от 27.01.2017</t>
  </si>
  <si>
    <t>№ИС-00273 от 27.01.2017</t>
  </si>
  <si>
    <t>№ИС-00272 от 27.01.2017</t>
  </si>
  <si>
    <t>Оплата по поручению на списание(решение собств., протокол №5 от 16.10.16) кап.ремонт г.Новосибирск, ул.Ленинградская, д.98 по дог.№31 от 24.11.16, Акт №253 от 25.12.16. В т.ч. НДС (18%) 24829,47</t>
  </si>
  <si>
    <t>№ИС-00278 от 27.01.2017</t>
  </si>
  <si>
    <t>№ИС-00271 от 27.01.2017</t>
  </si>
  <si>
    <t>№ИС-00347 от 01.02.2017</t>
  </si>
  <si>
    <t>№ИС-00346 от 01.02.2017</t>
  </si>
  <si>
    <t>№ИС-00345 от 01.02.2017</t>
  </si>
  <si>
    <t xml:space="preserve">№ИС-00344 от 01.02.2017 </t>
  </si>
  <si>
    <t xml:space="preserve"> №ИС - 00343 от 01.02.2017</t>
  </si>
  <si>
    <t>№ИС-00227 от 24.01.2017</t>
  </si>
  <si>
    <t xml:space="preserve">40604810216033000148 </t>
  </si>
  <si>
    <t>№ИС-00002 от 09.01.2017</t>
  </si>
  <si>
    <t>№ИС-00010 от 09.01.2017</t>
  </si>
  <si>
    <t>№ИС-00003 от 09.01.2017</t>
  </si>
  <si>
    <t>№ИС-00004 от 09.01.2017</t>
  </si>
  <si>
    <t>№ИС-00001 от 09.01.2017</t>
  </si>
  <si>
    <t>№ИС-00014 от 09.01.2017</t>
  </si>
  <si>
    <t>№ИС-00051 от 13.01.2017</t>
  </si>
  <si>
    <t>№ИС-00170 от 19.01.2017</t>
  </si>
  <si>
    <t>№ИС-00053 от 13.01.2017</t>
  </si>
  <si>
    <t>Оплата по поручению на списание(решение собств., протокол №15 от 15.10.16) кап.ремонт г.Новосибирск, ул.Чехова д.273 по дог.№2/17 от 17.01.17, аванс 30%. В т.ч. НДС (18%) 84430,81</t>
  </si>
  <si>
    <t>Оплата по поручению на списание(решение собств., протокол б/н от 10.04.16) кап.ремонт г.Новосибирск, Челюскинцев д.22 по дог.№1/2016 от 15.05.16, КС-2№2, КС-3№2 от 30.11.16. В т.ч. НДС (18%)7627,12</t>
  </si>
  <si>
    <t xml:space="preserve">Оплата по поручению на списание(решение собств., протокол №3 от 30.12.16) кап.ремонт г.Куйбышев., Учебный городок д.3 по дог.№1 от 09.01.17, аванс 30%. Без НДС </t>
  </si>
  <si>
    <t>Оплата по поручению на списание(решение собств., протокол №2/13 от 24.11.16) кап.ремонт г.Новосибирск, ул.Есенина, д.27 по дог.№01 от 25.01.17, аванс 30%. Без НДС</t>
  </si>
  <si>
    <t>Оплата по поручению на списание(решение собств., протокол №01-01-2017 от 18.01.17) кап.ремонт г.Новосибирск, ул.Вертковская, д.35/1 по дог.№1 от 18.01.17, аванс 30%. Без НДС</t>
  </si>
  <si>
    <t>Индивидуальный предприниматель Тишин Владимир Иванович</t>
  </si>
  <si>
    <t>Оплата по поручению на списание(решение собств., протокол №1 от 25.06.16) кап.ремонт г.Новосибирск, ул.Полякова д.1 по дог.№1 от 30.06.16, акт сдачи-приемки от 18.11.16. Без НДС</t>
  </si>
  <si>
    <t>Оплата по поручению на списание (решение собств.,протокол б/н от 12.07.15) кап.ремонт г.Новосибирск, ул.Немировича-Данченко, 28/5 по дог.23 от 16.07.15, д.с.№1 от 26.10.15, КС-2№2, КС-3№2 от 26.10.15г. В т.ч. НДС (18%) 2562,71</t>
  </si>
  <si>
    <t>Оплата по поручению на списание(решение собств., протокол №2 от 22.10.16) кап.ремонт г.Новосибирск, ул.Лермонтова д.45 по дог.№88 от 21.11.16, КС-2№1, КС-3№1 от 24.01.17. Без НДС</t>
  </si>
  <si>
    <t>Оплата по поручению на списание(решение собств., протокол №1 от 22.01.17) кап.ремонт г.Новосибирск, ул.Крамского, д.4а по дог.№5 от 31.01.17, аванс 30%. Без НДС</t>
  </si>
  <si>
    <t>Оплата по поручению на списание(решение собств., протокол №2 от 21.01.17) кап.ремонт г.Новосибирск, ул.Б.Богаткова д.201 по дог.№3/17 от 31.01.17, аванс .В т.ч. НДС18%54919,86</t>
  </si>
  <si>
    <t>Оплата по поручению на списание(решение собств., протокол №1 от 01.12.16) кап.ремонт г.Новосибирск, ул.Рассветная д.3 по дог.№66149 от 01.12.16, КС-2№1, КС-3№1 от 30.01.2017.  Без НДС</t>
  </si>
  <si>
    <t>Оплата по поручению на списание(решение собств., протокол №1 от 15.01.17) кап.ремонт г.Новосибирск, ул.Куприна д.6 по дог.№1 от 06.02.17, аванс 30%.  В т.ч. НДС(18%) 21312,19</t>
  </si>
  <si>
    <t>Оплата по поручению на списание(решение собств., протокол №4 от 01.11.16, б/н от 23.12.16) кап.ремонт г.Новосибирск, ул.Российская д.13 по дог.№862-РП/16 от 25.11.16, КС-2№1, КС-3№1 от 25.01.17.  Без НДС</t>
  </si>
  <si>
    <t>Оплата по поручению на списание(решение собств., протокол №1 от 01.12.16) кап.ремонт г.Новосибирск, ул.Рассветная д.3 по дог.№21 от 01.12.16, КС-2№1, КС-3№1 от 25.01.2017.  Без НДС</t>
  </si>
  <si>
    <t>ООО "НЭС"</t>
  </si>
  <si>
    <t>ООО "Арт-Строй"</t>
  </si>
  <si>
    <t>Оплата по поручению на списание(решение собств., протокол №1 от 04.02.17) кап.ремонт г.Новосибирск, ул.Адриена Лежена д.5 по дог.№1 от 09.02.17, аванс 30%.  В т.ч. НДС(18%) 53513,88</t>
  </si>
  <si>
    <t>ООО "Стройтех"</t>
  </si>
  <si>
    <t>Чехова</t>
  </si>
  <si>
    <t>273</t>
  </si>
  <si>
    <t>Учебный городок</t>
  </si>
  <si>
    <t>27</t>
  </si>
  <si>
    <t>Крамского</t>
  </si>
  <si>
    <t>4а</t>
  </si>
  <si>
    <t>201</t>
  </si>
  <si>
    <t>Российская</t>
  </si>
  <si>
    <t>40604810444050001880</t>
  </si>
  <si>
    <t>№ИС-00676 от 17.02.2017</t>
  </si>
  <si>
    <t>№ИС-00677 от 01.02.2017</t>
  </si>
  <si>
    <t>40604810016033000076</t>
  </si>
  <si>
    <t>№ИС-00483 от 01.02.2017</t>
  </si>
  <si>
    <t>№ИС-00872 от 01.03.2017</t>
  </si>
  <si>
    <t>тс, гвс, хвс</t>
  </si>
  <si>
    <t>№ИС-00871 от 01.03.2017</t>
  </si>
  <si>
    <t>№ИС-00870 от 01.03.2017</t>
  </si>
  <si>
    <t>40604810244050001815</t>
  </si>
  <si>
    <t>40604810244050000829</t>
  </si>
  <si>
    <t>№ИС-00869 от 01.03.2017</t>
  </si>
  <si>
    <t>№ИС-00464 от 08.02.2017</t>
  </si>
  <si>
    <t>№ИС-00460 от 08.02.2017</t>
  </si>
  <si>
    <t>№ИС-00462 от 08.02.2016</t>
  </si>
  <si>
    <t>№ИС-00465 от 08.02.2017</t>
  </si>
  <si>
    <t>№ИС-00459 от 08.02.2017</t>
  </si>
  <si>
    <t>№ИС-00461 от 08.02.2016</t>
  </si>
  <si>
    <t>40604810744050001470</t>
  </si>
  <si>
    <t>№ИС-00463 от 08.02.2017</t>
  </si>
  <si>
    <t>40604810244050001213</t>
  </si>
  <si>
    <t>40604810144050001300</t>
  </si>
  <si>
    <t>40604810244050000230</t>
  </si>
  <si>
    <t>№ИС-00747 от 21.02.2017</t>
  </si>
  <si>
    <t>№ИС-00900 от 01.03.2017</t>
  </si>
  <si>
    <t>Списание за капитальные ремонты со специальных счетов на имя РО по решению собственников (за 2014-2017гг. По 01.03.2017г.)</t>
  </si>
  <si>
    <t>Оплата по поручению на списание(решение собств., протокол №3 от 03.02.17) кап.ремонт г.Новосибирск, ул.Красноярская д.36 по дог.№4/17 от 13.02.17, аванс 30%. В т.ч. НДС (18%) 16394,54</t>
  </si>
  <si>
    <t>Оплата по поручению на списание(решение собств., протокол №4 от 01.07.16) кап.ремонт г.Новосибирск, ул.Адриена Лежена д.30 по дог.№04 от 01.07.16, КС-3№1,КС-2№1 от 16.09.16  Без НДС</t>
  </si>
  <si>
    <t>Оплата по поручению на списание(решение собств., протокол №2 от 11.05.16) кап.ремонт г.Новосибирск, ул.Бориса Богаткова д.165 по дог.№4/16 от 16.05.16, КС-2№1, КС-3№1 от 29.07.2016. В т.ч. НДС (18%) 20440,78</t>
  </si>
  <si>
    <t>Оплата по поручению на списание(решение собств., протокол №б/н от 24.01.17) кап.ремонт г.Новосибирск, ул.Ученическая д.1 по дог.№310117/УКП-пто от 31.01.17, аванс .В т.ч. НДС18%57165,53</t>
  </si>
  <si>
    <t>Оплата по поручению на списание(решение собств., протокол №б/н от 02.04.16) кап.ремонт г.Новосибирск, ул.Куприна д.16 по дог.№120 от 13.04.16,дс от 21.06.16 КС-3№1, КС-2№1 от 21.06.16. Без НДС</t>
  </si>
  <si>
    <t>Оплата по поручению на списание(решение собств., протокол №б/н от 02.12.16) кап.ремонт г.Новосибирск, ул.Экваторная д.8 по дог.№9 от 14.02.17, аванс .В т.ч. НДС18%45692,35</t>
  </si>
  <si>
    <t>Ученическая</t>
  </si>
  <si>
    <t>Оплата по поручению на списание(решение собств., протокол №6-2016 от 01.07.16) кап.ремонт г.Новосибирск, ул.1905 года д.85 по дог.№16/08 от 09.09.16,дс от 20.12.16 КС-3№1, КС-2№1,КС-2№2 от 20.12.16.В т.ч. НДС(18%)18731,62</t>
  </si>
  <si>
    <t>40604810144050001326</t>
  </si>
  <si>
    <t>№ИС-00981 от 09.03.2017</t>
  </si>
  <si>
    <t>№ИС-00980 от 09.03.2017</t>
  </si>
  <si>
    <t>№ИС-00954 от 06.03.2017</t>
  </si>
  <si>
    <t>№ИС-00955 от 06.03.2017</t>
  </si>
  <si>
    <t>№ИС-00979 от 09.03.2017</t>
  </si>
  <si>
    <t>40604810944050001623</t>
  </si>
  <si>
    <t>Оплата по поручению на списание(решение собств., протокол №1 от 25.01.17) кап.ремонт г.Новосибирск, ул.Титова д.39/1 по дог.№1/17 от 10.02.17, аванс 30%. Без НДС</t>
  </si>
  <si>
    <t>39/1</t>
  </si>
  <si>
    <t>40604810644050099757</t>
  </si>
  <si>
    <t>№ИС-00928 от 03.03.2017</t>
  </si>
  <si>
    <t>№ИС-00953 от 06.03.2017</t>
  </si>
  <si>
    <t>№ИС-00952 от 06.03.2017</t>
  </si>
  <si>
    <t>Списание за капитальные ремонты со специальных счетов на имя РО по решению собственников (за 2014-2017гг. По 01.04.2017г.)</t>
  </si>
  <si>
    <t>ИС-01091 от 14.03.2017</t>
  </si>
  <si>
    <t>Оплата по поручению на списание(решение собств., протокол №1 от 22.06.16) кап.ремонт г.Новосибирск, ул.Б.Богаткова д.215 по дог.№3/17 от 20.02.17, аванс 30% .В т.ч. НДС18% 17323,11</t>
  </si>
  <si>
    <t>Оплата по поручению на списание(решение собств., протокол №01-01-2017 от 18.01.17) кап.ремонт г.Новосибирск, ул.Вертковская, д.35/1 по дог.№1 от 18.01.17, КС-2№1, КС-2№2, КС-3№1 от 01.03.17. Без НДС</t>
  </si>
  <si>
    <t>Оплата по поручению на списание(решение собств., протокол №2 от 11.08.16) кап.ремонт г.Новосибирск, ул.Тенистая, д.25 по дог.№_20/УКП-пто от 15.08.16, КС-2№1, КС-3№1 от 15.09.16.В т.ч. НДС 13902,23</t>
  </si>
  <si>
    <t>215</t>
  </si>
  <si>
    <t>Оплата по поручению на списание(решение собств., протокол №1 от 10.02.17) кап.ремонт г.Новосибирск, ул.Чехова, д.195 по дог.№14 от 27.02.17, аванс 30%. В т.ч. НДС (18%) 21318,10</t>
  </si>
  <si>
    <t xml:space="preserve">Оплата по поручению на списание(решение собств., протокол №3 от 30.12.16) кап.ремонт г.Куйбышев., Учебный городок д.3 по дог.№1 от 09.01.17, КС-2№1, КС-3№1 от 04.03.17. Без НДС </t>
  </si>
  <si>
    <t>Оплата по поручению на списание(решение собств., протокол №2 от 26.07.16) кап.ремонт г.Новосибирск, ул.Державина, д.46 по дог.№1 от 14.03.17, аванс 30%. В т.ч. НДС (18%) 62610,94</t>
  </si>
  <si>
    <t>Оплата по пор-ю на спис(реш-е собств., пр-л №2 от 22.01.16 и пр-л№4 от 17.04.16) кап.ремонт г.Новосибирск, ул.Большевистская,175/2 по дог.№132 от15.02.16, КС-2№3, КС-3№1 от12.07.16.В т.ч.НДС18% 6040,68</t>
  </si>
  <si>
    <t>Оплата по поручению на списание(решение собств., протокол №б/н от 30.03.15г.) кап.ремонт г.Новосибирск, ул.Высоцкого, д.5 по  мун.контракту №11 от 31.07.15, акт от 15.11.15. В т.ч. НДС(18%)30209,48</t>
  </si>
  <si>
    <t>Оплата по поручению на списание(решение собств., протокол №4 от 26.01.17) кап.ремонт г.Новосибирск, ул.Народная, д.32/1 по дог.№28 от 01.03.17, аванс 30%. В т.ч. НДС (18%) 88640,90</t>
  </si>
  <si>
    <t>Оплата по поручению на списание(решение собств., протокол №1 от 10.01.17) кап.ремонт г.Новосибирск, ул.Котовского, д.5 по дог.№66111 от 15.02.17, аванс 30%. Без НДС</t>
  </si>
  <si>
    <t>Оплата по пор-ю на спис(реш-е собств., пр-л №1 от 03.06.16) кап.ремонт г.Новосибирск, ул.Невельского,85 по дог.№1-2016 от 22.08.16, КС-2№1, КС-3№1 от13.09.16.В т.ч.НДС18% 46255,96</t>
  </si>
  <si>
    <t>Оплата по пор-ю на спис(реш-е собств., пр-л №б/н от 21.09.16) кап.ремонт г.Новосибирск, Горский микрорайон,60 по дог.№КапРем.16-2 от 23.09.16, Акт№1 от 01.03.17.В т.ч.НДС18% 7700,53</t>
  </si>
  <si>
    <t>ООО "Строительная Компания"</t>
  </si>
  <si>
    <t>ООО "ЮнакоСиб"</t>
  </si>
  <si>
    <t>Оплата по поручению на списание(решение собств., протокол №02-03-2017 от 02.03.17) кап.ремонт г.Новосибирск, ул.Есенина, д.39 по дог.№4 от 07.03.17, аванс 30%. Без НДС</t>
  </si>
  <si>
    <t>Оплата по поручению на списание(решение собств., протокол №2 от 12.12.16) кап.ремонт г.Новосибирск, ул.Забалуева, д.12 по дог.№19 от 09.03.17, аванс 30%. Без НДС</t>
  </si>
  <si>
    <t>Оплата по поручению на списание(решение собств., протокол б/н от 23.02.17) кап.ремонт г.Новосибирск, ул.Фрунзе, д.59/2 по дог.№1-ПТО-17 от 13.03.17, аванс 30%. В т.ч. НДС (18%) 74386,88</t>
  </si>
  <si>
    <t>ООО "Ремстрой Плюс"</t>
  </si>
  <si>
    <t>Оплата по пор-ю на спис(реш-е собств., пр-л №1 от 16.01.16, №1/1 от 12.09.2016) кап.ремонт г.Новосибирск, м-н Горский,д.8 по дог.№61157 от 01.06.16, КС-2№3, КС-3№3 от 17.01.17.  Без НДС</t>
  </si>
  <si>
    <t>Оплата по пор-ю на спис(реш-е собств., пр-л №1 от 20.11.16) кап.ремонт г.Новосибирск, ул.Есенина,д.37/1 по дог.№77 от 24.11.16, КС-2№1, КС-3№1 от 17.02.17.  Без НДС</t>
  </si>
  <si>
    <t>Оплата по пор-ю на спис(реш-е собств., пр-л №1 от 19.02.17) кап.ремонт г.Новосибирск, ул.Бориса Богаткова,д.194/2 по дог.№6 от 19.02.17, аванс 30%.  Без НДС</t>
  </si>
  <si>
    <t>Оплата по поручению на списание(решение собств., протокол №1 от 29.12.16) кап.ремонт г.Новосибирск, ул.Забалуева, д.8 по дог.№20 от 09.03.17, аванс 30%. Без НДС</t>
  </si>
  <si>
    <t>Оплата по пор-ю на спис(реш-е собств., пр-л №б/н от 21.09.16) кап.ремонт г.Новосибирск, Горский микрорайон,60 по дог.№КапРем.16-2 от 23.09.16, аванс 30%. В т.ч.НДС18% 42462,56</t>
  </si>
  <si>
    <t>Оплата по пор-ю на спис(реш-е собств., пр-л №1 от 21.01.17) кап.ремонт г.Новосибирск, ул.Бориса Богаткова,254 по дог.№01/03 от 13.03.17, аванс 30%. В т.ч.НДС18% 78716,67</t>
  </si>
  <si>
    <t>Оплата по поручению на списание(решение собств., протокол №2 от 12.01.17г.) кап.ремонт г.Новосибирск, ул.Петухова, д.82/2 по дог№14/01-17 от 12.01.17, КС-2№1, КС-3№1 от 13.03.2017. В т.ч. НДС (18%)28328,47</t>
  </si>
  <si>
    <t>40604810344050000855</t>
  </si>
  <si>
    <t>№ИС-01291 от 21.03.2017</t>
  </si>
  <si>
    <t>№ИС-01292 от 21.03.2017</t>
  </si>
  <si>
    <t>№ИС-01293 от 21.03.2017</t>
  </si>
  <si>
    <t>195</t>
  </si>
  <si>
    <t>40604810100290003529</t>
  </si>
  <si>
    <t>№ИС-01327 от 23.03.2017</t>
  </si>
  <si>
    <t>№ИС-01446 от 09.03.2017</t>
  </si>
  <si>
    <t>40604810644050099841</t>
  </si>
  <si>
    <t>№ИС-01330 от 23.03.2017</t>
  </si>
  <si>
    <t>гвс, хвс, тс</t>
  </si>
  <si>
    <t>№ИС-01326 от 23.03.2017</t>
  </si>
  <si>
    <t>Народная</t>
  </si>
  <si>
    <t>Котовского</t>
  </si>
  <si>
    <t>40604810644050099838</t>
  </si>
  <si>
    <t>№ИС-01329 от 23.03.2017</t>
  </si>
  <si>
    <t>№ИС-01328 от 23.03.2017</t>
  </si>
  <si>
    <t>40604810300290003772</t>
  </si>
  <si>
    <t>№ИС-01325 от 23.03.2017</t>
  </si>
  <si>
    <t>39</t>
  </si>
  <si>
    <t>40604810044050000333</t>
  </si>
  <si>
    <t>№ИС-01350 от 24.03.2017</t>
  </si>
  <si>
    <t>хвс, гвс в подвальном помещении</t>
  </si>
  <si>
    <t>№ИС-01349 от 24.03.2017</t>
  </si>
  <si>
    <t>40604810544050099747</t>
  </si>
  <si>
    <t>254</t>
  </si>
  <si>
    <t>Фрунзе</t>
  </si>
  <si>
    <t>№ИС-01352 от 24.03.2017</t>
  </si>
  <si>
    <t>40604810225000000018</t>
  </si>
  <si>
    <t>АО Россельхозбанк</t>
  </si>
  <si>
    <t>№ИС-01351 от 24.03.2017</t>
  </si>
  <si>
    <t>59/2</t>
  </si>
  <si>
    <t>№ИС-01354 от 24.03.2017</t>
  </si>
  <si>
    <t>тс_ПСД</t>
  </si>
  <si>
    <t>тс_СМР</t>
  </si>
  <si>
    <t>№ИС-01353 от 24.03.2017</t>
  </si>
  <si>
    <t>22..03.2017</t>
  </si>
  <si>
    <t>№ИС-01355 от 24.03.2017</t>
  </si>
  <si>
    <t>№ИС-01356 от 24.03.2017</t>
  </si>
  <si>
    <t>хвс</t>
  </si>
  <si>
    <t>№01358 от 24.03.2017</t>
  </si>
  <si>
    <t>40604810700290003783</t>
  </si>
  <si>
    <t>№ИС-01359 от 24.03.2017</t>
  </si>
  <si>
    <t>№ИС-01357 от 24.03.2017</t>
  </si>
  <si>
    <t>40604810844050000232</t>
  </si>
  <si>
    <t>Оплата по поручению на списание(решение собств., протокол б/н от 10.04.16, б/н от 15.07.16) кап.ремонт г.Новосибирск, Челюскинцев д.22 по дог.№1/2016 от 15.05.16, КС-2№2, КС-3№2 от 30.11.16. В т.ч. НДС (18%)7169,49</t>
  </si>
  <si>
    <t>Оплата по поручению на списание(решение собств., протокол №7 от 01.11.16) кап.ремонт г.Новосибирск, ул.Державина, д.42 по дог.№18 от 15.11.16, КС-2№1, КС-3№1 от 15.03.17. Без НДС</t>
  </si>
  <si>
    <t>Оплата по поручению на списание(решение собств., протокол №12 от 20.01.17) кап.ремонт г.Новосибирск, ул.Учительская, д.19/2 по дог.№31 от 17.03.17, аванс 30%. Без НДС</t>
  </si>
  <si>
    <t>Оплата по поручению на списание(решение собств., протокол б/н от 15.12.15) кап.ремонт г.Новосибирск, ул.Некрасова, д.84 по дог.№1 от 01.03.16, КС-2№2, КС-3№2 от 11.07.16. В т.ч. НДС (18%)9291,68</t>
  </si>
  <si>
    <t>Оплата по поручению на списание(решение собств., протокол №1 от 15.01.17) кап.ремонт г.Новосибирск, ул.Куприна д.6 по дог.№1 от 06.02.17, КС-2№1, КС-3№1 от 20.03.17.  В т.ч. НДС(18%) 42101,69</t>
  </si>
  <si>
    <t>Оплата по поручению на списание(решение собств., протокол №3 от 03.02.17) кап.ремонт г.Новосибирск, ул.Красноярская д.36 по дог.№4/17 от 13.02.17, КС-2№1, КС-3№1 от 13.03.17. В т.ч. НДС (18%) 37372,88</t>
  </si>
  <si>
    <t>Оплата по поручению на списание(решение собств., протокол №1 от 05.07.16) кап.ремонт г.Новосибирск, ул.Б.Богаткова д.209 по дог.№1/16 от 15.07.16, КС-2№1, КС-3№1 от 26.09.16 . Без НДС</t>
  </si>
  <si>
    <t>Оплата по поручению на списание(решение собств., протокол №1 от 10.07.16) кап.ремонт г.Новосибирск, ул.Б.Богаткова д.181/1 по дог.№2/16 от 29.07.16, КС-2№1, КС-3№1 от 28.10.16 . Без НДС</t>
  </si>
  <si>
    <t>№ИС-01544 от 31.03.2017</t>
  </si>
  <si>
    <t>Учительская</t>
  </si>
  <si>
    <t>19/2</t>
  </si>
  <si>
    <t>№ИС-01543 от 31.03.2017</t>
  </si>
  <si>
    <t>фасад, во</t>
  </si>
  <si>
    <t>40604810444050001657</t>
  </si>
  <si>
    <t>№ИС-01541 от 31.03.2017</t>
  </si>
  <si>
    <t>№ИС-01538 от 31.03.2017</t>
  </si>
  <si>
    <t>='Инвентаризация на 01.10.16 '!E387+'Инвентаризация на 01.02.17 '!E501+'Инвентаризация на 01.03.17 '!E586+'Инвентаризация на 01.04.17 '!</t>
  </si>
  <si>
    <t>№ИС-01539 от 31.03.2017</t>
  </si>
  <si>
    <t>№ИС-01540 от 31.03.2017</t>
  </si>
  <si>
    <t>№ИС-01542 от 31.03.2017</t>
  </si>
  <si>
    <t>Инвентаризация всех оплат за капитальные ремонты проведенных со специальных счетов по 01.04.2017г.</t>
  </si>
  <si>
    <t>Оплата по поручению на списание(решение собств., протокол б/н от 15.10.15) кап.ремонт г.Новосибирск, ул.Каунасская, д.7 по дог.№4 от 24.08.16, акт №1 от 03.11.16. Без НДС</t>
  </si>
  <si>
    <t>№ИС-01546 от 31.03.2017</t>
  </si>
  <si>
    <t>№ИС-01596 от 04.04.2017</t>
  </si>
  <si>
    <t>Инвентаризация всех оплат за капитальные ремонты проведенных со специальных счетов по 01.05.2017г.</t>
  </si>
  <si>
    <t>Оплата по поручению на списание(решение собств., протокол №2 от 19.03.17) кап.ремонт г.Новосибирск, ул.Ключ-Камышинское Плато д.9 по дог.№12 от 19.03.17, аванс 30%. Без НДС</t>
  </si>
  <si>
    <t>Оплата по поручению на списание(решение собств., протокол №1 от 22.01.17) кап.ремонт г.Новосибирск, ул.Крамского, д.4а по дог.№5 от 31.01.17, КС-2№1, КС-3№1 от 22.03.2017. Без НДС</t>
  </si>
  <si>
    <t>Оплата по поручению на списание(решение собств., протокол №1 от 14.03.17) кап.ремонт г.Новосибирск, ул.Русская д.21 по дог.№16 от 21.03.17, аванс 30% .В т.ч. НДС18%32768,92</t>
  </si>
  <si>
    <t>Индивидуальный предприниматель Васюнькин Виктор Иванович</t>
  </si>
  <si>
    <t>Ключ-Камышенское Плато</t>
  </si>
  <si>
    <t>40604810816033000166</t>
  </si>
  <si>
    <t>№ИС-01747 от 10.04.2017</t>
  </si>
  <si>
    <t>№ИС-01746 от 10.04.2017</t>
  </si>
  <si>
    <t>Русская</t>
  </si>
  <si>
    <t>№ИС-01748 от 10.04.2017</t>
  </si>
  <si>
    <t>40604810744050000112</t>
  </si>
  <si>
    <t>Оплата по поручению на списание(решение собств., протокол №4 от 01.03.17) кап.ремонт г.Новосибирск, ул.Селезнева, д.32 по дог.№33 от 03.04.17, аванс 30%. Без НДС</t>
  </si>
  <si>
    <t>Оплата по поручению на списание(решение собств., протокол №1 от 07.03.17) кап.ремонт г.Новосибирск, ул.Немировича-Данченко, д.16 по дог.№5 от 07.03.17, аванс 30%. Без НДС</t>
  </si>
  <si>
    <t>Оплата по поручению на списание(решение собств., протокол №1 от 21.01.17) кап.ремонт г.Новосибирск, ул.Бориса Богаткова, д.254 по дог.№01/03 от 13.03.17, КС-2№1, КС-3№1 от 01.04.17. В т.ч. НДС(18%) 80847,46</t>
  </si>
  <si>
    <t>Оплата по поручению на списание(решение собств., протокол №2 от 12.01.17г.) кап.ремонт г.Новосибирск, ул.Петухова, д.82/2 по дог№18/01-17 от 12.01.17, КС-2№2, КС-3№2 от 29.03.2017. В т.ч. НДС (18%)82373,04</t>
  </si>
  <si>
    <t>Оплата по поручению на списание(решение собств., протокол №4 от 26.01.17) кап.ремонт г.Новосибирск, ул.Народная, д.32/1 по дог.№28 от 01.03.17, КС-2№1, КС-3№1 от 27.03.17. Без НДС</t>
  </si>
  <si>
    <t>Оплата по поручению на списание(решение собств., протокол №б/н от 22.03.17) кап.ремонт г.Новосибирск, ул.Кошурникова, д.57 по дог.№29 от 22.03.17, аванс 30%. Без НДС</t>
  </si>
  <si>
    <t>Оплата по поручению на списание(решение собств., протокол №1 от 20.01.17) кап.ремонт г.Новосибирск, ул.Ударная, д.33 по дог.№85 от 01.03.17, аванс 30%. В т.ч. НДС (18%) 67153,86</t>
  </si>
  <si>
    <t>ООО "Сигма-Строй"</t>
  </si>
  <si>
    <t>Оплата по поручению на списание(решение собств., протокол №3 от 03.02.17) кап.ремонт г.Новосибирск, ул.Красноярская д.36 по дог.№4/17 от 13.02.17,КС-2№1, КС-3№1 от 13.03.17. В т.ч. НДС (18%) 881,05</t>
  </si>
  <si>
    <t>Оплата по поручению на списание(решение собств., протокол №3 от 03.10.16) кап.ремонт г.Новосибирск, ул.Адриена Лежена д.30/1 по дог.№1 от 03.10.16, КС-3№1,КС-2№1 от 30.11.16  Без НДС</t>
  </si>
  <si>
    <t>Селезнева</t>
  </si>
  <si>
    <t>Кошурникова</t>
  </si>
  <si>
    <t>57</t>
  </si>
  <si>
    <t>№ИС-01792 от 11.04.2017</t>
  </si>
  <si>
    <t>хвс,гвс</t>
  </si>
  <si>
    <t>40604810700290203473</t>
  </si>
  <si>
    <t>40604810700290003806</t>
  </si>
  <si>
    <t>№ИС-01794 от 11.04.2017</t>
  </si>
  <si>
    <t>хвс, швс в подвальном помещении</t>
  </si>
  <si>
    <t>№ИС-01796 от 11.04.2017</t>
  </si>
  <si>
    <t>№ИС-01793 от 11.04.2017</t>
  </si>
  <si>
    <t>№ИС-01798 от 11.04.2017</t>
  </si>
  <si>
    <t>№ИС-01797 от 11.04.2017</t>
  </si>
  <si>
    <t>40604810644050001648</t>
  </si>
  <si>
    <t>33</t>
  </si>
  <si>
    <t>40604810444050000836</t>
  </si>
  <si>
    <t>№ИС-01795 от 11.04.2017</t>
  </si>
  <si>
    <t>Оплата по поручению на списание(решение собств., протокол №1 от 04.02.17) кап.ремонт г.Новосибирск, ул.Адриена Лежена д.5 по дог.№1 от 09.02.17, КС-2№1, КС-2№2, КС-2№3, КС-3№1, КС-3№2, КС-3№3 от 04.04.17.  В т.ч. НДС(18%) 26237,29</t>
  </si>
  <si>
    <t>Оплата по поручению на списание(решение собств., протокол №1 от 28.03.17) кап.ремонт г.Новосибирск, ул.Немировича-Данченко, д.100/1 по дог.№1 от 01.04.17, аванс 30%. В т.ч. НДС (18%) 26999,73</t>
  </si>
  <si>
    <t>ООО "Атлант"</t>
  </si>
  <si>
    <t>Оплата по поручению на списание(решение собств., протокол №2-Л-45-2017 от 24.03.17) кап.ремонт г.Новосибирск, ул.Лермонтова, д.45 по дог.№15 от 24.03.17, аванс 30%. Без НДС</t>
  </si>
  <si>
    <t>Оплата по поручению на списание(решение собств., протокол №1 от 04.02.17) кап.ремонт г.Новосибирск, ул.Есенина, д.10/2 по дог.№1 от 07.04.17, аванс 30%. Без НДС</t>
  </si>
  <si>
    <t>Оплата по поручению на списание(решение собств., протокол №03/2017 от 15.03.17) кап.ремонт г.Новосибирск, ул.Иванова, д.32 по дог.№МК-01-2017 от 20.03.17, аванс 30%. В т.ч. НДС (18%) 77616,04</t>
  </si>
  <si>
    <t>Оплата по поручению на списание(решение собств., протокол №П-88/3 от 31.10.16) кап.ремонт г.Новосибирск, ул.Петухова, д.88 по дог.№1 от 27.03.17, аванс 30%. В т.ч. НДС (18%) 82372,88</t>
  </si>
  <si>
    <t>ООО "ВМСтрой"</t>
  </si>
  <si>
    <t>ООО "АТОМ"</t>
  </si>
  <si>
    <t>Оплата по поручению на списание(решение собств., протокол №2 от 01.02.17) кап.ремонт г.Новосибирск, ул.Степная, д.71 по дог.№2/17 от 23.03.17, аванс 30%. Без НДС</t>
  </si>
  <si>
    <t>Оплата по поручению на списание(решение собств., протокол №1 от 10.02.17) кап.ремонт г.Новосибирск, ул.Чехова, д.195 по дог.№14 от 27.02.17, акт№30 от 07.04.2017. В т.ч. НДС (18%) 49742,24</t>
  </si>
  <si>
    <t>Оплата по поручению на списание(решение собств., протокол №02-03-2017 от 02.03.17) кап.ремонт г.Новосибирск, ул.Есенина, д.39 по дог.№4 от 07.03.17, КС-2№1, КС-2№2, КС-3№1 от 10.04.17. Без НДС</t>
  </si>
  <si>
    <t>Оплата по поручению на списание(решение собств., протокол №1 от 11.03.17) кап.ремонт г.Новосибирск, ул.Крылова, д.53 по дог.№122 от 21.03.17, аванс 30%. В т.ч. НДС (18%)37423,13</t>
  </si>
  <si>
    <t>№ИС-01929 от 17.04.2017</t>
  </si>
  <si>
    <t>100/1</t>
  </si>
  <si>
    <t>40604810944050000190</t>
  </si>
  <si>
    <t>№ИС-01930 от 17.04.2017</t>
  </si>
  <si>
    <t>№ИС-01940 от 18.04.2017</t>
  </si>
  <si>
    <t>71</t>
  </si>
  <si>
    <t>40604810044050000786</t>
  </si>
  <si>
    <t xml:space="preserve"> тс, гвс</t>
  </si>
  <si>
    <t>№ИС-02188 от 28.03.2017</t>
  </si>
  <si>
    <t>№ИС-02113 от 26.04.2017</t>
  </si>
  <si>
    <t>№ИС-02112 от 26.04.2017</t>
  </si>
  <si>
    <t>№ИС-02114 от 26.04.2017</t>
  </si>
  <si>
    <t>хвс, гвс в подвале</t>
  </si>
  <si>
    <t>№ИС-01988 от 19.04.2017</t>
  </si>
  <si>
    <t>№ИС-001942 от18.04.2017</t>
  </si>
  <si>
    <t>40604810344050099798</t>
  </si>
  <si>
    <t>№ИС-01987 от 19.04.2017</t>
  </si>
  <si>
    <t>№ИС-01941 от 18.04.2017</t>
  </si>
  <si>
    <t>№ИС-02207 от 29.03.2017</t>
  </si>
  <si>
    <t>№ИС-02221 от 29.03.2017</t>
  </si>
  <si>
    <t>№ИС-02206 от 29.03.2017</t>
  </si>
  <si>
    <t>Списание за капитальные ремонты со специальных счетов на имя РО по решению собственников (за 2014-2017гг. По 01.05.2017г.)</t>
  </si>
  <si>
    <t>в т.ч. За 1пол.2017</t>
  </si>
  <si>
    <t>Оплата по поручению на списание(решение собств., протокол №1 от 04.03.17) кап.ремонт г.Новосибирск, ул.Ильича, д.3 по дог.№006-17 от 11.04.17, аванс 30%. В т.ч. НДС (18%)14768,68</t>
  </si>
  <si>
    <t>Оплата по поручению на списание(решение собств., протокол №2/13 от 24.11.16) кап.ремонт г.Новосибирск, ул.Есенина, д.27 по дог.№01 от 25.01.17, КС-3№1 КС-2№1 от 03.04.17.Без НДС</t>
  </si>
  <si>
    <t>Оплата по поручению на списание(решение собств., протокол №б/н от 11.03.17) кап.ремонт г.Новосибирск, ул.Тульская, д.270/1 по дог.№152 от 03.04.17,аванс.В т.ч. НДС(18%)67595,53</t>
  </si>
  <si>
    <t>Оплата по поручению на списание(решение собств., протокол №1 от 02.03.17) кап.ремонт г.Барабинск, ул.Ленина, д.192 по дог.№1 от 16.03.17,аванс.В т.ч. НДС(18%)16588,85</t>
  </si>
  <si>
    <t>Оплата по поручению на списание(решение собств., протокол №2 от 25.09.16) кап.ремонт г.Новосибирск, ул. Динамовцев, д.7 по дог.№20 от 30.09.16, д.с.№1 от 30.11.16, КС-3№1, КС-2№1 от 24.04.17. В т.ч. НДС(18%)41470,81</t>
  </si>
  <si>
    <t>Оплата по поручению на списание(решение собств., протокол №1 от 02.03.17) кап.ремонт г.Барабинск, ул.Ленина, д.192 по дог.№1 от 16.03.17, КС-3№1, КС-2№1 от 12.04.17. В т.ч. НДС(18%)38707,33</t>
  </si>
  <si>
    <t>Оплата по поручению на списание(решение собств., протокол №15 от 15.10.16) кап.ремонт г.Новосибирск, ул.Чехова д.273 по дог.№2/17 от 17.01.17, КС-2№1, КС-3№1 от 17.04.2017. В т.ч. НДС (18%) 183661,02</t>
  </si>
  <si>
    <t>Оплата по поручению на списание(решение собств., протокол №4 от 26.01.17) кап.ремонт г.Новосибирск, ул.Народная, д.32/1 по дог.№28 от 01.03.17, КС-2№2, КС-3№2 от 24.04.17. Без НДС</t>
  </si>
  <si>
    <t>Оплата по поручению на списание (решение собств.,протокол б/н от 12.07.15) кап.ремонт г.Новосибирск, ул.Немировича-Данченко, 28/5 по дог.23 от 16.07.15, д.с.№1 от 26.10.15, КС-2№2, КС-3№2 от 26.10.15г. В т.ч. НДС (18%) 4939,32</t>
  </si>
  <si>
    <t>Оплата по пор-ю на спис(реш-е собств., пр-л №2 от 22.01.16 и пр-л№4 от 17.04.16) кап.ремонт г.Новосибирск, ул.Большевистская,175/2 по дог.№132 от15.02.16, КС-2№3, КС-3№1 от12.07.16.В т.ч.НДС18% 7627,12</t>
  </si>
  <si>
    <t>Оплата по поручению на списание(решение собств., протокол №б/н от 01.03.17) кап.ремонт г.Новосибирск, ул.Кропоткина, д.267 по дог.№176 от 12.04.17,аванс 30%.В т.ч. НДС(18%)45080,46</t>
  </si>
  <si>
    <t>Оплата по пор-ю на спис(реш-е собств. протокол №1 от 25.04.17 ) кап.ремонт г.Новосибирск, ул.Красный Факел,11 по дог.№1 от26.04.17, аванс 30%. Без НДС</t>
  </si>
  <si>
    <t>Тульская</t>
  </si>
  <si>
    <t>Ленина</t>
  </si>
  <si>
    <t>270/1</t>
  </si>
  <si>
    <t>192</t>
  </si>
  <si>
    <t>г.Барабинск</t>
  </si>
  <si>
    <t>Барабинский район</t>
  </si>
  <si>
    <t>267</t>
  </si>
  <si>
    <t>Оплата по поручению на списание(решение собств., протокол №1 от 02.04.17) кап.ремонт г.Новосибирск, ул.Вертковская, д.6 по дог.№37 от 02.04.17, аванс 30%. Без НДС</t>
  </si>
  <si>
    <t>Оплата по пор-ю на спис(реш-е собств. протокол №5 от 15.02.17 ) кап.ремонт г.Новосибирск, ул.Забалуева,54 по дог.№135/17 от17.04.17, аванс 30%. Без НДС</t>
  </si>
  <si>
    <t>Оплата по поручению на списание(решение собств., протокол №4 от 01.03.17) кап.ремонт г.Новосибирск, ул.Селезнева, д.32 по дог.№33 от 03.04.17, КС-2№1, КС-3№1 от 11.05.2017. Без НДС</t>
  </si>
  <si>
    <t>Оплата по пор-ю на спис(реш-е собств. протокол №б/н от 25.03.17 ) кап.ремонт г.Новосибирск, ул.Ипподромская, 45 по дог.№170 от11.04.17, аванс 30%. В т.ч. НДС(18%) 17766,05</t>
  </si>
  <si>
    <t>Оплата по пор-ю на спис(реш-е собств. протокол №27-04-2017 от 27.04.17 ) кап.ремонт г.Новосибирск, ул.Вертковская,19 по дог.№6 от28.04.17, аванс 30%. В т.ч. НДС(18%) 76883,44</t>
  </si>
  <si>
    <t>Оплата по пор-ю на спис(реш-е собств. протокол №1/4 от 24.04.17 ) кап.ремонт г.Новосибирск, ул.Учительская,24 по дог.№3-2017 от26.04.17, аванс 30%. В т.ч. НДС(18%) 52620,45</t>
  </si>
  <si>
    <t>Оплата по пор-ю на спис(реш-е собств. протокол №28-03-2017 от 28.03.17 ) кап.ремонт г.Новосибирск, ул.Толбухина,41 по дог.№3 от27.04.17, аванс 30%. Без НДС</t>
  </si>
  <si>
    <t>Оплата по пор-ю на спис(реш-е собств. протокол №15 от 23.03.17 ) кап.ремонт г.Новосибирск, ул.Ударная,29 по дог.№1 от31.03.17, аванс 30%. В т.ч. НДС(18%) 28772,85</t>
  </si>
  <si>
    <t>Оплата по пор-ю на спис(реш-е собств. протокол №1 от 28.04.17 ) кап.ремонт г.Новосибирск, ул.Никитина,64 по дог.№1 от28.04.17, аванс 30%. В т.ч. НДС(18%) 58890,40</t>
  </si>
  <si>
    <t>Оплата по пор-ю на спис(реш-е собств. протокол №6 от 30.03.17 ) кап.ремонт г.Новосибирск, ул.Немировича-Данченко,12 по дог.№247 от27.04.17, аванс. В т.ч.НДС18% 76271,19</t>
  </si>
  <si>
    <t>Оплата по пор-ю на спис(реш-е собств. протокол №01 от 27.03.17 ) кап.ремонт г.Бердск, Островского, 64 по дог.№05/17 от 01.04.17, аванс. В т.ч. НДС(18%)19113,57</t>
  </si>
  <si>
    <t>Оплата по пор-ю на спис(реш-е собств. протокол №01 от 27.03.17 ) кап.ремонт г.Бердск, Островского, 64 по дог.№3 от 01.04.17, аванс. Без НДС</t>
  </si>
  <si>
    <t>Оплата по пор-ю на спис(реш-е собств. протокол №1 от 23.04.17 ) кап.ремонт г.Новосибирск, ул.Иванова, 28 по дог.№01/17 от 05.05.17, аванс. В т.ч. НДС (18%)100677,97</t>
  </si>
  <si>
    <t>Оплата по пор-ю на спис(реш-е собств. протокол №1 от 20.03.17 ) кап.ремонт г.Новосибирск, ул.Зорге, 90 по дог.№25-04/1 от 25.04.17, аванс. В т.ч. НДС (18%)100554,37</t>
  </si>
  <si>
    <t>Оплата по поручению на списание(решение собств., протокол б/н от 11.11.16) кап.ремонт г.Новосибирск, ул.Новогодняяя д.34/1 по дог.№11 от 11.11.16, КС-2№1, КС-3№1 от 18.04.2017.  Без НДС</t>
  </si>
  <si>
    <t>Оплата по поручению на списание(решение собств., протокол №2 от 21.01.17) кап.ремонт г.Новосибирск, ул.Б.Богаткова д.201 по дог.№3/17 от 31.01.17, КС-2№1, КС-3№1 от 15.05.2017 . В т.ч. НДС18% 128146,34</t>
  </si>
  <si>
    <t>Оплата по поручению на списание(решение собств., протокол №1 от 16.01.16, №1/1 от 12.09.16) кап.ремонт г.Новосибирск, м-н Горский д.8 по дог.№61157 от 01.06.16, КС-2№3, КС-3№3 от 17.01.2017 . Без НДС</t>
  </si>
  <si>
    <t>Оплата по поручению на списание(решение собств., протокол№4 от 11.05.17) кап.ремонт г.Новосибирск, ул.Бориса Богаткова д.243/1 по дог.№253 от 15.05.17, аванс. В т.ч. НДС(18%)59714,48</t>
  </si>
  <si>
    <t>Оплата по поручению на списание(решение собств., протокол№1 от 10.05.17) кап.ремонт г.Новосибирск, ул.Железнодорожная д.8 по дог.№204/17 от 11.05.17, аванс. В т.ч. НДС(18%)162940,59</t>
  </si>
  <si>
    <t>Оплата по поручению на списание(решение собств., протокол№1 от 04.03.17) кап.ремонт г.Новосибирск, ул.Тамбовская д.39 по дог.№1 от 26.04.17, аванс. В т.ч. НДС(18%)13132,91</t>
  </si>
  <si>
    <t>Оплата по поручению на списание(решение собств., протокол№1 от 04.03.17) кап.ремонт г.Новосибирск, ул.Тамбовская д.39 по дог.№2 от 04.05.17, аванс. В т.ч. НДС(18%)22625,08</t>
  </si>
  <si>
    <t>Оплата по поручению на списание(решение собств., протокол№4-Л35/1-2016 от 10.12.16) кап.ремонт г.Новосибирск, ул.Линейная д.35/1 по дог.№01/12/16 от 27.12.16,дс от 15.04.17,КС-3№1,КС-2№1 от 20.04.17  В т.ч. НДС(18%)72475,55</t>
  </si>
  <si>
    <t>Оплата по поручению на списание(решение собств., протокол№1 от 14.03.17) кап.ремонт г.Новосибирск, ул.Русская д.21 по дог.№16 от 21.03.17,КС-3№1,КС-2№1 от 16.05.17  В т.ч. НДС(18%)76460,81</t>
  </si>
  <si>
    <t>Оплата по поручению на списание(решение собств., протокол№3 от 27.06.16) кап.ремонт г.Новосибирск, ул.Б.Богаткова д.211 по дог.№01/07-2016 от 01.07.16,КС-3№1,КС-2№1 от 12.09.16  Без НДС</t>
  </si>
  <si>
    <t>Оплата по поручению на списание(решение собств., протокол№2 от 16.10.16) кап.ремонт г.Новосибирск, ул.Б.Богаткова д.185 по дог.№108 от 14.11.16,дс№1 от 01.12.16,КС-3№1,КС-2№1 от 15.05.17  Без НДС</t>
  </si>
  <si>
    <t>Оплата по поручению на списание(решение собств., протокол б/н от 10.04.16, б/н от 15.07.16) кап.ремонт г.Новосибирск, Челюскинцев д.22 по дог.№1/2016 от 15.05.16, КС-2№2, КС-3№2 от 30.11.16. В т.ч. НДС (18%)7627,12</t>
  </si>
  <si>
    <t>Оплата по пор-ю на спис(реш-е собств. протокол №4 от 26.03.17 ) кап.ремонт г.Бердск, Озерная, 42 по дог.№25-04 от04.05.17, аванс. В т.ч. НДС(18%)22843,35</t>
  </si>
  <si>
    <t>Оплата по пор-ю на спис(реш-е собств. протокол №3 от 17.04.17 ) кап.ремонт с.Криводановка, Микрорайон, 16 по дог.№1 от24.04.17, аванс. Без НДС</t>
  </si>
  <si>
    <t>54</t>
  </si>
  <si>
    <t>Никитина</t>
  </si>
  <si>
    <t xml:space="preserve">90 </t>
  </si>
  <si>
    <t>243/1</t>
  </si>
  <si>
    <t>Бердск</t>
  </si>
  <si>
    <t>Озерная</t>
  </si>
  <si>
    <t>Оплата по поручению на списание(решение собств., протокол №1 от 26.09.16) кап.ремонт г.Новосибирск, ул.Невельского д.61 по дог.№6-2016 от 27.09.16, КС-2№1, КС-3№1 от 26.10.16. В т.ч. НДС (18%)65710,76</t>
  </si>
  <si>
    <t>Оплата по поручению на списание(решение собств., протокол№37 от 15.11.16) кап.ремонт г.Новосибирск, ул.Ленинградская д.149 по дог.№1/17 от 16.01.17, аванс. В т.ч. НДС(18%)66874,46</t>
  </si>
  <si>
    <t>Оплата по поручению на списание(решение собств., протокол№1 от 29.06.16) кап.ремонт г.Новосибирск, ул.Железнодорожная д.8/1 по дог.№43 от 11.07.16, КС-2№1,КС-3№1 от 06.09.16. Без НДС</t>
  </si>
  <si>
    <t>149</t>
  </si>
  <si>
    <t>Оплата по поручению на списание(решение собств., протокол№2 от 13.05.17) кап.ремонт г.Новосибирск, ул.Невельского д.75 по дог.№12 от 15.05.17, аванс. Без НДС</t>
  </si>
  <si>
    <t>Оплата по поручению на списание(решение собств., протокол №1 от 28.03.17) кап.ремонт г.Новосибирск, ул.Немировича-Данченко, д.100/1 по дог.№1 от 01.04.17, КС-2№1, КС-2№2, КС-3№1 от 02.05.17. В т.ч. НДС (18%) 62999,37</t>
  </si>
  <si>
    <t>Оплата по поручению на списание(решение собств., протокол№2 от 25.09.16) кап.ремонт г.Новосибирск, ул.Сухарная д.78 по дог.№5 от 30.03.17, аванс. Без НДС</t>
  </si>
  <si>
    <t>Оплата по поручению на списание(решение собств., протокол№2 от 25.09.16) кап.ремонт г.Новосибирск, ул.Сухарная д.78 по дог.№111207 от 03.05.17, аванс. В т.ч. НДС (18%)29907,31</t>
  </si>
  <si>
    <t>Оплата по поручению на списание(решение собств., протокол№1-3-МС2-2017 от 06.03.17) кап.ремонт г.Новосибирск, ул.Железнодорожная д.2 по дог.№284-2017 от 02.05.17, аванс. Без НДС</t>
  </si>
  <si>
    <t>Сухарная</t>
  </si>
  <si>
    <t>75</t>
  </si>
  <si>
    <t>78</t>
  </si>
  <si>
    <t xml:space="preserve">Список многоквартирных домов, формирующих фонд капитального ремонта специальных счетах, владельцем которых выступает региональный оператор, по которым был проведен капитальный ремонт за период с 2014 по июнь 2017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</si>
</sst>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 ;\-#,##0.00\ 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i/>
      <sz val="13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43C9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EB5B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2">
    <xf numFmtId="0" fontId="0" fillId="0" borderId="0" xfId="0"/>
    <xf numFmtId="49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" fontId="0" fillId="0" borderId="6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center" wrapText="1"/>
    </xf>
    <xf numFmtId="0" fontId="6" fillId="0" borderId="0" xfId="0" applyFont="1"/>
    <xf numFmtId="14" fontId="6" fillId="0" borderId="6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 wrapText="1"/>
    </xf>
    <xf numFmtId="165" fontId="6" fillId="0" borderId="6" xfId="0" applyNumberFormat="1" applyFont="1" applyFill="1" applyBorder="1" applyAlignment="1">
      <alignment horizontal="center" vertical="center"/>
    </xf>
    <xf numFmtId="14" fontId="0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165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6" xfId="0" applyNumberFormat="1" applyFont="1" applyFill="1" applyBorder="1" applyAlignment="1">
      <alignment horizontal="center" vertical="center" wrapText="1"/>
    </xf>
    <xf numFmtId="2" fontId="6" fillId="3" borderId="6" xfId="0" applyNumberFormat="1" applyFont="1" applyFill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/>
    <xf numFmtId="0" fontId="0" fillId="0" borderId="6" xfId="0" applyFont="1" applyBorder="1" applyAlignment="1">
      <alignment horizontal="center" vertical="center" wrapText="1"/>
    </xf>
    <xf numFmtId="2" fontId="0" fillId="0" borderId="6" xfId="0" applyNumberFormat="1" applyBorder="1"/>
    <xf numFmtId="49" fontId="0" fillId="0" borderId="6" xfId="0" applyNumberForma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4" borderId="6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left"/>
    </xf>
    <xf numFmtId="4" fontId="2" fillId="0" borderId="0" xfId="0" applyNumberFormat="1" applyFont="1"/>
    <xf numFmtId="164" fontId="2" fillId="4" borderId="6" xfId="0" applyNumberFormat="1" applyFont="1" applyFill="1" applyBorder="1"/>
    <xf numFmtId="164" fontId="0" fillId="0" borderId="6" xfId="0" applyNumberFormat="1" applyBorder="1"/>
    <xf numFmtId="0" fontId="6" fillId="0" borderId="6" xfId="0" applyFont="1" applyFill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164" fontId="6" fillId="0" borderId="6" xfId="0" quotePrefix="1" applyNumberFormat="1" applyFont="1" applyBorder="1" applyAlignment="1">
      <alignment horizontal="center" vertical="center"/>
    </xf>
    <xf numFmtId="164" fontId="6" fillId="0" borderId="6" xfId="0" quotePrefix="1" applyNumberFormat="1" applyFont="1" applyFill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0" xfId="0" applyFont="1" applyBorder="1"/>
    <xf numFmtId="0" fontId="6" fillId="0" borderId="6" xfId="0" applyFont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 vertical="center" wrapText="1"/>
    </xf>
    <xf numFmtId="0" fontId="6" fillId="0" borderId="8" xfId="0" applyFont="1" applyBorder="1"/>
    <xf numFmtId="0" fontId="6" fillId="0" borderId="6" xfId="0" quotePrefix="1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14" fontId="6" fillId="3" borderId="6" xfId="0" applyNumberFormat="1" applyFont="1" applyFill="1" applyBorder="1" applyAlignment="1">
      <alignment horizontal="center" vertical="center"/>
    </xf>
    <xf numFmtId="49" fontId="6" fillId="0" borderId="6" xfId="0" quotePrefix="1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0" xfId="0" applyNumberFormat="1" applyFont="1"/>
    <xf numFmtId="1" fontId="6" fillId="3" borderId="6" xfId="0" applyNumberFormat="1" applyFont="1" applyFill="1" applyBorder="1" applyAlignment="1">
      <alignment horizontal="center" vertical="center"/>
    </xf>
    <xf numFmtId="4" fontId="6" fillId="3" borderId="6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49" fontId="6" fillId="0" borderId="0" xfId="0" applyNumberFormat="1" applyFont="1" applyFill="1"/>
    <xf numFmtId="0" fontId="6" fillId="0" borderId="6" xfId="1" applyFont="1" applyBorder="1" applyAlignment="1">
      <alignment vertical="center" wrapText="1"/>
    </xf>
    <xf numFmtId="0" fontId="6" fillId="0" borderId="6" xfId="1" applyFont="1" applyFill="1" applyBorder="1" applyAlignment="1">
      <alignment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6" xfId="0" quotePrefix="1" applyNumberFormat="1" applyFont="1" applyBorder="1" applyAlignment="1">
      <alignment horizontal="center" vertical="center" wrapText="1"/>
    </xf>
    <xf numFmtId="164" fontId="6" fillId="0" borderId="6" xfId="0" quotePrefix="1" applyNumberFormat="1" applyFont="1" applyBorder="1" applyAlignment="1">
      <alignment horizontal="center" vertical="center" wrapText="1"/>
    </xf>
    <xf numFmtId="0" fontId="6" fillId="0" borderId="0" xfId="0" applyFont="1" applyFill="1"/>
    <xf numFmtId="49" fontId="6" fillId="0" borderId="6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49" fontId="6" fillId="0" borderId="6" xfId="1" applyNumberFormat="1" applyFont="1" applyFill="1" applyBorder="1" applyAlignment="1">
      <alignment horizontal="center" vertical="center" wrapText="1"/>
    </xf>
    <xf numFmtId="49" fontId="6" fillId="0" borderId="6" xfId="0" quotePrefix="1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 wrapText="1"/>
    </xf>
    <xf numFmtId="0" fontId="6" fillId="0" borderId="6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0" fillId="0" borderId="0" xfId="0" applyNumberFormat="1" applyAlignment="1">
      <alignment horizontal="right"/>
    </xf>
    <xf numFmtId="0" fontId="11" fillId="0" borderId="0" xfId="0" applyFont="1"/>
    <xf numFmtId="4" fontId="12" fillId="0" borderId="0" xfId="0" applyNumberFormat="1" applyFont="1" applyAlignment="1">
      <alignment horizontal="right"/>
    </xf>
    <xf numFmtId="0" fontId="6" fillId="0" borderId="5" xfId="0" applyFont="1" applyFill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6" xfId="1" applyFont="1" applyBorder="1" applyAlignment="1">
      <alignment vertical="center" wrapText="1"/>
    </xf>
    <xf numFmtId="0" fontId="0" fillId="0" borderId="5" xfId="0" quotePrefix="1" applyBorder="1" applyAlignment="1">
      <alignment horizontal="center" vertical="center" wrapText="1"/>
    </xf>
    <xf numFmtId="49" fontId="0" fillId="0" borderId="6" xfId="1" applyNumberFormat="1" applyFont="1" applyBorder="1" applyAlignment="1">
      <alignment vertical="center" wrapText="1"/>
    </xf>
    <xf numFmtId="0" fontId="0" fillId="0" borderId="6" xfId="1" applyFont="1" applyBorder="1" applyAlignment="1">
      <alignment vertical="center" wrapText="1"/>
    </xf>
    <xf numFmtId="4" fontId="1" fillId="0" borderId="6" xfId="1" applyNumberForma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" fontId="6" fillId="5" borderId="6" xfId="0" applyNumberFormat="1" applyFont="1" applyFill="1" applyBorder="1" applyAlignment="1">
      <alignment horizontal="center" vertical="center"/>
    </xf>
    <xf numFmtId="2" fontId="6" fillId="5" borderId="6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/>
    </xf>
    <xf numFmtId="14" fontId="6" fillId="5" borderId="6" xfId="0" applyNumberFormat="1" applyFont="1" applyFill="1" applyBorder="1" applyAlignment="1">
      <alignment horizontal="center" vertical="center"/>
    </xf>
    <xf numFmtId="1" fontId="6" fillId="5" borderId="6" xfId="0" applyNumberFormat="1" applyFont="1" applyFill="1" applyBorder="1" applyAlignment="1">
      <alignment horizontal="center" vertical="center"/>
    </xf>
    <xf numFmtId="4" fontId="1" fillId="5" borderId="6" xfId="1" applyNumberFormat="1" applyFill="1" applyBorder="1" applyAlignment="1">
      <alignment horizontal="center" vertical="center"/>
    </xf>
    <xf numFmtId="0" fontId="0" fillId="5" borderId="5" xfId="0" quotePrefix="1" applyFill="1" applyBorder="1" applyAlignment="1">
      <alignment horizontal="center" vertical="center" wrapText="1"/>
    </xf>
    <xf numFmtId="49" fontId="6" fillId="5" borderId="6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 wrapText="1"/>
    </xf>
    <xf numFmtId="0" fontId="1" fillId="5" borderId="6" xfId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" fillId="5" borderId="6" xfId="1" applyFont="1" applyFill="1" applyBorder="1" applyAlignment="1">
      <alignment vertical="center" wrapText="1"/>
    </xf>
    <xf numFmtId="0" fontId="6" fillId="5" borderId="0" xfId="0" applyFont="1" applyFill="1"/>
    <xf numFmtId="4" fontId="0" fillId="0" borderId="0" xfId="0" applyNumberFormat="1" applyAlignment="1">
      <alignment horizontal="center"/>
    </xf>
    <xf numFmtId="4" fontId="0" fillId="0" borderId="6" xfId="1" applyNumberFormat="1" applyFont="1" applyBorder="1" applyAlignment="1">
      <alignment horizontal="center" vertical="center"/>
    </xf>
    <xf numFmtId="4" fontId="6" fillId="6" borderId="6" xfId="0" applyNumberFormat="1" applyFont="1" applyFill="1" applyBorder="1" applyAlignment="1">
      <alignment horizontal="center" vertical="center"/>
    </xf>
    <xf numFmtId="4" fontId="6" fillId="0" borderId="6" xfId="1" applyNumberFormat="1" applyFont="1" applyFill="1" applyBorder="1" applyAlignment="1">
      <alignment horizontal="justify" vertical="center" wrapText="1"/>
    </xf>
    <xf numFmtId="49" fontId="6" fillId="0" borderId="5" xfId="0" applyNumberFormat="1" applyFont="1" applyBorder="1" applyAlignment="1">
      <alignment horizontal="center" vertical="center"/>
    </xf>
    <xf numFmtId="164" fontId="0" fillId="0" borderId="0" xfId="0" applyNumberFormat="1"/>
    <xf numFmtId="4" fontId="1" fillId="3" borderId="6" xfId="1" applyNumberFormat="1" applyFill="1" applyBorder="1" applyAlignment="1">
      <alignment horizontal="center" vertical="center"/>
    </xf>
    <xf numFmtId="0" fontId="0" fillId="3" borderId="5" xfId="0" quotePrefix="1" applyFill="1" applyBorder="1" applyAlignment="1">
      <alignment horizontal="center" vertical="center" wrapText="1"/>
    </xf>
    <xf numFmtId="0" fontId="1" fillId="3" borderId="6" xfId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1" fillId="3" borderId="6" xfId="1" applyFont="1" applyFill="1" applyBorder="1" applyAlignment="1">
      <alignment vertical="center" wrapText="1"/>
    </xf>
    <xf numFmtId="164" fontId="2" fillId="0" borderId="0" xfId="0" applyNumberFormat="1" applyFont="1"/>
    <xf numFmtId="4" fontId="16" fillId="0" borderId="0" xfId="0" applyNumberFormat="1" applyFont="1" applyAlignment="1">
      <alignment horizontal="center"/>
    </xf>
    <xf numFmtId="0" fontId="6" fillId="3" borderId="0" xfId="0" applyFont="1" applyFill="1"/>
    <xf numFmtId="4" fontId="17" fillId="6" borderId="6" xfId="0" applyNumberFormat="1" applyFont="1" applyFill="1" applyBorder="1" applyAlignment="1">
      <alignment horizontal="center" vertical="center"/>
    </xf>
    <xf numFmtId="4" fontId="17" fillId="0" borderId="6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4" fontId="6" fillId="7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6" fillId="0" borderId="6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4" fontId="17" fillId="7" borderId="6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 wrapText="1"/>
    </xf>
    <xf numFmtId="4" fontId="6" fillId="8" borderId="6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13" xfId="0" applyBorder="1"/>
    <xf numFmtId="2" fontId="0" fillId="0" borderId="13" xfId="0" applyNumberFormat="1" applyBorder="1"/>
    <xf numFmtId="49" fontId="0" fillId="0" borderId="14" xfId="0" applyNumberFormat="1" applyBorder="1"/>
    <xf numFmtId="4" fontId="17" fillId="8" borderId="6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4" fontId="6" fillId="9" borderId="6" xfId="0" applyNumberFormat="1" applyFont="1" applyFill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right"/>
    </xf>
    <xf numFmtId="0" fontId="0" fillId="0" borderId="15" xfId="0" applyBorder="1" applyAlignment="1">
      <alignment horizontal="center"/>
    </xf>
    <xf numFmtId="4" fontId="0" fillId="3" borderId="0" xfId="0" applyNumberFormat="1" applyFill="1" applyBorder="1" applyAlignment="1">
      <alignment horizontal="right"/>
    </xf>
    <xf numFmtId="0" fontId="0" fillId="3" borderId="0" xfId="0" applyFill="1" applyBorder="1" applyAlignment="1">
      <alignment horizontal="center"/>
    </xf>
    <xf numFmtId="4" fontId="0" fillId="3" borderId="0" xfId="0" applyNumberFormat="1" applyFill="1" applyBorder="1" applyAlignment="1">
      <alignment horizontal="center"/>
    </xf>
    <xf numFmtId="4" fontId="0" fillId="0" borderId="0" xfId="0" applyNumberFormat="1" applyBorder="1" applyAlignment="1">
      <alignment horizontal="right"/>
    </xf>
    <xf numFmtId="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right"/>
    </xf>
    <xf numFmtId="0" fontId="5" fillId="2" borderId="10" xfId="0" applyFont="1" applyFill="1" applyBorder="1" applyAlignment="1">
      <alignment horizontal="center" vertical="center" wrapText="1"/>
    </xf>
    <xf numFmtId="0" fontId="0" fillId="3" borderId="0" xfId="0" applyFill="1"/>
    <xf numFmtId="4" fontId="6" fillId="10" borderId="6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4" fontId="0" fillId="3" borderId="0" xfId="0" applyNumberFormat="1" applyFill="1" applyAlignment="1">
      <alignment horizontal="right"/>
    </xf>
    <xf numFmtId="0" fontId="17" fillId="0" borderId="0" xfId="0" applyFont="1"/>
    <xf numFmtId="4" fontId="17" fillId="3" borderId="6" xfId="0" applyNumberFormat="1" applyFont="1" applyFill="1" applyBorder="1" applyAlignment="1">
      <alignment horizontal="center" vertical="center"/>
    </xf>
    <xf numFmtId="17" fontId="11" fillId="0" borderId="0" xfId="0" applyNumberFormat="1" applyFont="1"/>
    <xf numFmtId="4" fontId="17" fillId="0" borderId="0" xfId="0" applyNumberFormat="1" applyFont="1" applyAlignment="1">
      <alignment horizontal="right"/>
    </xf>
    <xf numFmtId="0" fontId="5" fillId="2" borderId="10" xfId="0" applyFont="1" applyFill="1" applyBorder="1" applyAlignment="1">
      <alignment horizontal="center" vertical="center" wrapText="1"/>
    </xf>
    <xf numFmtId="4" fontId="6" fillId="11" borderId="6" xfId="0" applyNumberFormat="1" applyFont="1" applyFill="1" applyBorder="1" applyAlignment="1">
      <alignment horizontal="center" vertical="center"/>
    </xf>
    <xf numFmtId="1" fontId="0" fillId="3" borderId="6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4" fontId="6" fillId="12" borderId="6" xfId="0" applyNumberFormat="1" applyFont="1" applyFill="1" applyBorder="1" applyAlignment="1">
      <alignment horizontal="center" vertical="center"/>
    </xf>
    <xf numFmtId="17" fontId="0" fillId="0" borderId="0" xfId="0" applyNumberFormat="1"/>
    <xf numFmtId="0" fontId="6" fillId="0" borderId="0" xfId="0" applyFont="1" applyBorder="1" applyAlignment="1">
      <alignment horizontal="center" vertical="center" wrapText="1"/>
    </xf>
    <xf numFmtId="4" fontId="0" fillId="13" borderId="0" xfId="0" applyNumberFormat="1" applyFill="1" applyAlignment="1">
      <alignment horizontal="right"/>
    </xf>
    <xf numFmtId="0" fontId="0" fillId="0" borderId="6" xfId="0" applyBorder="1" applyAlignment="1">
      <alignment wrapText="1"/>
    </xf>
    <xf numFmtId="4" fontId="17" fillId="3" borderId="0" xfId="0" applyNumberFormat="1" applyFont="1" applyFill="1" applyAlignment="1">
      <alignment horizontal="right"/>
    </xf>
    <xf numFmtId="0" fontId="17" fillId="0" borderId="0" xfId="0" applyFont="1" applyAlignment="1">
      <alignment horizontal="right"/>
    </xf>
    <xf numFmtId="4" fontId="17" fillId="3" borderId="0" xfId="0" applyNumberFormat="1" applyFont="1" applyFill="1" applyBorder="1" applyAlignment="1">
      <alignment horizontal="right"/>
    </xf>
    <xf numFmtId="0" fontId="5" fillId="2" borderId="10" xfId="0" applyFont="1" applyFill="1" applyBorder="1" applyAlignment="1">
      <alignment horizontal="center" vertical="center" wrapText="1"/>
    </xf>
    <xf numFmtId="4" fontId="6" fillId="14" borderId="6" xfId="0" applyNumberFormat="1" applyFont="1" applyFill="1" applyBorder="1" applyAlignment="1">
      <alignment horizontal="center" vertical="center"/>
    </xf>
    <xf numFmtId="14" fontId="0" fillId="3" borderId="6" xfId="0" applyNumberFormat="1" applyFon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49" fontId="0" fillId="3" borderId="6" xfId="0" applyNumberFormat="1" applyFont="1" applyFill="1" applyBorder="1" applyAlignment="1">
      <alignment horizontal="center" vertical="center"/>
    </xf>
    <xf numFmtId="0" fontId="0" fillId="3" borderId="6" xfId="0" applyFill="1" applyBorder="1" applyAlignment="1">
      <alignment wrapText="1"/>
    </xf>
    <xf numFmtId="0" fontId="5" fillId="2" borderId="1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8" xfId="0" applyFont="1" applyFill="1" applyBorder="1"/>
    <xf numFmtId="0" fontId="1" fillId="0" borderId="6" xfId="1" applyFont="1" applyFill="1" applyBorder="1" applyAlignment="1">
      <alignment vertical="center" wrapText="1"/>
    </xf>
    <xf numFmtId="0" fontId="0" fillId="0" borderId="6" xfId="1" applyFont="1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ill="1"/>
    <xf numFmtId="0" fontId="0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right"/>
    </xf>
    <xf numFmtId="0" fontId="2" fillId="4" borderId="13" xfId="0" applyFont="1" applyFill="1" applyBorder="1" applyAlignment="1">
      <alignment horizontal="right"/>
    </xf>
    <xf numFmtId="0" fontId="2" fillId="4" borderId="14" xfId="0" applyFont="1" applyFill="1" applyBorder="1" applyAlignment="1">
      <alignment horizontal="right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7C80"/>
      <color rgb="FFC040A8"/>
      <color rgb="FFD6EB5B"/>
      <color rgb="FFB43C9D"/>
      <color rgb="FF59525E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85"/>
  <sheetViews>
    <sheetView zoomScale="87" zoomScaleNormal="87" workbookViewId="0">
      <pane ySplit="5" topLeftCell="A343" activePane="bottomLeft" state="frozen"/>
      <selection pane="bottomLeft" activeCell="E339" sqref="E339"/>
    </sheetView>
  </sheetViews>
  <sheetFormatPr defaultColWidth="14.7109375" defaultRowHeight="15" x14ac:dyDescent="0.25"/>
  <cols>
    <col min="1" max="1" width="4.42578125" customWidth="1"/>
    <col min="2" max="3" width="12.42578125" customWidth="1"/>
    <col min="4" max="4" width="17.140625" customWidth="1"/>
    <col min="5" max="6" width="23.5703125" style="2" customWidth="1"/>
    <col min="7" max="8" width="26.140625" style="33" customWidth="1"/>
    <col min="9" max="9" width="23.5703125" customWidth="1"/>
    <col min="10" max="10" width="22.28515625" customWidth="1"/>
    <col min="11" max="11" width="26" customWidth="1"/>
    <col min="12" max="12" width="17.5703125" style="3" customWidth="1"/>
    <col min="13" max="13" width="21.85546875" customWidth="1"/>
    <col min="14" max="14" width="10" customWidth="1"/>
    <col min="15" max="15" width="50.28515625" customWidth="1"/>
    <col min="16" max="17" width="21.140625" bestFit="1" customWidth="1"/>
  </cols>
  <sheetData>
    <row r="1" spans="1:17" ht="23.25" x14ac:dyDescent="0.35">
      <c r="B1" s="198" t="s">
        <v>382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"/>
    </row>
    <row r="2" spans="1:17" ht="26.25" x14ac:dyDescent="0.4">
      <c r="B2" s="199" t="s">
        <v>951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"/>
    </row>
    <row r="3" spans="1:17" ht="15.75" thickBot="1" x14ac:dyDescent="0.3"/>
    <row r="4" spans="1:17" s="4" customFormat="1" x14ac:dyDescent="0.25">
      <c r="A4" s="200" t="s">
        <v>0</v>
      </c>
      <c r="B4" s="202" t="s">
        <v>531</v>
      </c>
      <c r="C4" s="196" t="s">
        <v>530</v>
      </c>
      <c r="D4" s="202" t="s">
        <v>1</v>
      </c>
      <c r="E4" s="204" t="s">
        <v>2</v>
      </c>
      <c r="F4" s="196" t="s">
        <v>520</v>
      </c>
      <c r="G4" s="196" t="s">
        <v>521</v>
      </c>
      <c r="H4" s="196" t="s">
        <v>522</v>
      </c>
      <c r="I4" s="196" t="s">
        <v>3</v>
      </c>
      <c r="J4" s="196" t="s">
        <v>4</v>
      </c>
      <c r="K4" s="202" t="s">
        <v>5</v>
      </c>
      <c r="L4" s="202"/>
      <c r="M4" s="202"/>
      <c r="N4" s="206"/>
      <c r="O4" s="196" t="s">
        <v>6</v>
      </c>
      <c r="P4" s="196" t="s">
        <v>518</v>
      </c>
      <c r="Q4" s="196" t="s">
        <v>519</v>
      </c>
    </row>
    <row r="5" spans="1:17" x14ac:dyDescent="0.25">
      <c r="A5" s="201"/>
      <c r="B5" s="203"/>
      <c r="C5" s="197"/>
      <c r="D5" s="203"/>
      <c r="E5" s="205"/>
      <c r="F5" s="197"/>
      <c r="G5" s="197"/>
      <c r="H5" s="197"/>
      <c r="I5" s="197"/>
      <c r="J5" s="197"/>
      <c r="K5" s="128" t="s">
        <v>7</v>
      </c>
      <c r="L5" s="128" t="s">
        <v>8</v>
      </c>
      <c r="M5" s="79" t="s">
        <v>9</v>
      </c>
      <c r="N5" s="80" t="s">
        <v>10</v>
      </c>
      <c r="O5" s="197"/>
      <c r="P5" s="197"/>
      <c r="Q5" s="197"/>
    </row>
    <row r="6" spans="1:17" s="48" customFormat="1" ht="60" x14ac:dyDescent="0.25">
      <c r="A6" s="49">
        <v>1</v>
      </c>
      <c r="B6" s="81">
        <v>42104</v>
      </c>
      <c r="C6" s="81">
        <v>42104</v>
      </c>
      <c r="D6" s="40">
        <v>54</v>
      </c>
      <c r="E6" s="41">
        <v>145866.29999999999</v>
      </c>
      <c r="F6" s="15">
        <v>0</v>
      </c>
      <c r="G6" s="42" t="s">
        <v>11</v>
      </c>
      <c r="H6" s="43" t="s">
        <v>11</v>
      </c>
      <c r="I6" s="44" t="s">
        <v>12</v>
      </c>
      <c r="J6" s="45" t="s">
        <v>532</v>
      </c>
      <c r="K6" s="45" t="s">
        <v>14</v>
      </c>
      <c r="L6" s="45" t="s">
        <v>14</v>
      </c>
      <c r="M6" s="46" t="s">
        <v>15</v>
      </c>
      <c r="N6" s="58" t="s">
        <v>16</v>
      </c>
      <c r="O6" s="47" t="s">
        <v>17</v>
      </c>
      <c r="P6" s="10" t="s">
        <v>533</v>
      </c>
      <c r="Q6" s="10" t="s">
        <v>1122</v>
      </c>
    </row>
    <row r="7" spans="1:17" s="48" customFormat="1" ht="90" x14ac:dyDescent="0.25">
      <c r="A7" s="49">
        <f>A6+1</f>
        <v>2</v>
      </c>
      <c r="B7" s="81">
        <v>42130</v>
      </c>
      <c r="C7" s="81">
        <v>42131</v>
      </c>
      <c r="D7" s="40">
        <v>467</v>
      </c>
      <c r="E7" s="15">
        <v>109353.55</v>
      </c>
      <c r="F7" s="15">
        <v>0</v>
      </c>
      <c r="G7" s="42" t="s">
        <v>18</v>
      </c>
      <c r="H7" s="42" t="s">
        <v>18</v>
      </c>
      <c r="I7" s="50" t="s">
        <v>19</v>
      </c>
      <c r="J7" s="45" t="s">
        <v>538</v>
      </c>
      <c r="K7" s="45" t="s">
        <v>14</v>
      </c>
      <c r="L7" s="45" t="s">
        <v>14</v>
      </c>
      <c r="M7" s="46" t="s">
        <v>20</v>
      </c>
      <c r="N7" s="58" t="s">
        <v>21</v>
      </c>
      <c r="O7" s="47" t="s">
        <v>22</v>
      </c>
      <c r="P7" s="45" t="s">
        <v>537</v>
      </c>
      <c r="Q7" s="45" t="s">
        <v>1123</v>
      </c>
    </row>
    <row r="8" spans="1:17" s="13" customFormat="1" ht="60" x14ac:dyDescent="0.25">
      <c r="A8" s="49">
        <f t="shared" ref="A8:A71" si="0">A7+1</f>
        <v>3</v>
      </c>
      <c r="B8" s="81" t="s">
        <v>23</v>
      </c>
      <c r="C8" s="81">
        <v>42137</v>
      </c>
      <c r="D8" s="40">
        <v>482</v>
      </c>
      <c r="E8" s="41">
        <v>68152.5</v>
      </c>
      <c r="F8" s="41">
        <v>0</v>
      </c>
      <c r="G8" s="82" t="s">
        <v>24</v>
      </c>
      <c r="H8" s="82" t="s">
        <v>24</v>
      </c>
      <c r="I8" s="50" t="s">
        <v>19</v>
      </c>
      <c r="J8" s="45" t="s">
        <v>25</v>
      </c>
      <c r="K8" s="45" t="s">
        <v>26</v>
      </c>
      <c r="L8" s="45" t="s">
        <v>27</v>
      </c>
      <c r="M8" s="46" t="s">
        <v>28</v>
      </c>
      <c r="N8" s="58" t="s">
        <v>29</v>
      </c>
      <c r="O8" s="47" t="s">
        <v>30</v>
      </c>
      <c r="P8" s="45" t="s">
        <v>534</v>
      </c>
      <c r="Q8" s="45" t="s">
        <v>1124</v>
      </c>
    </row>
    <row r="9" spans="1:17" s="13" customFormat="1" ht="60" x14ac:dyDescent="0.25">
      <c r="A9" s="49">
        <f t="shared" si="0"/>
        <v>4</v>
      </c>
      <c r="B9" s="81" t="s">
        <v>23</v>
      </c>
      <c r="C9" s="81">
        <v>42137</v>
      </c>
      <c r="D9" s="9">
        <v>483</v>
      </c>
      <c r="E9" s="15">
        <v>27561.02</v>
      </c>
      <c r="F9" s="15">
        <v>0</v>
      </c>
      <c r="G9" s="51" t="s">
        <v>24</v>
      </c>
      <c r="H9" s="82" t="s">
        <v>24</v>
      </c>
      <c r="I9" s="50" t="s">
        <v>19</v>
      </c>
      <c r="J9" s="45" t="s">
        <v>31</v>
      </c>
      <c r="K9" s="45" t="s">
        <v>26</v>
      </c>
      <c r="L9" s="45" t="s">
        <v>27</v>
      </c>
      <c r="M9" s="46" t="s">
        <v>28</v>
      </c>
      <c r="N9" s="58" t="s">
        <v>29</v>
      </c>
      <c r="O9" s="47" t="s">
        <v>32</v>
      </c>
      <c r="P9" s="45" t="s">
        <v>540</v>
      </c>
      <c r="Q9" s="45" t="s">
        <v>1124</v>
      </c>
    </row>
    <row r="10" spans="1:17" s="13" customFormat="1" ht="60" x14ac:dyDescent="0.25">
      <c r="A10" s="49">
        <f t="shared" si="0"/>
        <v>5</v>
      </c>
      <c r="B10" s="14" t="s">
        <v>23</v>
      </c>
      <c r="C10" s="14">
        <v>42137</v>
      </c>
      <c r="D10" s="9">
        <v>484</v>
      </c>
      <c r="E10" s="15">
        <v>5825.78</v>
      </c>
      <c r="F10" s="15">
        <v>0</v>
      </c>
      <c r="G10" s="51" t="s">
        <v>24</v>
      </c>
      <c r="H10" s="82" t="s">
        <v>24</v>
      </c>
      <c r="I10" s="50" t="s">
        <v>19</v>
      </c>
      <c r="J10" s="45" t="s">
        <v>25</v>
      </c>
      <c r="K10" s="45" t="s">
        <v>26</v>
      </c>
      <c r="L10" s="45" t="s">
        <v>27</v>
      </c>
      <c r="M10" s="46" t="s">
        <v>28</v>
      </c>
      <c r="N10" s="58" t="s">
        <v>29</v>
      </c>
      <c r="O10" s="47" t="s">
        <v>33</v>
      </c>
      <c r="P10" s="45" t="s">
        <v>540</v>
      </c>
      <c r="Q10" s="45" t="s">
        <v>1124</v>
      </c>
    </row>
    <row r="11" spans="1:17" s="13" customFormat="1" ht="60" x14ac:dyDescent="0.25">
      <c r="A11" s="49">
        <f t="shared" si="0"/>
        <v>6</v>
      </c>
      <c r="B11" s="14" t="s">
        <v>23</v>
      </c>
      <c r="C11" s="14">
        <v>42137</v>
      </c>
      <c r="D11" s="9">
        <v>485</v>
      </c>
      <c r="E11" s="15">
        <v>8698.5</v>
      </c>
      <c r="F11" s="15">
        <v>0</v>
      </c>
      <c r="G11" s="51" t="s">
        <v>24</v>
      </c>
      <c r="H11" s="82" t="s">
        <v>24</v>
      </c>
      <c r="I11" s="50" t="s">
        <v>19</v>
      </c>
      <c r="J11" s="45" t="s">
        <v>25</v>
      </c>
      <c r="K11" s="45" t="s">
        <v>26</v>
      </c>
      <c r="L11" s="45" t="s">
        <v>27</v>
      </c>
      <c r="M11" s="46" t="s">
        <v>28</v>
      </c>
      <c r="N11" s="58" t="s">
        <v>29</v>
      </c>
      <c r="O11" s="47" t="s">
        <v>34</v>
      </c>
      <c r="P11" s="45" t="s">
        <v>537</v>
      </c>
      <c r="Q11" s="45" t="s">
        <v>1124</v>
      </c>
    </row>
    <row r="12" spans="1:17" s="13" customFormat="1" ht="60" x14ac:dyDescent="0.25">
      <c r="A12" s="49">
        <f t="shared" si="0"/>
        <v>7</v>
      </c>
      <c r="B12" s="14" t="s">
        <v>23</v>
      </c>
      <c r="C12" s="14">
        <v>42137</v>
      </c>
      <c r="D12" s="9">
        <v>486</v>
      </c>
      <c r="E12" s="15">
        <v>11865</v>
      </c>
      <c r="F12" s="15">
        <v>0</v>
      </c>
      <c r="G12" s="51" t="s">
        <v>24</v>
      </c>
      <c r="H12" s="51" t="s">
        <v>24</v>
      </c>
      <c r="I12" s="50" t="s">
        <v>19</v>
      </c>
      <c r="J12" s="10" t="s">
        <v>35</v>
      </c>
      <c r="K12" s="45" t="s">
        <v>26</v>
      </c>
      <c r="L12" s="45" t="s">
        <v>27</v>
      </c>
      <c r="M12" s="46" t="s">
        <v>28</v>
      </c>
      <c r="N12" s="58" t="s">
        <v>29</v>
      </c>
      <c r="O12" s="47" t="s">
        <v>36</v>
      </c>
      <c r="P12" s="10" t="s">
        <v>537</v>
      </c>
      <c r="Q12" s="10" t="s">
        <v>1124</v>
      </c>
    </row>
    <row r="13" spans="1:17" s="48" customFormat="1" ht="75" x14ac:dyDescent="0.25">
      <c r="A13" s="49">
        <f t="shared" si="0"/>
        <v>8</v>
      </c>
      <c r="B13" s="81">
        <v>42139</v>
      </c>
      <c r="C13" s="81">
        <v>42139</v>
      </c>
      <c r="D13" s="40">
        <v>589</v>
      </c>
      <c r="E13" s="15">
        <v>340354.7</v>
      </c>
      <c r="F13" s="15">
        <v>0</v>
      </c>
      <c r="G13" s="42" t="s">
        <v>11</v>
      </c>
      <c r="H13" s="42" t="s">
        <v>11</v>
      </c>
      <c r="I13" s="44" t="s">
        <v>12</v>
      </c>
      <c r="J13" s="45" t="s">
        <v>532</v>
      </c>
      <c r="K13" s="45" t="s">
        <v>14</v>
      </c>
      <c r="L13" s="45" t="s">
        <v>14</v>
      </c>
      <c r="M13" s="46" t="s">
        <v>15</v>
      </c>
      <c r="N13" s="58" t="s">
        <v>16</v>
      </c>
      <c r="O13" s="47" t="s">
        <v>37</v>
      </c>
      <c r="P13" s="45" t="s">
        <v>533</v>
      </c>
      <c r="Q13" s="45" t="s">
        <v>1125</v>
      </c>
    </row>
    <row r="14" spans="1:17" s="48" customFormat="1" ht="60" x14ac:dyDescent="0.25">
      <c r="A14" s="49">
        <f t="shared" si="0"/>
        <v>9</v>
      </c>
      <c r="B14" s="81">
        <v>42163</v>
      </c>
      <c r="C14" s="81">
        <v>42163</v>
      </c>
      <c r="D14" s="40">
        <v>910</v>
      </c>
      <c r="E14" s="15">
        <v>265075.83</v>
      </c>
      <c r="F14" s="15">
        <v>0</v>
      </c>
      <c r="G14" s="42" t="s">
        <v>11</v>
      </c>
      <c r="H14" s="42" t="s">
        <v>11</v>
      </c>
      <c r="I14" s="44" t="s">
        <v>12</v>
      </c>
      <c r="J14" s="45" t="s">
        <v>532</v>
      </c>
      <c r="K14" s="45" t="s">
        <v>14</v>
      </c>
      <c r="L14" s="45" t="s">
        <v>14</v>
      </c>
      <c r="M14" s="46" t="s">
        <v>15</v>
      </c>
      <c r="N14" s="58" t="s">
        <v>16</v>
      </c>
      <c r="O14" s="12" t="s">
        <v>544</v>
      </c>
      <c r="P14" s="45" t="s">
        <v>542</v>
      </c>
      <c r="Q14" s="45" t="s">
        <v>1126</v>
      </c>
    </row>
    <row r="15" spans="1:17" s="48" customFormat="1" ht="75" x14ac:dyDescent="0.25">
      <c r="A15" s="49">
        <f t="shared" si="0"/>
        <v>10</v>
      </c>
      <c r="B15" s="81">
        <v>42171</v>
      </c>
      <c r="C15" s="81">
        <v>42171</v>
      </c>
      <c r="D15" s="40">
        <v>583</v>
      </c>
      <c r="E15" s="15">
        <v>137899.20000000001</v>
      </c>
      <c r="F15" s="15">
        <v>0</v>
      </c>
      <c r="G15" s="42" t="s">
        <v>38</v>
      </c>
      <c r="H15" s="42" t="s">
        <v>38</v>
      </c>
      <c r="I15" s="50" t="s">
        <v>19</v>
      </c>
      <c r="J15" s="45" t="s">
        <v>39</v>
      </c>
      <c r="K15" s="45" t="s">
        <v>14</v>
      </c>
      <c r="L15" s="45" t="s">
        <v>14</v>
      </c>
      <c r="M15" s="46" t="s">
        <v>40</v>
      </c>
      <c r="N15" s="58" t="s">
        <v>41</v>
      </c>
      <c r="O15" s="47" t="s">
        <v>42</v>
      </c>
      <c r="P15" s="45" t="s">
        <v>542</v>
      </c>
      <c r="Q15" s="45" t="s">
        <v>1325</v>
      </c>
    </row>
    <row r="16" spans="1:17" s="48" customFormat="1" ht="60" x14ac:dyDescent="0.25">
      <c r="A16" s="49">
        <f t="shared" si="0"/>
        <v>11</v>
      </c>
      <c r="B16" s="81">
        <v>42172</v>
      </c>
      <c r="C16" s="81">
        <v>42172</v>
      </c>
      <c r="D16" s="40">
        <v>585</v>
      </c>
      <c r="E16" s="15">
        <v>81474.039999999994</v>
      </c>
      <c r="F16" s="15">
        <v>0</v>
      </c>
      <c r="G16" s="42" t="s">
        <v>43</v>
      </c>
      <c r="H16" s="42" t="s">
        <v>43</v>
      </c>
      <c r="I16" s="50" t="s">
        <v>19</v>
      </c>
      <c r="J16" s="45" t="s">
        <v>44</v>
      </c>
      <c r="K16" s="45" t="s">
        <v>14</v>
      </c>
      <c r="L16" s="45" t="s">
        <v>14</v>
      </c>
      <c r="M16" s="46" t="s">
        <v>45</v>
      </c>
      <c r="N16" s="58" t="s">
        <v>46</v>
      </c>
      <c r="O16" s="47" t="s">
        <v>47</v>
      </c>
      <c r="P16" s="45" t="s">
        <v>546</v>
      </c>
      <c r="Q16" s="45" t="s">
        <v>1326</v>
      </c>
    </row>
    <row r="17" spans="1:17" s="48" customFormat="1" ht="60" x14ac:dyDescent="0.25">
      <c r="A17" s="49">
        <f t="shared" si="0"/>
        <v>12</v>
      </c>
      <c r="B17" s="81">
        <v>42180</v>
      </c>
      <c r="C17" s="81">
        <v>42180</v>
      </c>
      <c r="D17" s="40">
        <v>610</v>
      </c>
      <c r="E17" s="15">
        <v>44308.5</v>
      </c>
      <c r="F17" s="15">
        <v>0</v>
      </c>
      <c r="G17" s="42" t="s">
        <v>48</v>
      </c>
      <c r="H17" s="42" t="s">
        <v>48</v>
      </c>
      <c r="I17" s="50" t="s">
        <v>19</v>
      </c>
      <c r="J17" s="45" t="s">
        <v>49</v>
      </c>
      <c r="K17" s="45" t="s">
        <v>14</v>
      </c>
      <c r="L17" s="45" t="s">
        <v>14</v>
      </c>
      <c r="M17" s="46" t="s">
        <v>50</v>
      </c>
      <c r="N17" s="58" t="s">
        <v>51</v>
      </c>
      <c r="O17" s="47" t="s">
        <v>52</v>
      </c>
      <c r="P17" s="45" t="s">
        <v>549</v>
      </c>
      <c r="Q17" s="45" t="s">
        <v>1327</v>
      </c>
    </row>
    <row r="18" spans="1:17" s="48" customFormat="1" ht="75" x14ac:dyDescent="0.25">
      <c r="A18" s="49">
        <f t="shared" si="0"/>
        <v>13</v>
      </c>
      <c r="B18" s="14">
        <v>42184</v>
      </c>
      <c r="C18" s="14">
        <v>42184</v>
      </c>
      <c r="D18" s="9">
        <v>623</v>
      </c>
      <c r="E18" s="15">
        <v>208747.43</v>
      </c>
      <c r="F18" s="15">
        <v>0</v>
      </c>
      <c r="G18" s="42" t="s">
        <v>53</v>
      </c>
      <c r="H18" s="42" t="s">
        <v>53</v>
      </c>
      <c r="I18" s="50" t="s">
        <v>19</v>
      </c>
      <c r="J18" s="10" t="s">
        <v>54</v>
      </c>
      <c r="K18" s="45" t="s">
        <v>14</v>
      </c>
      <c r="L18" s="45" t="s">
        <v>14</v>
      </c>
      <c r="M18" s="16" t="s">
        <v>55</v>
      </c>
      <c r="N18" s="11" t="s">
        <v>56</v>
      </c>
      <c r="O18" s="52" t="s">
        <v>57</v>
      </c>
      <c r="P18" s="10" t="s">
        <v>551</v>
      </c>
      <c r="Q18" s="10" t="s">
        <v>1133</v>
      </c>
    </row>
    <row r="19" spans="1:17" s="53" customFormat="1" ht="60" x14ac:dyDescent="0.25">
      <c r="A19" s="49">
        <f t="shared" si="0"/>
        <v>14</v>
      </c>
      <c r="B19" s="14">
        <v>42185</v>
      </c>
      <c r="C19" s="14">
        <v>42185</v>
      </c>
      <c r="D19" s="9">
        <v>627</v>
      </c>
      <c r="E19" s="15">
        <v>59742</v>
      </c>
      <c r="F19" s="15">
        <v>0</v>
      </c>
      <c r="G19" s="42" t="s">
        <v>58</v>
      </c>
      <c r="H19" s="42" t="s">
        <v>58</v>
      </c>
      <c r="I19" s="50" t="s">
        <v>19</v>
      </c>
      <c r="J19" s="10" t="s">
        <v>59</v>
      </c>
      <c r="K19" s="45" t="s">
        <v>14</v>
      </c>
      <c r="L19" s="45" t="s">
        <v>14</v>
      </c>
      <c r="M19" s="16" t="s">
        <v>60</v>
      </c>
      <c r="N19" s="11" t="s">
        <v>61</v>
      </c>
      <c r="O19" s="12" t="s">
        <v>62</v>
      </c>
      <c r="P19" s="10" t="s">
        <v>542</v>
      </c>
      <c r="Q19" s="10" t="s">
        <v>1132</v>
      </c>
    </row>
    <row r="20" spans="1:17" s="13" customFormat="1" ht="60" x14ac:dyDescent="0.25">
      <c r="A20" s="49">
        <f t="shared" si="0"/>
        <v>15</v>
      </c>
      <c r="B20" s="14">
        <v>42192</v>
      </c>
      <c r="C20" s="14">
        <v>42192</v>
      </c>
      <c r="D20" s="9">
        <v>643</v>
      </c>
      <c r="E20" s="15">
        <v>235964.39</v>
      </c>
      <c r="F20" s="15">
        <v>0</v>
      </c>
      <c r="G20" s="11" t="s">
        <v>63</v>
      </c>
      <c r="H20" s="11" t="s">
        <v>63</v>
      </c>
      <c r="I20" s="50" t="s">
        <v>19</v>
      </c>
      <c r="J20" s="10" t="s">
        <v>64</v>
      </c>
      <c r="K20" s="45" t="s">
        <v>14</v>
      </c>
      <c r="L20" s="45" t="s">
        <v>14</v>
      </c>
      <c r="M20" s="16" t="s">
        <v>65</v>
      </c>
      <c r="N20" s="11" t="s">
        <v>66</v>
      </c>
      <c r="O20" s="12" t="s">
        <v>67</v>
      </c>
      <c r="P20" s="10" t="s">
        <v>550</v>
      </c>
      <c r="Q20" s="10" t="s">
        <v>1131</v>
      </c>
    </row>
    <row r="21" spans="1:17" s="13" customFormat="1" ht="75" x14ac:dyDescent="0.25">
      <c r="A21" s="49">
        <f t="shared" si="0"/>
        <v>16</v>
      </c>
      <c r="B21" s="14">
        <v>42202</v>
      </c>
      <c r="C21" s="14">
        <v>42202</v>
      </c>
      <c r="D21" s="9">
        <v>682</v>
      </c>
      <c r="E21" s="41">
        <v>95086.17</v>
      </c>
      <c r="F21" s="41">
        <v>0</v>
      </c>
      <c r="G21" s="54" t="s">
        <v>68</v>
      </c>
      <c r="H21" s="54" t="s">
        <v>68</v>
      </c>
      <c r="I21" s="50" t="s">
        <v>19</v>
      </c>
      <c r="J21" s="45" t="s">
        <v>69</v>
      </c>
      <c r="K21" s="45" t="s">
        <v>14</v>
      </c>
      <c r="L21" s="45" t="s">
        <v>14</v>
      </c>
      <c r="M21" s="45" t="s">
        <v>70</v>
      </c>
      <c r="N21" s="11" t="s">
        <v>71</v>
      </c>
      <c r="O21" s="55" t="s">
        <v>72</v>
      </c>
      <c r="P21" s="45" t="s">
        <v>551</v>
      </c>
      <c r="Q21" s="45" t="s">
        <v>1130</v>
      </c>
    </row>
    <row r="22" spans="1:17" s="13" customFormat="1" ht="75" x14ac:dyDescent="0.25">
      <c r="A22" s="49">
        <f t="shared" si="0"/>
        <v>17</v>
      </c>
      <c r="B22" s="14">
        <v>42202</v>
      </c>
      <c r="C22" s="14">
        <v>42202</v>
      </c>
      <c r="D22" s="9">
        <v>679</v>
      </c>
      <c r="E22" s="41">
        <v>64309.06</v>
      </c>
      <c r="F22" s="41">
        <v>0</v>
      </c>
      <c r="G22" s="54" t="s">
        <v>24</v>
      </c>
      <c r="H22" s="54" t="s">
        <v>24</v>
      </c>
      <c r="I22" s="50" t="s">
        <v>19</v>
      </c>
      <c r="J22" s="45" t="s">
        <v>31</v>
      </c>
      <c r="K22" s="10" t="s">
        <v>26</v>
      </c>
      <c r="L22" s="10" t="s">
        <v>27</v>
      </c>
      <c r="M22" s="45" t="s">
        <v>28</v>
      </c>
      <c r="N22" s="11" t="s">
        <v>29</v>
      </c>
      <c r="O22" s="55" t="s">
        <v>73</v>
      </c>
      <c r="P22" s="45" t="s">
        <v>540</v>
      </c>
      <c r="Q22" s="45" t="s">
        <v>1127</v>
      </c>
    </row>
    <row r="23" spans="1:17" s="13" customFormat="1" ht="60" x14ac:dyDescent="0.25">
      <c r="A23" s="49">
        <f t="shared" si="0"/>
        <v>18</v>
      </c>
      <c r="B23" s="14">
        <v>42202</v>
      </c>
      <c r="C23" s="14">
        <v>42202</v>
      </c>
      <c r="D23" s="9">
        <v>680</v>
      </c>
      <c r="E23" s="41">
        <v>13593.48</v>
      </c>
      <c r="F23" s="41">
        <v>0</v>
      </c>
      <c r="G23" s="54" t="s">
        <v>24</v>
      </c>
      <c r="H23" s="54" t="s">
        <v>24</v>
      </c>
      <c r="I23" s="50" t="s">
        <v>19</v>
      </c>
      <c r="J23" s="45" t="s">
        <v>25</v>
      </c>
      <c r="K23" s="10" t="s">
        <v>26</v>
      </c>
      <c r="L23" s="10" t="s">
        <v>27</v>
      </c>
      <c r="M23" s="45" t="s">
        <v>28</v>
      </c>
      <c r="N23" s="11" t="s">
        <v>29</v>
      </c>
      <c r="O23" s="64" t="s">
        <v>74</v>
      </c>
      <c r="P23" s="45" t="s">
        <v>540</v>
      </c>
      <c r="Q23" s="45" t="s">
        <v>1127</v>
      </c>
    </row>
    <row r="24" spans="1:17" s="13" customFormat="1" ht="60" x14ac:dyDescent="0.25">
      <c r="A24" s="49">
        <f t="shared" si="0"/>
        <v>19</v>
      </c>
      <c r="B24" s="14">
        <v>42202</v>
      </c>
      <c r="C24" s="14">
        <v>42202</v>
      </c>
      <c r="D24" s="9">
        <v>681</v>
      </c>
      <c r="E24" s="41">
        <v>20296.5</v>
      </c>
      <c r="F24" s="41">
        <v>0</v>
      </c>
      <c r="G24" s="54" t="s">
        <v>24</v>
      </c>
      <c r="H24" s="54" t="s">
        <v>24</v>
      </c>
      <c r="I24" s="50" t="s">
        <v>19</v>
      </c>
      <c r="J24" s="45" t="s">
        <v>25</v>
      </c>
      <c r="K24" s="10" t="s">
        <v>26</v>
      </c>
      <c r="L24" s="10" t="s">
        <v>27</v>
      </c>
      <c r="M24" s="45" t="s">
        <v>28</v>
      </c>
      <c r="N24" s="11" t="s">
        <v>29</v>
      </c>
      <c r="O24" s="64" t="s">
        <v>75</v>
      </c>
      <c r="P24" s="45" t="s">
        <v>537</v>
      </c>
      <c r="Q24" s="45" t="s">
        <v>1127</v>
      </c>
    </row>
    <row r="25" spans="1:17" s="13" customFormat="1" ht="75" x14ac:dyDescent="0.25">
      <c r="A25" s="49">
        <f t="shared" si="0"/>
        <v>20</v>
      </c>
      <c r="B25" s="14">
        <v>42201</v>
      </c>
      <c r="C25" s="14">
        <v>42201</v>
      </c>
      <c r="D25" s="9">
        <v>675</v>
      </c>
      <c r="E25" s="15">
        <v>210000</v>
      </c>
      <c r="F25" s="15">
        <v>0</v>
      </c>
      <c r="G25" s="11" t="s">
        <v>76</v>
      </c>
      <c r="H25" s="11" t="s">
        <v>76</v>
      </c>
      <c r="I25" s="50" t="s">
        <v>19</v>
      </c>
      <c r="J25" s="10" t="s">
        <v>557</v>
      </c>
      <c r="K25" s="45" t="s">
        <v>14</v>
      </c>
      <c r="L25" s="45" t="s">
        <v>14</v>
      </c>
      <c r="M25" s="16" t="s">
        <v>77</v>
      </c>
      <c r="N25" s="11" t="s">
        <v>78</v>
      </c>
      <c r="O25" s="12" t="s">
        <v>79</v>
      </c>
      <c r="P25" s="10" t="s">
        <v>542</v>
      </c>
      <c r="Q25" s="10" t="s">
        <v>1128</v>
      </c>
    </row>
    <row r="26" spans="1:17" s="13" customFormat="1" ht="75" x14ac:dyDescent="0.25">
      <c r="A26" s="49">
        <f t="shared" si="0"/>
        <v>21</v>
      </c>
      <c r="B26" s="14">
        <v>42207</v>
      </c>
      <c r="C26" s="14">
        <v>42207</v>
      </c>
      <c r="D26" s="9">
        <v>696</v>
      </c>
      <c r="E26" s="15">
        <v>487077.33</v>
      </c>
      <c r="F26" s="15">
        <v>0</v>
      </c>
      <c r="G26" s="11" t="s">
        <v>53</v>
      </c>
      <c r="H26" s="11" t="s">
        <v>53</v>
      </c>
      <c r="I26" s="50" t="s">
        <v>19</v>
      </c>
      <c r="J26" s="45" t="s">
        <v>54</v>
      </c>
      <c r="K26" s="45" t="s">
        <v>14</v>
      </c>
      <c r="L26" s="45" t="s">
        <v>14</v>
      </c>
      <c r="M26" s="16" t="s">
        <v>55</v>
      </c>
      <c r="N26" s="11" t="s">
        <v>56</v>
      </c>
      <c r="O26" s="55" t="s">
        <v>80</v>
      </c>
      <c r="P26" s="45" t="s">
        <v>551</v>
      </c>
      <c r="Q26" s="45" t="s">
        <v>1129</v>
      </c>
    </row>
    <row r="27" spans="1:17" s="13" customFormat="1" ht="75" x14ac:dyDescent="0.25">
      <c r="A27" s="49">
        <f t="shared" si="0"/>
        <v>22</v>
      </c>
      <c r="B27" s="14">
        <v>42207</v>
      </c>
      <c r="C27" s="14">
        <v>42207</v>
      </c>
      <c r="D27" s="9">
        <v>697</v>
      </c>
      <c r="E27" s="15">
        <v>190106.11</v>
      </c>
      <c r="F27" s="15">
        <v>0</v>
      </c>
      <c r="G27" s="11" t="s">
        <v>43</v>
      </c>
      <c r="H27" s="11" t="s">
        <v>43</v>
      </c>
      <c r="I27" s="50" t="s">
        <v>19</v>
      </c>
      <c r="J27" s="10" t="s">
        <v>44</v>
      </c>
      <c r="K27" s="45" t="s">
        <v>14</v>
      </c>
      <c r="L27" s="45" t="s">
        <v>14</v>
      </c>
      <c r="M27" s="16" t="s">
        <v>45</v>
      </c>
      <c r="N27" s="11" t="s">
        <v>46</v>
      </c>
      <c r="O27" s="55" t="s">
        <v>81</v>
      </c>
      <c r="P27" s="10" t="s">
        <v>546</v>
      </c>
      <c r="Q27" s="10" t="s">
        <v>1134</v>
      </c>
    </row>
    <row r="28" spans="1:17" s="13" customFormat="1" ht="75" x14ac:dyDescent="0.25">
      <c r="A28" s="49">
        <f t="shared" si="0"/>
        <v>23</v>
      </c>
      <c r="B28" s="14">
        <v>42209</v>
      </c>
      <c r="C28" s="14">
        <v>42209</v>
      </c>
      <c r="D28" s="9">
        <v>704</v>
      </c>
      <c r="E28" s="41">
        <v>139398</v>
      </c>
      <c r="F28" s="41">
        <v>0</v>
      </c>
      <c r="G28" s="11" t="s">
        <v>58</v>
      </c>
      <c r="H28" s="11" t="s">
        <v>58</v>
      </c>
      <c r="I28" s="50" t="s">
        <v>19</v>
      </c>
      <c r="J28" s="10" t="s">
        <v>82</v>
      </c>
      <c r="K28" s="45" t="s">
        <v>14</v>
      </c>
      <c r="L28" s="45" t="s">
        <v>14</v>
      </c>
      <c r="M28" s="16" t="s">
        <v>60</v>
      </c>
      <c r="N28" s="11" t="s">
        <v>61</v>
      </c>
      <c r="O28" s="12" t="s">
        <v>83</v>
      </c>
      <c r="P28" s="10" t="s">
        <v>542</v>
      </c>
      <c r="Q28" s="10" t="s">
        <v>1135</v>
      </c>
    </row>
    <row r="29" spans="1:17" s="13" customFormat="1" ht="75" x14ac:dyDescent="0.25">
      <c r="A29" s="49">
        <f t="shared" si="0"/>
        <v>24</v>
      </c>
      <c r="B29" s="14">
        <v>42209</v>
      </c>
      <c r="C29" s="14">
        <v>42209</v>
      </c>
      <c r="D29" s="9">
        <v>703</v>
      </c>
      <c r="E29" s="41">
        <v>566705.53</v>
      </c>
      <c r="F29" s="41">
        <v>0</v>
      </c>
      <c r="G29" s="11" t="s">
        <v>84</v>
      </c>
      <c r="H29" s="11" t="s">
        <v>84</v>
      </c>
      <c r="I29" s="50" t="s">
        <v>19</v>
      </c>
      <c r="J29" s="10" t="s">
        <v>85</v>
      </c>
      <c r="K29" s="45" t="s">
        <v>14</v>
      </c>
      <c r="L29" s="45" t="s">
        <v>14</v>
      </c>
      <c r="M29" s="16" t="s">
        <v>86</v>
      </c>
      <c r="N29" s="11" t="s">
        <v>87</v>
      </c>
      <c r="O29" s="12" t="s">
        <v>88</v>
      </c>
      <c r="P29" s="10" t="s">
        <v>551</v>
      </c>
      <c r="Q29" s="10" t="s">
        <v>1136</v>
      </c>
    </row>
    <row r="30" spans="1:17" s="13" customFormat="1" ht="45" x14ac:dyDescent="0.25">
      <c r="A30" s="49">
        <f t="shared" si="0"/>
        <v>25</v>
      </c>
      <c r="B30" s="14">
        <v>42212</v>
      </c>
      <c r="C30" s="14">
        <v>42212</v>
      </c>
      <c r="D30" s="9">
        <v>706</v>
      </c>
      <c r="E30" s="41">
        <v>159022.5</v>
      </c>
      <c r="F30" s="41">
        <v>0</v>
      </c>
      <c r="G30" s="11" t="s">
        <v>24</v>
      </c>
      <c r="H30" s="11" t="s">
        <v>24</v>
      </c>
      <c r="I30" s="50" t="s">
        <v>19</v>
      </c>
      <c r="J30" s="10" t="s">
        <v>25</v>
      </c>
      <c r="K30" s="45" t="s">
        <v>14</v>
      </c>
      <c r="L30" s="45" t="s">
        <v>27</v>
      </c>
      <c r="M30" s="16" t="s">
        <v>28</v>
      </c>
      <c r="N30" s="11" t="s">
        <v>29</v>
      </c>
      <c r="O30" s="12" t="s">
        <v>89</v>
      </c>
      <c r="P30" s="10" t="s">
        <v>562</v>
      </c>
      <c r="Q30" s="10" t="s">
        <v>1137</v>
      </c>
    </row>
    <row r="31" spans="1:17" s="13" customFormat="1" ht="60" x14ac:dyDescent="0.25">
      <c r="A31" s="49">
        <f t="shared" si="0"/>
        <v>26</v>
      </c>
      <c r="B31" s="14">
        <v>42229</v>
      </c>
      <c r="C31" s="14">
        <v>42229</v>
      </c>
      <c r="D31" s="9">
        <v>742</v>
      </c>
      <c r="E31" s="41">
        <v>43740</v>
      </c>
      <c r="F31" s="41">
        <v>0</v>
      </c>
      <c r="G31" s="11" t="s">
        <v>90</v>
      </c>
      <c r="H31" s="11" t="s">
        <v>90</v>
      </c>
      <c r="I31" s="50" t="s">
        <v>19</v>
      </c>
      <c r="J31" s="10" t="s">
        <v>91</v>
      </c>
      <c r="K31" s="45" t="s">
        <v>14</v>
      </c>
      <c r="L31" s="45" t="s">
        <v>14</v>
      </c>
      <c r="M31" s="16" t="s">
        <v>92</v>
      </c>
      <c r="N31" s="11" t="s">
        <v>93</v>
      </c>
      <c r="O31" s="12" t="s">
        <v>94</v>
      </c>
      <c r="P31" s="10" t="s">
        <v>540</v>
      </c>
      <c r="Q31" s="10" t="s">
        <v>1138</v>
      </c>
    </row>
    <row r="32" spans="1:17" s="13" customFormat="1" ht="60" x14ac:dyDescent="0.25">
      <c r="A32" s="49">
        <f t="shared" si="0"/>
        <v>27</v>
      </c>
      <c r="B32" s="56">
        <v>42233</v>
      </c>
      <c r="C32" s="56">
        <v>42233</v>
      </c>
      <c r="D32" s="9">
        <v>763</v>
      </c>
      <c r="E32" s="41">
        <v>177410.1</v>
      </c>
      <c r="F32" s="41">
        <v>0</v>
      </c>
      <c r="G32" s="57" t="s">
        <v>95</v>
      </c>
      <c r="H32" s="57" t="s">
        <v>95</v>
      </c>
      <c r="I32" s="50" t="s">
        <v>19</v>
      </c>
      <c r="J32" s="10" t="s">
        <v>566</v>
      </c>
      <c r="K32" s="45" t="s">
        <v>14</v>
      </c>
      <c r="L32" s="45" t="s">
        <v>14</v>
      </c>
      <c r="M32" s="16" t="s">
        <v>65</v>
      </c>
      <c r="N32" s="11" t="s">
        <v>97</v>
      </c>
      <c r="O32" s="12" t="s">
        <v>98</v>
      </c>
      <c r="P32" s="10" t="s">
        <v>549</v>
      </c>
      <c r="Q32" s="10" t="s">
        <v>1139</v>
      </c>
    </row>
    <row r="33" spans="1:17" s="13" customFormat="1" ht="75" x14ac:dyDescent="0.25">
      <c r="A33" s="49">
        <f t="shared" si="0"/>
        <v>28</v>
      </c>
      <c r="B33" s="56">
        <v>42233</v>
      </c>
      <c r="C33" s="56">
        <v>42233</v>
      </c>
      <c r="D33" s="9">
        <v>761</v>
      </c>
      <c r="E33" s="41">
        <v>27685</v>
      </c>
      <c r="F33" s="41">
        <v>0</v>
      </c>
      <c r="G33" s="54" t="s">
        <v>24</v>
      </c>
      <c r="H33" s="54" t="s">
        <v>24</v>
      </c>
      <c r="I33" s="50" t="s">
        <v>19</v>
      </c>
      <c r="J33" s="10" t="s">
        <v>35</v>
      </c>
      <c r="K33" s="45" t="s">
        <v>14</v>
      </c>
      <c r="L33" s="45" t="s">
        <v>27</v>
      </c>
      <c r="M33" s="16" t="s">
        <v>28</v>
      </c>
      <c r="N33" s="11" t="s">
        <v>29</v>
      </c>
      <c r="O33" s="12" t="s">
        <v>99</v>
      </c>
      <c r="P33" s="10" t="s">
        <v>537</v>
      </c>
      <c r="Q33" s="10" t="s">
        <v>1140</v>
      </c>
    </row>
    <row r="34" spans="1:17" s="13" customFormat="1" ht="90" x14ac:dyDescent="0.25">
      <c r="A34" s="49">
        <f t="shared" si="0"/>
        <v>29</v>
      </c>
      <c r="B34" s="56">
        <v>42233</v>
      </c>
      <c r="C34" s="56">
        <v>42233</v>
      </c>
      <c r="D34" s="9">
        <v>762</v>
      </c>
      <c r="E34" s="41">
        <v>151040</v>
      </c>
      <c r="F34" s="41">
        <v>0</v>
      </c>
      <c r="G34" s="54" t="s">
        <v>68</v>
      </c>
      <c r="H34" s="54" t="s">
        <v>68</v>
      </c>
      <c r="I34" s="50" t="s">
        <v>19</v>
      </c>
      <c r="J34" s="10" t="s">
        <v>69</v>
      </c>
      <c r="K34" s="45" t="s">
        <v>14</v>
      </c>
      <c r="L34" s="45" t="s">
        <v>14</v>
      </c>
      <c r="M34" s="45" t="s">
        <v>70</v>
      </c>
      <c r="N34" s="11" t="s">
        <v>71</v>
      </c>
      <c r="O34" s="12" t="s">
        <v>100</v>
      </c>
      <c r="P34" s="10" t="s">
        <v>551</v>
      </c>
      <c r="Q34" s="10" t="s">
        <v>1141</v>
      </c>
    </row>
    <row r="35" spans="1:17" s="13" customFormat="1" ht="75" x14ac:dyDescent="0.25">
      <c r="A35" s="49">
        <f t="shared" si="0"/>
        <v>30</v>
      </c>
      <c r="B35" s="14">
        <v>42237</v>
      </c>
      <c r="C35" s="14">
        <v>42237</v>
      </c>
      <c r="D35" s="9">
        <v>774</v>
      </c>
      <c r="E35" s="15">
        <v>550583.56999999995</v>
      </c>
      <c r="F35" s="15">
        <v>0</v>
      </c>
      <c r="G35" s="58" t="s">
        <v>63</v>
      </c>
      <c r="H35" s="58" t="s">
        <v>63</v>
      </c>
      <c r="I35" s="50" t="s">
        <v>19</v>
      </c>
      <c r="J35" s="10" t="s">
        <v>64</v>
      </c>
      <c r="K35" s="45" t="s">
        <v>14</v>
      </c>
      <c r="L35" s="45" t="s">
        <v>14</v>
      </c>
      <c r="M35" s="16" t="s">
        <v>65</v>
      </c>
      <c r="N35" s="11" t="s">
        <v>66</v>
      </c>
      <c r="O35" s="55" t="s">
        <v>101</v>
      </c>
      <c r="P35" s="10" t="s">
        <v>550</v>
      </c>
      <c r="Q35" s="10" t="s">
        <v>1142</v>
      </c>
    </row>
    <row r="36" spans="1:17" s="13" customFormat="1" ht="60" x14ac:dyDescent="0.25">
      <c r="A36" s="49">
        <f t="shared" si="0"/>
        <v>31</v>
      </c>
      <c r="B36" s="14">
        <v>42242</v>
      </c>
      <c r="C36" s="14">
        <v>42242</v>
      </c>
      <c r="D36" s="9">
        <v>785</v>
      </c>
      <c r="E36" s="15">
        <v>59979.45</v>
      </c>
      <c r="F36" s="15">
        <v>0</v>
      </c>
      <c r="G36" s="17" t="s">
        <v>102</v>
      </c>
      <c r="H36" s="17" t="s">
        <v>102</v>
      </c>
      <c r="I36" s="50" t="s">
        <v>19</v>
      </c>
      <c r="J36" s="10" t="s">
        <v>103</v>
      </c>
      <c r="K36" s="45" t="s">
        <v>14</v>
      </c>
      <c r="L36" s="45" t="s">
        <v>14</v>
      </c>
      <c r="M36" s="16" t="s">
        <v>104</v>
      </c>
      <c r="N36" s="11" t="s">
        <v>105</v>
      </c>
      <c r="O36" s="12" t="s">
        <v>106</v>
      </c>
      <c r="P36" s="10" t="s">
        <v>540</v>
      </c>
      <c r="Q36" s="10" t="s">
        <v>1143</v>
      </c>
    </row>
    <row r="37" spans="1:17" s="13" customFormat="1" ht="60" x14ac:dyDescent="0.25">
      <c r="A37" s="49">
        <f t="shared" si="0"/>
        <v>32</v>
      </c>
      <c r="B37" s="14">
        <v>42243</v>
      </c>
      <c r="C37" s="14">
        <v>42243</v>
      </c>
      <c r="D37" s="9">
        <v>789</v>
      </c>
      <c r="E37" s="15">
        <v>30000</v>
      </c>
      <c r="F37" s="15">
        <v>0</v>
      </c>
      <c r="G37" s="58" t="s">
        <v>107</v>
      </c>
      <c r="H37" s="58" t="s">
        <v>107</v>
      </c>
      <c r="I37" s="50" t="s">
        <v>19</v>
      </c>
      <c r="J37" s="45" t="s">
        <v>108</v>
      </c>
      <c r="K37" s="45" t="s">
        <v>14</v>
      </c>
      <c r="L37" s="45" t="s">
        <v>14</v>
      </c>
      <c r="M37" s="16" t="s">
        <v>109</v>
      </c>
      <c r="N37" s="11" t="s">
        <v>110</v>
      </c>
      <c r="O37" s="55" t="s">
        <v>111</v>
      </c>
      <c r="P37" s="45" t="s">
        <v>551</v>
      </c>
      <c r="Q37" s="45" t="s">
        <v>1144</v>
      </c>
    </row>
    <row r="38" spans="1:17" s="13" customFormat="1" ht="60" x14ac:dyDescent="0.25">
      <c r="A38" s="49">
        <f t="shared" si="0"/>
        <v>33</v>
      </c>
      <c r="B38" s="14">
        <v>42244</v>
      </c>
      <c r="C38" s="14">
        <v>42244</v>
      </c>
      <c r="D38" s="9">
        <v>798</v>
      </c>
      <c r="E38" s="15">
        <v>332793.45</v>
      </c>
      <c r="F38" s="15">
        <v>0</v>
      </c>
      <c r="G38" s="17" t="s">
        <v>112</v>
      </c>
      <c r="H38" s="17" t="s">
        <v>112</v>
      </c>
      <c r="I38" s="50" t="s">
        <v>19</v>
      </c>
      <c r="J38" s="10" t="s">
        <v>113</v>
      </c>
      <c r="K38" s="45" t="s">
        <v>14</v>
      </c>
      <c r="L38" s="45" t="s">
        <v>14</v>
      </c>
      <c r="M38" s="16" t="s">
        <v>114</v>
      </c>
      <c r="N38" s="11" t="s">
        <v>115</v>
      </c>
      <c r="O38" s="12" t="s">
        <v>116</v>
      </c>
      <c r="P38" s="10" t="s">
        <v>573</v>
      </c>
      <c r="Q38" s="10" t="s">
        <v>1145</v>
      </c>
    </row>
    <row r="39" spans="1:17" s="13" customFormat="1" ht="60" x14ac:dyDescent="0.25">
      <c r="A39" s="49">
        <f t="shared" si="0"/>
        <v>34</v>
      </c>
      <c r="B39" s="14">
        <v>42248</v>
      </c>
      <c r="C39" s="14">
        <v>42248</v>
      </c>
      <c r="D39" s="9">
        <v>14</v>
      </c>
      <c r="E39" s="15">
        <v>355941.96</v>
      </c>
      <c r="F39" s="15">
        <v>0</v>
      </c>
      <c r="G39" s="11" t="s">
        <v>117</v>
      </c>
      <c r="H39" s="11" t="s">
        <v>117</v>
      </c>
      <c r="I39" s="50" t="s">
        <v>118</v>
      </c>
      <c r="J39" s="10" t="s">
        <v>119</v>
      </c>
      <c r="K39" s="45" t="s">
        <v>14</v>
      </c>
      <c r="L39" s="45" t="s">
        <v>14</v>
      </c>
      <c r="M39" s="16" t="s">
        <v>120</v>
      </c>
      <c r="N39" s="11" t="s">
        <v>121</v>
      </c>
      <c r="O39" s="12" t="s">
        <v>122</v>
      </c>
      <c r="P39" s="10" t="s">
        <v>577</v>
      </c>
      <c r="Q39" s="10" t="s">
        <v>1146</v>
      </c>
    </row>
    <row r="40" spans="1:17" s="13" customFormat="1" ht="75" x14ac:dyDescent="0.25">
      <c r="A40" s="49">
        <f t="shared" si="0"/>
        <v>35</v>
      </c>
      <c r="B40" s="14">
        <v>42248</v>
      </c>
      <c r="C40" s="14">
        <v>42248</v>
      </c>
      <c r="D40" s="9">
        <v>819</v>
      </c>
      <c r="E40" s="15">
        <v>50000</v>
      </c>
      <c r="F40" s="15">
        <v>0</v>
      </c>
      <c r="G40" s="11" t="s">
        <v>123</v>
      </c>
      <c r="H40" s="11" t="s">
        <v>123</v>
      </c>
      <c r="I40" s="50" t="s">
        <v>19</v>
      </c>
      <c r="J40" s="10" t="s">
        <v>124</v>
      </c>
      <c r="K40" s="45" t="s">
        <v>14</v>
      </c>
      <c r="L40" s="45" t="s">
        <v>14</v>
      </c>
      <c r="M40" s="16" t="s">
        <v>125</v>
      </c>
      <c r="N40" s="11" t="s">
        <v>126</v>
      </c>
      <c r="O40" s="12" t="s">
        <v>127</v>
      </c>
      <c r="P40" s="10" t="s">
        <v>575</v>
      </c>
      <c r="Q40" s="10" t="s">
        <v>1147</v>
      </c>
    </row>
    <row r="41" spans="1:17" s="13" customFormat="1" ht="60" x14ac:dyDescent="0.25">
      <c r="A41" s="49">
        <f t="shared" si="0"/>
        <v>36</v>
      </c>
      <c r="B41" s="14">
        <v>42249</v>
      </c>
      <c r="C41" s="14">
        <v>42249</v>
      </c>
      <c r="D41" s="9">
        <v>2054</v>
      </c>
      <c r="E41" s="15">
        <v>124500</v>
      </c>
      <c r="F41" s="15">
        <v>0</v>
      </c>
      <c r="G41" s="42" t="s">
        <v>11</v>
      </c>
      <c r="H41" s="42" t="s">
        <v>11</v>
      </c>
      <c r="I41" s="44" t="s">
        <v>12</v>
      </c>
      <c r="J41" s="10" t="s">
        <v>128</v>
      </c>
      <c r="K41" s="45" t="s">
        <v>14</v>
      </c>
      <c r="L41" s="45" t="s">
        <v>14</v>
      </c>
      <c r="M41" s="16" t="s">
        <v>15</v>
      </c>
      <c r="N41" s="11" t="s">
        <v>16</v>
      </c>
      <c r="O41" s="12" t="s">
        <v>129</v>
      </c>
      <c r="P41" s="10" t="s">
        <v>579</v>
      </c>
      <c r="Q41" s="10" t="s">
        <v>1148</v>
      </c>
    </row>
    <row r="42" spans="1:17" s="13" customFormat="1" ht="60" x14ac:dyDescent="0.25">
      <c r="A42" s="49">
        <f t="shared" si="0"/>
        <v>37</v>
      </c>
      <c r="B42" s="14">
        <v>42250</v>
      </c>
      <c r="C42" s="14">
        <v>42250</v>
      </c>
      <c r="D42" s="9">
        <v>851</v>
      </c>
      <c r="E42" s="41">
        <v>33840</v>
      </c>
      <c r="F42" s="41">
        <v>0</v>
      </c>
      <c r="G42" s="11" t="s">
        <v>130</v>
      </c>
      <c r="H42" s="11" t="s">
        <v>130</v>
      </c>
      <c r="I42" s="50" t="s">
        <v>19</v>
      </c>
      <c r="J42" s="45" t="s">
        <v>131</v>
      </c>
      <c r="K42" s="45" t="s">
        <v>14</v>
      </c>
      <c r="L42" s="45" t="s">
        <v>14</v>
      </c>
      <c r="M42" s="16" t="s">
        <v>132</v>
      </c>
      <c r="N42" s="11" t="s">
        <v>133</v>
      </c>
      <c r="O42" s="12" t="s">
        <v>134</v>
      </c>
      <c r="P42" s="45" t="s">
        <v>540</v>
      </c>
      <c r="Q42" s="10" t="s">
        <v>1307</v>
      </c>
    </row>
    <row r="43" spans="1:17" s="13" customFormat="1" ht="60" x14ac:dyDescent="0.25">
      <c r="A43" s="49">
        <f t="shared" si="0"/>
        <v>38</v>
      </c>
      <c r="B43" s="14">
        <v>42250</v>
      </c>
      <c r="C43" s="14">
        <v>42250</v>
      </c>
      <c r="D43" s="9">
        <v>852</v>
      </c>
      <c r="E43" s="41">
        <v>31725</v>
      </c>
      <c r="F43" s="41">
        <v>0</v>
      </c>
      <c r="G43" s="11" t="s">
        <v>135</v>
      </c>
      <c r="H43" s="11" t="s">
        <v>135</v>
      </c>
      <c r="I43" s="50" t="s">
        <v>19</v>
      </c>
      <c r="J43" s="45" t="s">
        <v>131</v>
      </c>
      <c r="K43" s="45" t="s">
        <v>14</v>
      </c>
      <c r="L43" s="45" t="s">
        <v>14</v>
      </c>
      <c r="M43" s="16" t="s">
        <v>132</v>
      </c>
      <c r="N43" s="11" t="s">
        <v>136</v>
      </c>
      <c r="O43" s="12" t="s">
        <v>137</v>
      </c>
      <c r="P43" s="45" t="s">
        <v>540</v>
      </c>
      <c r="Q43" s="45" t="s">
        <v>1308</v>
      </c>
    </row>
    <row r="44" spans="1:17" s="13" customFormat="1" ht="75" x14ac:dyDescent="0.25">
      <c r="A44" s="49">
        <f t="shared" si="0"/>
        <v>39</v>
      </c>
      <c r="B44" s="14">
        <v>42257</v>
      </c>
      <c r="C44" s="14">
        <v>42257</v>
      </c>
      <c r="D44" s="9">
        <v>861</v>
      </c>
      <c r="E44" s="41">
        <v>106133.09</v>
      </c>
      <c r="F44" s="41">
        <v>0</v>
      </c>
      <c r="G44" s="17" t="s">
        <v>53</v>
      </c>
      <c r="H44" s="17" t="s">
        <v>53</v>
      </c>
      <c r="I44" s="20" t="s">
        <v>19</v>
      </c>
      <c r="J44" s="45" t="s">
        <v>54</v>
      </c>
      <c r="K44" s="45" t="s">
        <v>14</v>
      </c>
      <c r="L44" s="45" t="s">
        <v>14</v>
      </c>
      <c r="M44" s="16" t="s">
        <v>55</v>
      </c>
      <c r="N44" s="11" t="s">
        <v>56</v>
      </c>
      <c r="O44" s="12" t="s">
        <v>138</v>
      </c>
      <c r="P44" s="45" t="s">
        <v>551</v>
      </c>
      <c r="Q44" s="45" t="s">
        <v>1309</v>
      </c>
    </row>
    <row r="45" spans="1:17" s="13" customFormat="1" ht="60" x14ac:dyDescent="0.25">
      <c r="A45" s="49">
        <f t="shared" si="0"/>
        <v>40</v>
      </c>
      <c r="B45" s="14">
        <v>42257</v>
      </c>
      <c r="C45" s="14">
        <v>42257</v>
      </c>
      <c r="D45" s="9">
        <v>866</v>
      </c>
      <c r="E45" s="41">
        <v>94408.2</v>
      </c>
      <c r="F45" s="41">
        <v>0</v>
      </c>
      <c r="G45" s="17" t="s">
        <v>139</v>
      </c>
      <c r="H45" s="17" t="s">
        <v>139</v>
      </c>
      <c r="I45" s="20" t="s">
        <v>19</v>
      </c>
      <c r="J45" s="45" t="s">
        <v>140</v>
      </c>
      <c r="K45" s="45" t="s">
        <v>26</v>
      </c>
      <c r="L45" s="45" t="s">
        <v>27</v>
      </c>
      <c r="M45" s="16" t="s">
        <v>141</v>
      </c>
      <c r="N45" s="11" t="s">
        <v>142</v>
      </c>
      <c r="O45" s="12" t="s">
        <v>143</v>
      </c>
      <c r="P45" s="45" t="s">
        <v>551</v>
      </c>
      <c r="Q45" s="45" t="s">
        <v>1149</v>
      </c>
    </row>
    <row r="46" spans="1:17" s="13" customFormat="1" ht="75" x14ac:dyDescent="0.25">
      <c r="A46" s="49">
        <f t="shared" si="0"/>
        <v>41</v>
      </c>
      <c r="B46" s="14">
        <v>42257</v>
      </c>
      <c r="C46" s="14">
        <v>42257</v>
      </c>
      <c r="D46" s="9">
        <v>863</v>
      </c>
      <c r="E46" s="41">
        <v>102060</v>
      </c>
      <c r="F46" s="41">
        <v>0</v>
      </c>
      <c r="G46" s="17" t="s">
        <v>90</v>
      </c>
      <c r="H46" s="17" t="s">
        <v>90</v>
      </c>
      <c r="I46" s="20" t="s">
        <v>19</v>
      </c>
      <c r="J46" s="45" t="s">
        <v>91</v>
      </c>
      <c r="K46" s="45" t="s">
        <v>14</v>
      </c>
      <c r="L46" s="45" t="s">
        <v>14</v>
      </c>
      <c r="M46" s="16" t="s">
        <v>92</v>
      </c>
      <c r="N46" s="11" t="s">
        <v>93</v>
      </c>
      <c r="O46" s="12" t="s">
        <v>144</v>
      </c>
      <c r="P46" s="45" t="s">
        <v>540</v>
      </c>
      <c r="Q46" s="45" t="s">
        <v>1150</v>
      </c>
    </row>
    <row r="47" spans="1:17" s="13" customFormat="1" ht="75" x14ac:dyDescent="0.25">
      <c r="A47" s="49">
        <f t="shared" si="0"/>
        <v>42</v>
      </c>
      <c r="B47" s="14">
        <v>42257</v>
      </c>
      <c r="C47" s="14">
        <v>42257</v>
      </c>
      <c r="D47" s="9">
        <v>862</v>
      </c>
      <c r="E47" s="41">
        <v>149566.76999999999</v>
      </c>
      <c r="F47" s="41">
        <v>0</v>
      </c>
      <c r="G47" s="17" t="s">
        <v>145</v>
      </c>
      <c r="H47" s="17" t="s">
        <v>145</v>
      </c>
      <c r="I47" s="20" t="s">
        <v>19</v>
      </c>
      <c r="J47" s="45" t="s">
        <v>146</v>
      </c>
      <c r="K47" s="45" t="s">
        <v>14</v>
      </c>
      <c r="L47" s="45" t="s">
        <v>14</v>
      </c>
      <c r="M47" s="16" t="s">
        <v>147</v>
      </c>
      <c r="N47" s="11" t="s">
        <v>148</v>
      </c>
      <c r="O47" s="12" t="s">
        <v>149</v>
      </c>
      <c r="P47" s="45" t="s">
        <v>551</v>
      </c>
      <c r="Q47" s="45" t="s">
        <v>1151</v>
      </c>
    </row>
    <row r="48" spans="1:17" s="13" customFormat="1" ht="75" x14ac:dyDescent="0.25">
      <c r="A48" s="49">
        <f t="shared" si="0"/>
        <v>43</v>
      </c>
      <c r="B48" s="14">
        <v>42254</v>
      </c>
      <c r="C48" s="14">
        <v>42254</v>
      </c>
      <c r="D48" s="9">
        <v>2078</v>
      </c>
      <c r="E48" s="41">
        <v>228000</v>
      </c>
      <c r="F48" s="41">
        <v>0</v>
      </c>
      <c r="G48" s="17" t="s">
        <v>150</v>
      </c>
      <c r="H48" s="17" t="s">
        <v>150</v>
      </c>
      <c r="I48" s="20" t="s">
        <v>12</v>
      </c>
      <c r="J48" s="45" t="s">
        <v>54</v>
      </c>
      <c r="K48" s="45" t="s">
        <v>14</v>
      </c>
      <c r="L48" s="45" t="s">
        <v>14</v>
      </c>
      <c r="M48" s="16" t="s">
        <v>151</v>
      </c>
      <c r="N48" s="11" t="s">
        <v>152</v>
      </c>
      <c r="O48" s="12" t="s">
        <v>153</v>
      </c>
      <c r="P48" s="45" t="s">
        <v>551</v>
      </c>
      <c r="Q48" s="45" t="s">
        <v>1152</v>
      </c>
    </row>
    <row r="49" spans="1:17" s="13" customFormat="1" ht="60" x14ac:dyDescent="0.25">
      <c r="A49" s="49">
        <f t="shared" si="0"/>
        <v>44</v>
      </c>
      <c r="B49" s="14">
        <v>42254</v>
      </c>
      <c r="C49" s="14">
        <v>42254</v>
      </c>
      <c r="D49" s="9">
        <v>2077</v>
      </c>
      <c r="E49" s="15">
        <v>61111.85</v>
      </c>
      <c r="F49" s="15">
        <v>0</v>
      </c>
      <c r="G49" s="17" t="s">
        <v>154</v>
      </c>
      <c r="H49" s="17" t="s">
        <v>154</v>
      </c>
      <c r="I49" s="20" t="s">
        <v>12</v>
      </c>
      <c r="J49" s="10" t="s">
        <v>155</v>
      </c>
      <c r="K49" s="45" t="s">
        <v>14</v>
      </c>
      <c r="L49" s="45" t="s">
        <v>14</v>
      </c>
      <c r="M49" s="16" t="s">
        <v>156</v>
      </c>
      <c r="N49" s="11" t="s">
        <v>157</v>
      </c>
      <c r="O49" s="12" t="s">
        <v>158</v>
      </c>
      <c r="P49" s="10" t="s">
        <v>534</v>
      </c>
      <c r="Q49" s="10" t="s">
        <v>1153</v>
      </c>
    </row>
    <row r="50" spans="1:17" s="13" customFormat="1" ht="75" x14ac:dyDescent="0.25">
      <c r="A50" s="49">
        <f t="shared" si="0"/>
        <v>45</v>
      </c>
      <c r="B50" s="14">
        <v>42262</v>
      </c>
      <c r="C50" s="14">
        <v>42262</v>
      </c>
      <c r="D50" s="9">
        <v>1</v>
      </c>
      <c r="E50" s="15">
        <v>102727.36</v>
      </c>
      <c r="F50" s="15">
        <v>0</v>
      </c>
      <c r="G50" s="11" t="s">
        <v>159</v>
      </c>
      <c r="H50" s="11" t="s">
        <v>159</v>
      </c>
      <c r="I50" s="17" t="s">
        <v>160</v>
      </c>
      <c r="J50" s="10" t="s">
        <v>161</v>
      </c>
      <c r="K50" s="45" t="s">
        <v>14</v>
      </c>
      <c r="L50" s="45" t="s">
        <v>14</v>
      </c>
      <c r="M50" s="16" t="s">
        <v>162</v>
      </c>
      <c r="N50" s="11" t="s">
        <v>163</v>
      </c>
      <c r="O50" s="55" t="s">
        <v>164</v>
      </c>
      <c r="P50" s="10" t="s">
        <v>551</v>
      </c>
      <c r="Q50" s="10" t="s">
        <v>1154</v>
      </c>
    </row>
    <row r="51" spans="1:17" s="13" customFormat="1" ht="75" x14ac:dyDescent="0.25">
      <c r="A51" s="49">
        <f t="shared" si="0"/>
        <v>46</v>
      </c>
      <c r="B51" s="14">
        <v>42257</v>
      </c>
      <c r="C51" s="14">
        <v>42257</v>
      </c>
      <c r="D51" s="9">
        <v>864</v>
      </c>
      <c r="E51" s="15">
        <v>66000</v>
      </c>
      <c r="F51" s="15">
        <v>0</v>
      </c>
      <c r="G51" s="11" t="s">
        <v>165</v>
      </c>
      <c r="H51" s="11" t="s">
        <v>165</v>
      </c>
      <c r="I51" s="20" t="s">
        <v>19</v>
      </c>
      <c r="J51" s="10" t="s">
        <v>166</v>
      </c>
      <c r="K51" s="45" t="s">
        <v>14</v>
      </c>
      <c r="L51" s="45" t="s">
        <v>14</v>
      </c>
      <c r="M51" s="16" t="s">
        <v>167</v>
      </c>
      <c r="N51" s="11" t="s">
        <v>168</v>
      </c>
      <c r="O51" s="55" t="s">
        <v>169</v>
      </c>
      <c r="P51" s="10" t="s">
        <v>551</v>
      </c>
      <c r="Q51" s="10" t="s">
        <v>1162</v>
      </c>
    </row>
    <row r="52" spans="1:17" s="13" customFormat="1" ht="75" x14ac:dyDescent="0.25">
      <c r="A52" s="49">
        <f t="shared" si="0"/>
        <v>47</v>
      </c>
      <c r="B52" s="14">
        <v>42257</v>
      </c>
      <c r="C52" s="14">
        <v>42257</v>
      </c>
      <c r="D52" s="9">
        <v>15</v>
      </c>
      <c r="E52" s="15">
        <v>426916.06</v>
      </c>
      <c r="F52" s="15">
        <v>0</v>
      </c>
      <c r="G52" s="21" t="s">
        <v>117</v>
      </c>
      <c r="H52" s="21" t="s">
        <v>117</v>
      </c>
      <c r="I52" s="50" t="s">
        <v>118</v>
      </c>
      <c r="J52" s="10" t="s">
        <v>119</v>
      </c>
      <c r="K52" s="45" t="s">
        <v>14</v>
      </c>
      <c r="L52" s="45" t="s">
        <v>14</v>
      </c>
      <c r="M52" s="16" t="s">
        <v>120</v>
      </c>
      <c r="N52" s="11" t="s">
        <v>121</v>
      </c>
      <c r="O52" s="55" t="s">
        <v>170</v>
      </c>
      <c r="P52" s="10" t="s">
        <v>577</v>
      </c>
      <c r="Q52" s="10" t="s">
        <v>1161</v>
      </c>
    </row>
    <row r="53" spans="1:17" s="13" customFormat="1" ht="75" x14ac:dyDescent="0.25">
      <c r="A53" s="49">
        <f t="shared" si="0"/>
        <v>48</v>
      </c>
      <c r="B53" s="14">
        <v>42257</v>
      </c>
      <c r="C53" s="14">
        <v>42257</v>
      </c>
      <c r="D53" s="9">
        <v>865</v>
      </c>
      <c r="E53" s="15">
        <v>229832</v>
      </c>
      <c r="F53" s="15">
        <v>0</v>
      </c>
      <c r="G53" s="42" t="s">
        <v>38</v>
      </c>
      <c r="H53" s="42" t="s">
        <v>38</v>
      </c>
      <c r="I53" s="50" t="s">
        <v>19</v>
      </c>
      <c r="J53" s="45" t="s">
        <v>39</v>
      </c>
      <c r="K53" s="45" t="s">
        <v>14</v>
      </c>
      <c r="L53" s="45" t="s">
        <v>14</v>
      </c>
      <c r="M53" s="16" t="s">
        <v>40</v>
      </c>
      <c r="N53" s="11" t="s">
        <v>41</v>
      </c>
      <c r="O53" s="55" t="s">
        <v>171</v>
      </c>
      <c r="P53" s="45" t="s">
        <v>542</v>
      </c>
      <c r="Q53" s="45" t="s">
        <v>1160</v>
      </c>
    </row>
    <row r="54" spans="1:17" s="13" customFormat="1" ht="90" x14ac:dyDescent="0.25">
      <c r="A54" s="49">
        <f t="shared" si="0"/>
        <v>49</v>
      </c>
      <c r="B54" s="14">
        <v>42257</v>
      </c>
      <c r="C54" s="14">
        <v>42257</v>
      </c>
      <c r="D54" s="9">
        <v>867</v>
      </c>
      <c r="E54" s="15">
        <v>504000</v>
      </c>
      <c r="F54" s="15">
        <v>0</v>
      </c>
      <c r="G54" s="17" t="s">
        <v>76</v>
      </c>
      <c r="H54" s="17" t="s">
        <v>76</v>
      </c>
      <c r="I54" s="20" t="s">
        <v>19</v>
      </c>
      <c r="J54" s="10" t="s">
        <v>172</v>
      </c>
      <c r="K54" s="45" t="s">
        <v>14</v>
      </c>
      <c r="L54" s="45" t="s">
        <v>14</v>
      </c>
      <c r="M54" s="16" t="s">
        <v>77</v>
      </c>
      <c r="N54" s="11" t="s">
        <v>78</v>
      </c>
      <c r="O54" s="55" t="s">
        <v>173</v>
      </c>
      <c r="P54" s="10" t="s">
        <v>542</v>
      </c>
      <c r="Q54" s="10" t="s">
        <v>1159</v>
      </c>
    </row>
    <row r="55" spans="1:17" s="13" customFormat="1" ht="60" x14ac:dyDescent="0.25">
      <c r="A55" s="49">
        <f t="shared" si="0"/>
        <v>50</v>
      </c>
      <c r="B55" s="14">
        <v>42262</v>
      </c>
      <c r="C55" s="14">
        <v>42262</v>
      </c>
      <c r="D55" s="9">
        <v>882</v>
      </c>
      <c r="E55" s="15">
        <v>33000</v>
      </c>
      <c r="F55" s="15">
        <v>0</v>
      </c>
      <c r="G55" s="11" t="s">
        <v>174</v>
      </c>
      <c r="H55" s="11" t="s">
        <v>174</v>
      </c>
      <c r="I55" s="20" t="s">
        <v>19</v>
      </c>
      <c r="J55" s="10" t="s">
        <v>175</v>
      </c>
      <c r="K55" s="45" t="s">
        <v>14</v>
      </c>
      <c r="L55" s="45" t="s">
        <v>14</v>
      </c>
      <c r="M55" s="16" t="s">
        <v>65</v>
      </c>
      <c r="N55" s="11" t="s">
        <v>176</v>
      </c>
      <c r="O55" s="55" t="s">
        <v>177</v>
      </c>
      <c r="P55" s="10" t="s">
        <v>551</v>
      </c>
      <c r="Q55" s="10" t="s">
        <v>1158</v>
      </c>
    </row>
    <row r="56" spans="1:17" s="13" customFormat="1" ht="60" x14ac:dyDescent="0.25">
      <c r="A56" s="49">
        <f t="shared" si="0"/>
        <v>51</v>
      </c>
      <c r="B56" s="14">
        <v>42265</v>
      </c>
      <c r="C56" s="14">
        <v>42265</v>
      </c>
      <c r="D56" s="9">
        <v>912</v>
      </c>
      <c r="E56" s="15">
        <v>193821.09</v>
      </c>
      <c r="F56" s="15">
        <v>0</v>
      </c>
      <c r="G56" s="11" t="s">
        <v>178</v>
      </c>
      <c r="H56" s="11" t="s">
        <v>178</v>
      </c>
      <c r="I56" s="20" t="s">
        <v>19</v>
      </c>
      <c r="J56" s="10" t="s">
        <v>179</v>
      </c>
      <c r="K56" s="45" t="s">
        <v>14</v>
      </c>
      <c r="L56" s="45" t="s">
        <v>14</v>
      </c>
      <c r="M56" s="16" t="s">
        <v>180</v>
      </c>
      <c r="N56" s="11" t="s">
        <v>181</v>
      </c>
      <c r="O56" s="55" t="s">
        <v>182</v>
      </c>
      <c r="P56" s="10" t="s">
        <v>577</v>
      </c>
      <c r="Q56" s="10" t="s">
        <v>1157</v>
      </c>
    </row>
    <row r="57" spans="1:17" s="13" customFormat="1" ht="75" x14ac:dyDescent="0.25">
      <c r="A57" s="49">
        <f t="shared" si="0"/>
        <v>52</v>
      </c>
      <c r="B57" s="14">
        <v>42265</v>
      </c>
      <c r="C57" s="14">
        <v>42265</v>
      </c>
      <c r="D57" s="9">
        <v>910</v>
      </c>
      <c r="E57" s="41">
        <v>304898.39</v>
      </c>
      <c r="F57" s="41">
        <v>0</v>
      </c>
      <c r="G57" s="11" t="s">
        <v>84</v>
      </c>
      <c r="H57" s="11" t="s">
        <v>84</v>
      </c>
      <c r="I57" s="20" t="s">
        <v>19</v>
      </c>
      <c r="J57" s="10" t="s">
        <v>85</v>
      </c>
      <c r="K57" s="45" t="s">
        <v>14</v>
      </c>
      <c r="L57" s="45" t="s">
        <v>14</v>
      </c>
      <c r="M57" s="16" t="s">
        <v>86</v>
      </c>
      <c r="N57" s="11" t="s">
        <v>87</v>
      </c>
      <c r="O57" s="55" t="s">
        <v>183</v>
      </c>
      <c r="P57" s="10" t="s">
        <v>551</v>
      </c>
      <c r="Q57" s="10" t="s">
        <v>1155</v>
      </c>
    </row>
    <row r="58" spans="1:17" s="13" customFormat="1" ht="75" x14ac:dyDescent="0.25">
      <c r="A58" s="49">
        <f t="shared" si="0"/>
        <v>53</v>
      </c>
      <c r="B58" s="14">
        <v>42265</v>
      </c>
      <c r="C58" s="14">
        <v>42265</v>
      </c>
      <c r="D58" s="9">
        <v>911</v>
      </c>
      <c r="E58" s="15">
        <v>58821.23</v>
      </c>
      <c r="F58" s="15">
        <v>0</v>
      </c>
      <c r="G58" s="17" t="s">
        <v>68</v>
      </c>
      <c r="H58" s="17" t="s">
        <v>68</v>
      </c>
      <c r="I58" s="20" t="s">
        <v>19</v>
      </c>
      <c r="J58" s="10" t="s">
        <v>69</v>
      </c>
      <c r="K58" s="45" t="s">
        <v>14</v>
      </c>
      <c r="L58" s="45" t="s">
        <v>14</v>
      </c>
      <c r="M58" s="45" t="s">
        <v>70</v>
      </c>
      <c r="N58" s="11" t="s">
        <v>71</v>
      </c>
      <c r="O58" s="12" t="s">
        <v>184</v>
      </c>
      <c r="P58" s="10" t="s">
        <v>551</v>
      </c>
      <c r="Q58" s="10" t="s">
        <v>1156</v>
      </c>
    </row>
    <row r="59" spans="1:17" s="59" customFormat="1" ht="60" x14ac:dyDescent="0.25">
      <c r="A59" s="49">
        <f t="shared" si="0"/>
        <v>54</v>
      </c>
      <c r="B59" s="14">
        <v>42269</v>
      </c>
      <c r="C59" s="14">
        <v>42269</v>
      </c>
      <c r="D59" s="9">
        <v>919</v>
      </c>
      <c r="E59" s="15">
        <v>151262.97</v>
      </c>
      <c r="F59" s="15">
        <v>0</v>
      </c>
      <c r="G59" s="17" t="s">
        <v>185</v>
      </c>
      <c r="H59" s="17" t="s">
        <v>185</v>
      </c>
      <c r="I59" s="20" t="s">
        <v>19</v>
      </c>
      <c r="J59" s="10" t="s">
        <v>186</v>
      </c>
      <c r="K59" s="45" t="s">
        <v>14</v>
      </c>
      <c r="L59" s="45" t="s">
        <v>14</v>
      </c>
      <c r="M59" s="16" t="s">
        <v>187</v>
      </c>
      <c r="N59" s="11" t="s">
        <v>188</v>
      </c>
      <c r="O59" s="12" t="s">
        <v>189</v>
      </c>
      <c r="P59" s="10" t="s">
        <v>546</v>
      </c>
      <c r="Q59" s="10" t="s">
        <v>1310</v>
      </c>
    </row>
    <row r="60" spans="1:17" s="59" customFormat="1" ht="60" x14ac:dyDescent="0.25">
      <c r="A60" s="49">
        <f t="shared" si="0"/>
        <v>55</v>
      </c>
      <c r="B60" s="14">
        <v>42271</v>
      </c>
      <c r="C60" s="14">
        <v>42271</v>
      </c>
      <c r="D60" s="9">
        <v>2184</v>
      </c>
      <c r="E60" s="15">
        <v>60831.17</v>
      </c>
      <c r="F60" s="15">
        <v>0</v>
      </c>
      <c r="G60" s="17" t="s">
        <v>11</v>
      </c>
      <c r="H60" s="17" t="s">
        <v>11</v>
      </c>
      <c r="I60" s="20" t="s">
        <v>12</v>
      </c>
      <c r="J60" s="10" t="s">
        <v>13</v>
      </c>
      <c r="K60" s="45" t="s">
        <v>14</v>
      </c>
      <c r="L60" s="45" t="s">
        <v>14</v>
      </c>
      <c r="M60" s="16" t="s">
        <v>15</v>
      </c>
      <c r="N60" s="11" t="s">
        <v>16</v>
      </c>
      <c r="O60" s="12" t="s">
        <v>190</v>
      </c>
      <c r="P60" s="10" t="s">
        <v>542</v>
      </c>
      <c r="Q60" s="10" t="s">
        <v>1311</v>
      </c>
    </row>
    <row r="61" spans="1:17" s="59" customFormat="1" ht="60" x14ac:dyDescent="0.25">
      <c r="A61" s="49">
        <f t="shared" si="0"/>
        <v>56</v>
      </c>
      <c r="B61" s="14">
        <v>42270</v>
      </c>
      <c r="C61" s="14">
        <v>42270</v>
      </c>
      <c r="D61" s="9">
        <v>2168</v>
      </c>
      <c r="E61" s="15">
        <v>213000</v>
      </c>
      <c r="F61" s="15">
        <v>0</v>
      </c>
      <c r="G61" s="17" t="s">
        <v>191</v>
      </c>
      <c r="H61" s="17" t="s">
        <v>191</v>
      </c>
      <c r="I61" s="20" t="s">
        <v>12</v>
      </c>
      <c r="J61" s="10" t="s">
        <v>192</v>
      </c>
      <c r="K61" s="45" t="s">
        <v>26</v>
      </c>
      <c r="L61" s="45" t="s">
        <v>193</v>
      </c>
      <c r="M61" s="16" t="s">
        <v>194</v>
      </c>
      <c r="N61" s="11" t="s">
        <v>195</v>
      </c>
      <c r="O61" s="12" t="s">
        <v>196</v>
      </c>
      <c r="P61" s="10" t="s">
        <v>600</v>
      </c>
      <c r="Q61" s="10" t="s">
        <v>1312</v>
      </c>
    </row>
    <row r="62" spans="1:17" s="59" customFormat="1" ht="60" x14ac:dyDescent="0.25">
      <c r="A62" s="49">
        <f t="shared" si="0"/>
        <v>57</v>
      </c>
      <c r="B62" s="14">
        <v>42272</v>
      </c>
      <c r="C62" s="14">
        <v>42272</v>
      </c>
      <c r="D62" s="9">
        <v>945</v>
      </c>
      <c r="E62" s="15">
        <v>195600</v>
      </c>
      <c r="F62" s="15">
        <v>0</v>
      </c>
      <c r="G62" s="17" t="s">
        <v>197</v>
      </c>
      <c r="H62" s="17" t="s">
        <v>197</v>
      </c>
      <c r="I62" s="20" t="s">
        <v>19</v>
      </c>
      <c r="J62" s="10" t="s">
        <v>59</v>
      </c>
      <c r="K62" s="45" t="s">
        <v>14</v>
      </c>
      <c r="L62" s="45" t="s">
        <v>14</v>
      </c>
      <c r="M62" s="16" t="s">
        <v>15</v>
      </c>
      <c r="N62" s="11" t="s">
        <v>198</v>
      </c>
      <c r="O62" s="12" t="s">
        <v>199</v>
      </c>
      <c r="P62" s="10" t="s">
        <v>542</v>
      </c>
      <c r="Q62" s="10" t="s">
        <v>1313</v>
      </c>
    </row>
    <row r="63" spans="1:17" s="59" customFormat="1" ht="60" x14ac:dyDescent="0.25">
      <c r="A63" s="49">
        <f t="shared" si="0"/>
        <v>58</v>
      </c>
      <c r="B63" s="56">
        <v>42275</v>
      </c>
      <c r="C63" s="56">
        <v>42275</v>
      </c>
      <c r="D63" s="60">
        <v>946</v>
      </c>
      <c r="E63" s="61">
        <v>146394.57</v>
      </c>
      <c r="F63" s="61">
        <v>0</v>
      </c>
      <c r="G63" s="22" t="s">
        <v>200</v>
      </c>
      <c r="H63" s="22" t="s">
        <v>200</v>
      </c>
      <c r="I63" s="23" t="s">
        <v>19</v>
      </c>
      <c r="J63" s="62" t="s">
        <v>201</v>
      </c>
      <c r="K63" s="62" t="s">
        <v>14</v>
      </c>
      <c r="L63" s="62" t="s">
        <v>14</v>
      </c>
      <c r="M63" s="24" t="s">
        <v>202</v>
      </c>
      <c r="N63" s="63" t="s">
        <v>203</v>
      </c>
      <c r="O63" s="52" t="s">
        <v>204</v>
      </c>
      <c r="P63" s="62" t="s">
        <v>551</v>
      </c>
      <c r="Q63" s="62" t="s">
        <v>1211</v>
      </c>
    </row>
    <row r="64" spans="1:17" s="59" customFormat="1" ht="60" x14ac:dyDescent="0.25">
      <c r="A64" s="49">
        <f t="shared" si="0"/>
        <v>59</v>
      </c>
      <c r="B64" s="56">
        <v>42275</v>
      </c>
      <c r="C64" s="56">
        <v>42275</v>
      </c>
      <c r="D64" s="60" t="s">
        <v>604</v>
      </c>
      <c r="E64" s="61">
        <f>60660</f>
        <v>60660</v>
      </c>
      <c r="F64" s="61">
        <v>25</v>
      </c>
      <c r="G64" s="22" t="s">
        <v>205</v>
      </c>
      <c r="H64" s="22" t="s">
        <v>205</v>
      </c>
      <c r="I64" s="23" t="s">
        <v>206</v>
      </c>
      <c r="J64" s="62" t="s">
        <v>207</v>
      </c>
      <c r="K64" s="62" t="s">
        <v>14</v>
      </c>
      <c r="L64" s="62" t="s">
        <v>14</v>
      </c>
      <c r="M64" s="24" t="s">
        <v>208</v>
      </c>
      <c r="N64" s="63" t="s">
        <v>209</v>
      </c>
      <c r="O64" s="52" t="s">
        <v>210</v>
      </c>
      <c r="P64" s="62" t="s">
        <v>549</v>
      </c>
      <c r="Q64" s="62" t="s">
        <v>1328</v>
      </c>
    </row>
    <row r="65" spans="1:17" s="59" customFormat="1" ht="60" x14ac:dyDescent="0.25">
      <c r="A65" s="49">
        <f t="shared" si="0"/>
        <v>60</v>
      </c>
      <c r="B65" s="56">
        <v>42276</v>
      </c>
      <c r="C65" s="56">
        <v>42276</v>
      </c>
      <c r="D65" s="60">
        <v>952</v>
      </c>
      <c r="E65" s="61">
        <v>151262.97</v>
      </c>
      <c r="F65" s="61">
        <v>0</v>
      </c>
      <c r="G65" s="58" t="s">
        <v>211</v>
      </c>
      <c r="H65" s="58" t="s">
        <v>211</v>
      </c>
      <c r="I65" s="23" t="s">
        <v>19</v>
      </c>
      <c r="J65" s="62" t="s">
        <v>212</v>
      </c>
      <c r="K65" s="62" t="s">
        <v>14</v>
      </c>
      <c r="L65" s="62" t="s">
        <v>14</v>
      </c>
      <c r="M65" s="24" t="s">
        <v>187</v>
      </c>
      <c r="N65" s="63" t="s">
        <v>213</v>
      </c>
      <c r="O65" s="55" t="s">
        <v>214</v>
      </c>
      <c r="P65" s="62" t="s">
        <v>546</v>
      </c>
      <c r="Q65" s="62" t="s">
        <v>1329</v>
      </c>
    </row>
    <row r="66" spans="1:17" s="59" customFormat="1" ht="60" x14ac:dyDescent="0.25">
      <c r="A66" s="49">
        <f t="shared" si="0"/>
        <v>61</v>
      </c>
      <c r="B66" s="56">
        <v>42278</v>
      </c>
      <c r="C66" s="56">
        <v>42278</v>
      </c>
      <c r="D66" s="60">
        <v>959</v>
      </c>
      <c r="E66" s="61">
        <v>32744</v>
      </c>
      <c r="F66" s="61">
        <v>0</v>
      </c>
      <c r="G66" s="58" t="s">
        <v>215</v>
      </c>
      <c r="H66" s="58" t="s">
        <v>215</v>
      </c>
      <c r="I66" s="23" t="s">
        <v>19</v>
      </c>
      <c r="J66" s="62" t="s">
        <v>216</v>
      </c>
      <c r="K66" s="62" t="s">
        <v>26</v>
      </c>
      <c r="L66" s="62" t="s">
        <v>27</v>
      </c>
      <c r="M66" s="24" t="s">
        <v>217</v>
      </c>
      <c r="N66" s="63" t="s">
        <v>218</v>
      </c>
      <c r="O66" s="55" t="s">
        <v>219</v>
      </c>
      <c r="P66" s="62" t="s">
        <v>549</v>
      </c>
      <c r="Q66" s="62" t="s">
        <v>1330</v>
      </c>
    </row>
    <row r="67" spans="1:17" s="59" customFormat="1" ht="75" x14ac:dyDescent="0.25">
      <c r="A67" s="49">
        <f t="shared" si="0"/>
        <v>62</v>
      </c>
      <c r="B67" s="56">
        <v>42279</v>
      </c>
      <c r="C67" s="56">
        <v>42279</v>
      </c>
      <c r="D67" s="60">
        <v>967</v>
      </c>
      <c r="E67" s="61">
        <v>76404</v>
      </c>
      <c r="F67" s="61">
        <v>0</v>
      </c>
      <c r="G67" s="58" t="s">
        <v>215</v>
      </c>
      <c r="H67" s="58" t="s">
        <v>215</v>
      </c>
      <c r="I67" s="23" t="s">
        <v>19</v>
      </c>
      <c r="J67" s="62" t="s">
        <v>216</v>
      </c>
      <c r="K67" s="62" t="s">
        <v>26</v>
      </c>
      <c r="L67" s="62" t="s">
        <v>27</v>
      </c>
      <c r="M67" s="24" t="s">
        <v>217</v>
      </c>
      <c r="N67" s="63" t="s">
        <v>218</v>
      </c>
      <c r="O67" s="55" t="s">
        <v>220</v>
      </c>
      <c r="P67" s="62" t="s">
        <v>549</v>
      </c>
      <c r="Q67" s="62" t="s">
        <v>1331</v>
      </c>
    </row>
    <row r="68" spans="1:17" s="59" customFormat="1" ht="75" x14ac:dyDescent="0.25">
      <c r="A68" s="49">
        <f t="shared" si="0"/>
        <v>63</v>
      </c>
      <c r="B68" s="56">
        <v>42278</v>
      </c>
      <c r="C68" s="56">
        <v>42278</v>
      </c>
      <c r="D68" s="60">
        <v>960</v>
      </c>
      <c r="E68" s="61">
        <v>49941.14</v>
      </c>
      <c r="F68" s="61">
        <v>0</v>
      </c>
      <c r="G68" s="58" t="s">
        <v>215</v>
      </c>
      <c r="H68" s="58" t="s">
        <v>215</v>
      </c>
      <c r="I68" s="23" t="s">
        <v>19</v>
      </c>
      <c r="J68" s="62" t="s">
        <v>221</v>
      </c>
      <c r="K68" s="62" t="s">
        <v>26</v>
      </c>
      <c r="L68" s="62" t="s">
        <v>27</v>
      </c>
      <c r="M68" s="24" t="s">
        <v>217</v>
      </c>
      <c r="N68" s="63" t="s">
        <v>218</v>
      </c>
      <c r="O68" s="55" t="s">
        <v>222</v>
      </c>
      <c r="P68" s="62" t="s">
        <v>609</v>
      </c>
      <c r="Q68" s="62" t="s">
        <v>1357</v>
      </c>
    </row>
    <row r="69" spans="1:17" s="59" customFormat="1" ht="75" x14ac:dyDescent="0.25">
      <c r="A69" s="49">
        <f t="shared" si="0"/>
        <v>64</v>
      </c>
      <c r="B69" s="56">
        <v>42278</v>
      </c>
      <c r="C69" s="56">
        <v>42278</v>
      </c>
      <c r="D69" s="60">
        <v>962</v>
      </c>
      <c r="E69" s="61">
        <v>373956.9</v>
      </c>
      <c r="F69" s="61">
        <v>0</v>
      </c>
      <c r="G69" s="58" t="s">
        <v>95</v>
      </c>
      <c r="H69" s="58" t="s">
        <v>95</v>
      </c>
      <c r="I69" s="23" t="s">
        <v>19</v>
      </c>
      <c r="J69" s="62" t="s">
        <v>96</v>
      </c>
      <c r="K69" s="62" t="s">
        <v>14</v>
      </c>
      <c r="L69" s="62" t="s">
        <v>14</v>
      </c>
      <c r="M69" s="24" t="s">
        <v>65</v>
      </c>
      <c r="N69" s="63" t="s">
        <v>97</v>
      </c>
      <c r="O69" s="55" t="s">
        <v>223</v>
      </c>
      <c r="P69" s="62" t="s">
        <v>611</v>
      </c>
      <c r="Q69" s="62" t="s">
        <v>1305</v>
      </c>
    </row>
    <row r="70" spans="1:17" s="59" customFormat="1" ht="75" x14ac:dyDescent="0.25">
      <c r="A70" s="49">
        <f t="shared" si="0"/>
        <v>65</v>
      </c>
      <c r="B70" s="56">
        <v>42278</v>
      </c>
      <c r="C70" s="56">
        <v>42278</v>
      </c>
      <c r="D70" s="60">
        <v>2223</v>
      </c>
      <c r="E70" s="61">
        <v>84060</v>
      </c>
      <c r="F70" s="61">
        <v>0</v>
      </c>
      <c r="G70" s="58" t="s">
        <v>224</v>
      </c>
      <c r="H70" s="58" t="s">
        <v>224</v>
      </c>
      <c r="I70" s="23" t="s">
        <v>12</v>
      </c>
      <c r="J70" s="62" t="s">
        <v>225</v>
      </c>
      <c r="K70" s="62" t="s">
        <v>14</v>
      </c>
      <c r="L70" s="62" t="s">
        <v>14</v>
      </c>
      <c r="M70" s="24" t="s">
        <v>15</v>
      </c>
      <c r="N70" s="63" t="s">
        <v>16</v>
      </c>
      <c r="O70" s="55" t="s">
        <v>226</v>
      </c>
      <c r="P70" s="62" t="s">
        <v>609</v>
      </c>
      <c r="Q70" s="62" t="s">
        <v>1358</v>
      </c>
    </row>
    <row r="71" spans="1:17" s="59" customFormat="1" ht="75" x14ac:dyDescent="0.25">
      <c r="A71" s="49">
        <f t="shared" si="0"/>
        <v>66</v>
      </c>
      <c r="B71" s="56">
        <v>42278</v>
      </c>
      <c r="C71" s="56">
        <v>42278</v>
      </c>
      <c r="D71" s="60">
        <v>961</v>
      </c>
      <c r="E71" s="61">
        <v>230993.14</v>
      </c>
      <c r="F71" s="61">
        <v>0</v>
      </c>
      <c r="G71" s="58" t="s">
        <v>227</v>
      </c>
      <c r="H71" s="58" t="s">
        <v>227</v>
      </c>
      <c r="I71" s="23" t="s">
        <v>19</v>
      </c>
      <c r="J71" s="62" t="s">
        <v>54</v>
      </c>
      <c r="K71" s="62" t="s">
        <v>14</v>
      </c>
      <c r="L71" s="62" t="s">
        <v>14</v>
      </c>
      <c r="M71" s="24" t="s">
        <v>228</v>
      </c>
      <c r="N71" s="63" t="s">
        <v>229</v>
      </c>
      <c r="O71" s="55" t="s">
        <v>230</v>
      </c>
      <c r="P71" s="62" t="s">
        <v>551</v>
      </c>
      <c r="Q71" s="62" t="s">
        <v>1163</v>
      </c>
    </row>
    <row r="72" spans="1:17" s="59" customFormat="1" ht="75" x14ac:dyDescent="0.25">
      <c r="A72" s="49">
        <f t="shared" ref="A72:A135" si="1">A71+1</f>
        <v>67</v>
      </c>
      <c r="B72" s="56">
        <v>42278</v>
      </c>
      <c r="C72" s="56">
        <v>42278</v>
      </c>
      <c r="D72" s="60">
        <v>16</v>
      </c>
      <c r="E72" s="61">
        <v>240000</v>
      </c>
      <c r="F72" s="61">
        <v>0</v>
      </c>
      <c r="G72" s="58" t="s">
        <v>117</v>
      </c>
      <c r="H72" s="58" t="s">
        <v>117</v>
      </c>
      <c r="I72" s="23" t="s">
        <v>118</v>
      </c>
      <c r="J72" s="62" t="s">
        <v>119</v>
      </c>
      <c r="K72" s="62" t="s">
        <v>14</v>
      </c>
      <c r="L72" s="62" t="s">
        <v>14</v>
      </c>
      <c r="M72" s="24" t="s">
        <v>120</v>
      </c>
      <c r="N72" s="63" t="s">
        <v>121</v>
      </c>
      <c r="O72" s="55" t="s">
        <v>231</v>
      </c>
      <c r="P72" s="62" t="s">
        <v>577</v>
      </c>
      <c r="Q72" s="62" t="s">
        <v>1164</v>
      </c>
    </row>
    <row r="73" spans="1:17" s="59" customFormat="1" ht="60" x14ac:dyDescent="0.25">
      <c r="A73" s="49">
        <f t="shared" si="1"/>
        <v>68</v>
      </c>
      <c r="B73" s="56">
        <v>42283</v>
      </c>
      <c r="C73" s="56">
        <v>42283</v>
      </c>
      <c r="D73" s="60">
        <v>2242</v>
      </c>
      <c r="E73" s="61">
        <v>68580</v>
      </c>
      <c r="F73" s="61">
        <v>0</v>
      </c>
      <c r="G73" s="58" t="s">
        <v>232</v>
      </c>
      <c r="H73" s="58" t="s">
        <v>232</v>
      </c>
      <c r="I73" s="23" t="s">
        <v>12</v>
      </c>
      <c r="J73" s="62" t="s">
        <v>59</v>
      </c>
      <c r="K73" s="62" t="s">
        <v>14</v>
      </c>
      <c r="L73" s="62" t="s">
        <v>14</v>
      </c>
      <c r="M73" s="24" t="s">
        <v>233</v>
      </c>
      <c r="N73" s="63" t="s">
        <v>234</v>
      </c>
      <c r="O73" s="55" t="s">
        <v>235</v>
      </c>
      <c r="P73" s="62" t="s">
        <v>542</v>
      </c>
      <c r="Q73" s="62" t="s">
        <v>1165</v>
      </c>
    </row>
    <row r="74" spans="1:17" s="59" customFormat="1" ht="60" x14ac:dyDescent="0.25">
      <c r="A74" s="49">
        <f t="shared" si="1"/>
        <v>69</v>
      </c>
      <c r="B74" s="56">
        <v>42285</v>
      </c>
      <c r="C74" s="56">
        <v>42285</v>
      </c>
      <c r="D74" s="60">
        <v>985</v>
      </c>
      <c r="E74" s="61">
        <v>150216</v>
      </c>
      <c r="F74" s="61">
        <v>0</v>
      </c>
      <c r="G74" s="58" t="s">
        <v>236</v>
      </c>
      <c r="H74" s="58" t="s">
        <v>236</v>
      </c>
      <c r="I74" s="23" t="s">
        <v>19</v>
      </c>
      <c r="J74" s="62" t="s">
        <v>59</v>
      </c>
      <c r="K74" s="62" t="s">
        <v>14</v>
      </c>
      <c r="L74" s="62" t="s">
        <v>14</v>
      </c>
      <c r="M74" s="24" t="s">
        <v>237</v>
      </c>
      <c r="N74" s="63" t="s">
        <v>142</v>
      </c>
      <c r="O74" s="55" t="s">
        <v>238</v>
      </c>
      <c r="P74" s="62" t="s">
        <v>542</v>
      </c>
      <c r="Q74" s="62" t="s">
        <v>1166</v>
      </c>
    </row>
    <row r="75" spans="1:17" s="59" customFormat="1" ht="60" x14ac:dyDescent="0.25">
      <c r="A75" s="49">
        <f t="shared" si="1"/>
        <v>70</v>
      </c>
      <c r="B75" s="56">
        <v>42285</v>
      </c>
      <c r="C75" s="56">
        <v>42285</v>
      </c>
      <c r="D75" s="60">
        <v>992</v>
      </c>
      <c r="E75" s="61">
        <v>180000</v>
      </c>
      <c r="F75" s="61">
        <v>0</v>
      </c>
      <c r="G75" s="58" t="s">
        <v>239</v>
      </c>
      <c r="H75" s="58" t="s">
        <v>239</v>
      </c>
      <c r="I75" s="23" t="s">
        <v>19</v>
      </c>
      <c r="J75" s="62" t="s">
        <v>240</v>
      </c>
      <c r="K75" s="62" t="s">
        <v>14</v>
      </c>
      <c r="L75" s="62" t="s">
        <v>14</v>
      </c>
      <c r="M75" s="24" t="s">
        <v>180</v>
      </c>
      <c r="N75" s="63" t="s">
        <v>241</v>
      </c>
      <c r="O75" s="55" t="s">
        <v>242</v>
      </c>
      <c r="P75" s="62" t="s">
        <v>562</v>
      </c>
      <c r="Q75" s="62" t="s">
        <v>1167</v>
      </c>
    </row>
    <row r="76" spans="1:17" s="59" customFormat="1" ht="75" x14ac:dyDescent="0.25">
      <c r="A76" s="49">
        <f t="shared" si="1"/>
        <v>71</v>
      </c>
      <c r="B76" s="56">
        <v>42291</v>
      </c>
      <c r="C76" s="56">
        <v>42291</v>
      </c>
      <c r="D76" s="60">
        <v>1010</v>
      </c>
      <c r="E76" s="61">
        <v>74025</v>
      </c>
      <c r="F76" s="61">
        <v>0</v>
      </c>
      <c r="G76" s="58" t="s">
        <v>135</v>
      </c>
      <c r="H76" s="58" t="s">
        <v>135</v>
      </c>
      <c r="I76" s="23" t="s">
        <v>19</v>
      </c>
      <c r="J76" s="62" t="s">
        <v>131</v>
      </c>
      <c r="K76" s="62" t="s">
        <v>14</v>
      </c>
      <c r="L76" s="62" t="s">
        <v>14</v>
      </c>
      <c r="M76" s="24" t="s">
        <v>132</v>
      </c>
      <c r="N76" s="63" t="s">
        <v>136</v>
      </c>
      <c r="O76" s="55" t="s">
        <v>243</v>
      </c>
      <c r="P76" s="62" t="s">
        <v>540</v>
      </c>
      <c r="Q76" s="62" t="s">
        <v>1168</v>
      </c>
    </row>
    <row r="77" spans="1:17" s="59" customFormat="1" ht="75" x14ac:dyDescent="0.25">
      <c r="A77" s="49">
        <f t="shared" si="1"/>
        <v>72</v>
      </c>
      <c r="B77" s="56">
        <v>42291</v>
      </c>
      <c r="C77" s="56">
        <v>42291</v>
      </c>
      <c r="D77" s="60">
        <v>1011</v>
      </c>
      <c r="E77" s="61">
        <v>78960</v>
      </c>
      <c r="F77" s="61">
        <v>0</v>
      </c>
      <c r="G77" s="58" t="s">
        <v>130</v>
      </c>
      <c r="H77" s="58" t="s">
        <v>130</v>
      </c>
      <c r="I77" s="23" t="s">
        <v>19</v>
      </c>
      <c r="J77" s="62" t="s">
        <v>131</v>
      </c>
      <c r="K77" s="62" t="s">
        <v>14</v>
      </c>
      <c r="L77" s="62" t="s">
        <v>14</v>
      </c>
      <c r="M77" s="24" t="s">
        <v>132</v>
      </c>
      <c r="N77" s="63" t="s">
        <v>133</v>
      </c>
      <c r="O77" s="55" t="s">
        <v>244</v>
      </c>
      <c r="P77" s="62" t="s">
        <v>540</v>
      </c>
      <c r="Q77" s="62" t="s">
        <v>1169</v>
      </c>
    </row>
    <row r="78" spans="1:17" s="59" customFormat="1" ht="75" x14ac:dyDescent="0.25">
      <c r="A78" s="49">
        <f t="shared" si="1"/>
        <v>73</v>
      </c>
      <c r="B78" s="56">
        <v>42290</v>
      </c>
      <c r="C78" s="56">
        <v>42290</v>
      </c>
      <c r="D78" s="60">
        <v>2288</v>
      </c>
      <c r="E78" s="61">
        <v>142594.31</v>
      </c>
      <c r="F78" s="61">
        <v>0</v>
      </c>
      <c r="G78" s="58" t="s">
        <v>154</v>
      </c>
      <c r="H78" s="58" t="s">
        <v>154</v>
      </c>
      <c r="I78" s="23" t="s">
        <v>12</v>
      </c>
      <c r="J78" s="62" t="s">
        <v>155</v>
      </c>
      <c r="K78" s="62" t="s">
        <v>14</v>
      </c>
      <c r="L78" s="62" t="s">
        <v>14</v>
      </c>
      <c r="M78" s="24" t="s">
        <v>156</v>
      </c>
      <c r="N78" s="63" t="s">
        <v>157</v>
      </c>
      <c r="O78" s="55" t="s">
        <v>245</v>
      </c>
      <c r="P78" s="62" t="s">
        <v>562</v>
      </c>
      <c r="Q78" s="62" t="s">
        <v>1359</v>
      </c>
    </row>
    <row r="79" spans="1:17" s="59" customFormat="1" ht="60" x14ac:dyDescent="0.25">
      <c r="A79" s="49">
        <f t="shared" si="1"/>
        <v>74</v>
      </c>
      <c r="B79" s="56">
        <v>42291</v>
      </c>
      <c r="C79" s="56">
        <v>42291</v>
      </c>
      <c r="D79" s="60">
        <v>1008</v>
      </c>
      <c r="E79" s="61">
        <v>59596.04</v>
      </c>
      <c r="F79" s="61">
        <v>0</v>
      </c>
      <c r="G79" s="58" t="s">
        <v>246</v>
      </c>
      <c r="H79" s="58" t="s">
        <v>246</v>
      </c>
      <c r="I79" s="23" t="s">
        <v>19</v>
      </c>
      <c r="J79" s="62" t="s">
        <v>247</v>
      </c>
      <c r="K79" s="62" t="s">
        <v>26</v>
      </c>
      <c r="L79" s="62" t="s">
        <v>248</v>
      </c>
      <c r="M79" s="24" t="s">
        <v>141</v>
      </c>
      <c r="N79" s="63" t="s">
        <v>78</v>
      </c>
      <c r="O79" s="55" t="s">
        <v>249</v>
      </c>
      <c r="P79" s="62" t="s">
        <v>540</v>
      </c>
      <c r="Q79" s="10"/>
    </row>
    <row r="80" spans="1:17" s="59" customFormat="1" ht="75" x14ac:dyDescent="0.25">
      <c r="A80" s="49">
        <f t="shared" si="1"/>
        <v>75</v>
      </c>
      <c r="B80" s="56">
        <v>42291</v>
      </c>
      <c r="C80" s="56">
        <v>42291</v>
      </c>
      <c r="D80" s="60">
        <v>1006</v>
      </c>
      <c r="E80" s="61">
        <v>185276.6</v>
      </c>
      <c r="F80" s="61">
        <v>0</v>
      </c>
      <c r="G80" s="58" t="s">
        <v>250</v>
      </c>
      <c r="H80" s="58" t="s">
        <v>250</v>
      </c>
      <c r="I80" s="23" t="s">
        <v>19</v>
      </c>
      <c r="J80" s="62" t="s">
        <v>251</v>
      </c>
      <c r="K80" s="62" t="s">
        <v>14</v>
      </c>
      <c r="L80" s="62" t="s">
        <v>14</v>
      </c>
      <c r="M80" s="24" t="s">
        <v>252</v>
      </c>
      <c r="N80" s="63" t="s">
        <v>253</v>
      </c>
      <c r="O80" s="55" t="s">
        <v>254</v>
      </c>
      <c r="P80" s="62" t="s">
        <v>546</v>
      </c>
      <c r="Q80" s="62" t="s">
        <v>1360</v>
      </c>
    </row>
    <row r="81" spans="1:17" s="59" customFormat="1" ht="75" x14ac:dyDescent="0.25">
      <c r="A81" s="49">
        <f t="shared" si="1"/>
        <v>76</v>
      </c>
      <c r="B81" s="56">
        <v>42291</v>
      </c>
      <c r="C81" s="56">
        <v>42291</v>
      </c>
      <c r="D81" s="60">
        <v>1007</v>
      </c>
      <c r="E81" s="61">
        <v>190249.74</v>
      </c>
      <c r="F81" s="61">
        <v>0</v>
      </c>
      <c r="G81" s="58" t="s">
        <v>250</v>
      </c>
      <c r="H81" s="58" t="s">
        <v>250</v>
      </c>
      <c r="I81" s="23" t="s">
        <v>19</v>
      </c>
      <c r="J81" s="62" t="s">
        <v>255</v>
      </c>
      <c r="K81" s="62" t="s">
        <v>14</v>
      </c>
      <c r="L81" s="62" t="s">
        <v>14</v>
      </c>
      <c r="M81" s="24" t="s">
        <v>252</v>
      </c>
      <c r="N81" s="63" t="s">
        <v>253</v>
      </c>
      <c r="O81" s="55" t="s">
        <v>256</v>
      </c>
      <c r="P81" s="62" t="s">
        <v>546</v>
      </c>
      <c r="Q81" s="62" t="s">
        <v>1178</v>
      </c>
    </row>
    <row r="82" spans="1:17" s="59" customFormat="1" ht="75" x14ac:dyDescent="0.25">
      <c r="A82" s="49">
        <f t="shared" si="1"/>
        <v>77</v>
      </c>
      <c r="B82" s="56">
        <v>42291</v>
      </c>
      <c r="C82" s="56">
        <v>42291</v>
      </c>
      <c r="D82" s="60">
        <v>1013</v>
      </c>
      <c r="E82" s="61">
        <v>70671.5</v>
      </c>
      <c r="F82" s="61">
        <v>0</v>
      </c>
      <c r="G82" s="58" t="s">
        <v>250</v>
      </c>
      <c r="H82" s="58" t="s">
        <v>250</v>
      </c>
      <c r="I82" s="23" t="s">
        <v>19</v>
      </c>
      <c r="J82" s="62" t="s">
        <v>257</v>
      </c>
      <c r="K82" s="62" t="s">
        <v>14</v>
      </c>
      <c r="L82" s="62" t="s">
        <v>14</v>
      </c>
      <c r="M82" s="24" t="s">
        <v>252</v>
      </c>
      <c r="N82" s="63" t="s">
        <v>253</v>
      </c>
      <c r="O82" s="55" t="s">
        <v>258</v>
      </c>
      <c r="P82" s="62" t="s">
        <v>546</v>
      </c>
      <c r="Q82" s="62" t="s">
        <v>1177</v>
      </c>
    </row>
    <row r="83" spans="1:17" s="59" customFormat="1" ht="60" x14ac:dyDescent="0.25">
      <c r="A83" s="49">
        <f t="shared" si="1"/>
        <v>78</v>
      </c>
      <c r="B83" s="56">
        <v>42291</v>
      </c>
      <c r="C83" s="56">
        <v>42291</v>
      </c>
      <c r="D83" s="60">
        <v>1009</v>
      </c>
      <c r="E83" s="61">
        <v>70093.53</v>
      </c>
      <c r="F83" s="61">
        <v>0</v>
      </c>
      <c r="G83" s="58" t="s">
        <v>259</v>
      </c>
      <c r="H83" s="58" t="s">
        <v>259</v>
      </c>
      <c r="I83" s="23" t="s">
        <v>19</v>
      </c>
      <c r="J83" s="62" t="s">
        <v>260</v>
      </c>
      <c r="K83" s="62" t="s">
        <v>14</v>
      </c>
      <c r="L83" s="62" t="s">
        <v>14</v>
      </c>
      <c r="M83" s="24" t="s">
        <v>109</v>
      </c>
      <c r="N83" s="63" t="s">
        <v>261</v>
      </c>
      <c r="O83" s="55" t="s">
        <v>262</v>
      </c>
      <c r="P83" s="62" t="s">
        <v>573</v>
      </c>
      <c r="Q83" s="62" t="s">
        <v>1176</v>
      </c>
    </row>
    <row r="84" spans="1:17" s="59" customFormat="1" ht="45" x14ac:dyDescent="0.25">
      <c r="A84" s="49">
        <f t="shared" si="1"/>
        <v>79</v>
      </c>
      <c r="B84" s="56">
        <v>42297</v>
      </c>
      <c r="C84" s="56">
        <v>42297</v>
      </c>
      <c r="D84" s="60">
        <v>18</v>
      </c>
      <c r="E84" s="61">
        <v>71801.100000000006</v>
      </c>
      <c r="F84" s="61">
        <v>0</v>
      </c>
      <c r="G84" s="58" t="s">
        <v>263</v>
      </c>
      <c r="H84" s="58" t="s">
        <v>263</v>
      </c>
      <c r="I84" s="23" t="s">
        <v>118</v>
      </c>
      <c r="J84" s="62" t="s">
        <v>264</v>
      </c>
      <c r="K84" s="62" t="s">
        <v>14</v>
      </c>
      <c r="L84" s="62" t="s">
        <v>14</v>
      </c>
      <c r="M84" s="24" t="s">
        <v>65</v>
      </c>
      <c r="N84" s="63" t="s">
        <v>265</v>
      </c>
      <c r="O84" s="55" t="s">
        <v>266</v>
      </c>
      <c r="P84" s="62" t="s">
        <v>549</v>
      </c>
      <c r="Q84" s="62" t="s">
        <v>1175</v>
      </c>
    </row>
    <row r="85" spans="1:17" s="59" customFormat="1" ht="75" x14ac:dyDescent="0.25">
      <c r="A85" s="49">
        <f t="shared" si="1"/>
        <v>80</v>
      </c>
      <c r="B85" s="56">
        <v>42300</v>
      </c>
      <c r="C85" s="56">
        <v>42300</v>
      </c>
      <c r="D85" s="60">
        <v>1047</v>
      </c>
      <c r="E85" s="61">
        <v>222987</v>
      </c>
      <c r="F85" s="61">
        <v>0</v>
      </c>
      <c r="G85" s="58" t="s">
        <v>200</v>
      </c>
      <c r="H85" s="58" t="s">
        <v>200</v>
      </c>
      <c r="I85" s="23" t="s">
        <v>19</v>
      </c>
      <c r="J85" s="62" t="s">
        <v>627</v>
      </c>
      <c r="K85" s="62" t="s">
        <v>14</v>
      </c>
      <c r="L85" s="62" t="s">
        <v>14</v>
      </c>
      <c r="M85" s="24" t="s">
        <v>202</v>
      </c>
      <c r="N85" s="63" t="s">
        <v>203</v>
      </c>
      <c r="O85" s="55" t="s">
        <v>267</v>
      </c>
      <c r="P85" s="62" t="s">
        <v>551</v>
      </c>
      <c r="Q85" s="10"/>
    </row>
    <row r="86" spans="1:17" s="59" customFormat="1" ht="75" x14ac:dyDescent="0.25">
      <c r="A86" s="49">
        <f t="shared" si="1"/>
        <v>81</v>
      </c>
      <c r="B86" s="56">
        <v>42300</v>
      </c>
      <c r="C86" s="56">
        <v>42300</v>
      </c>
      <c r="D86" s="60">
        <v>2370</v>
      </c>
      <c r="E86" s="61">
        <v>290500</v>
      </c>
      <c r="F86" s="61">
        <v>0</v>
      </c>
      <c r="G86" s="58" t="s">
        <v>224</v>
      </c>
      <c r="H86" s="58" t="s">
        <v>224</v>
      </c>
      <c r="I86" s="23" t="s">
        <v>12</v>
      </c>
      <c r="J86" s="62" t="s">
        <v>128</v>
      </c>
      <c r="K86" s="62" t="s">
        <v>14</v>
      </c>
      <c r="L86" s="62" t="s">
        <v>14</v>
      </c>
      <c r="M86" s="24" t="s">
        <v>15</v>
      </c>
      <c r="N86" s="63" t="s">
        <v>16</v>
      </c>
      <c r="O86" s="55" t="s">
        <v>268</v>
      </c>
      <c r="P86" s="62" t="s">
        <v>542</v>
      </c>
      <c r="Q86" s="62" t="s">
        <v>1170</v>
      </c>
    </row>
    <row r="87" spans="1:17" s="59" customFormat="1" ht="60" x14ac:dyDescent="0.25">
      <c r="A87" s="49">
        <f t="shared" si="1"/>
        <v>82</v>
      </c>
      <c r="B87" s="56">
        <v>42300</v>
      </c>
      <c r="C87" s="56">
        <v>42300</v>
      </c>
      <c r="D87" s="60">
        <v>1048</v>
      </c>
      <c r="E87" s="61">
        <v>63758.400000000001</v>
      </c>
      <c r="F87" s="61">
        <v>0</v>
      </c>
      <c r="G87" s="58" t="s">
        <v>269</v>
      </c>
      <c r="H87" s="58" t="s">
        <v>269</v>
      </c>
      <c r="I87" s="23" t="s">
        <v>19</v>
      </c>
      <c r="J87" s="62" t="s">
        <v>630</v>
      </c>
      <c r="K87" s="62" t="s">
        <v>14</v>
      </c>
      <c r="L87" s="62" t="s">
        <v>14</v>
      </c>
      <c r="M87" s="24" t="s">
        <v>271</v>
      </c>
      <c r="N87" s="63" t="s">
        <v>253</v>
      </c>
      <c r="O87" s="55" t="s">
        <v>272</v>
      </c>
      <c r="P87" s="62" t="s">
        <v>577</v>
      </c>
      <c r="Q87" s="62" t="s">
        <v>1171</v>
      </c>
    </row>
    <row r="88" spans="1:17" s="59" customFormat="1" ht="45" x14ac:dyDescent="0.25">
      <c r="A88" s="49">
        <f t="shared" si="1"/>
        <v>83</v>
      </c>
      <c r="B88" s="56">
        <v>42304</v>
      </c>
      <c r="C88" s="56">
        <v>42304</v>
      </c>
      <c r="D88" s="60">
        <v>2417</v>
      </c>
      <c r="E88" s="61">
        <v>127500</v>
      </c>
      <c r="F88" s="61">
        <v>0</v>
      </c>
      <c r="G88" s="58" t="s">
        <v>273</v>
      </c>
      <c r="H88" s="58" t="s">
        <v>273</v>
      </c>
      <c r="I88" s="23" t="s">
        <v>12</v>
      </c>
      <c r="J88" s="62" t="s">
        <v>274</v>
      </c>
      <c r="K88" s="62" t="s">
        <v>14</v>
      </c>
      <c r="L88" s="62" t="s">
        <v>14</v>
      </c>
      <c r="M88" s="24" t="s">
        <v>275</v>
      </c>
      <c r="N88" s="63" t="s">
        <v>152</v>
      </c>
      <c r="O88" s="55" t="s">
        <v>276</v>
      </c>
      <c r="P88" s="62" t="s">
        <v>542</v>
      </c>
      <c r="Q88" s="62" t="s">
        <v>1172</v>
      </c>
    </row>
    <row r="89" spans="1:17" s="59" customFormat="1" ht="60" x14ac:dyDescent="0.25">
      <c r="A89" s="49">
        <f t="shared" si="1"/>
        <v>84</v>
      </c>
      <c r="B89" s="56">
        <v>42304</v>
      </c>
      <c r="C89" s="56">
        <v>42304</v>
      </c>
      <c r="D89" s="60">
        <v>2416</v>
      </c>
      <c r="E89" s="61">
        <v>196140</v>
      </c>
      <c r="F89" s="61">
        <v>0</v>
      </c>
      <c r="G89" s="58" t="s">
        <v>224</v>
      </c>
      <c r="H89" s="58" t="s">
        <v>224</v>
      </c>
      <c r="I89" s="23" t="s">
        <v>12</v>
      </c>
      <c r="J89" s="62" t="s">
        <v>225</v>
      </c>
      <c r="K89" s="62" t="s">
        <v>14</v>
      </c>
      <c r="L89" s="62" t="s">
        <v>14</v>
      </c>
      <c r="M89" s="24" t="s">
        <v>15</v>
      </c>
      <c r="N89" s="63" t="s">
        <v>16</v>
      </c>
      <c r="O89" s="55" t="s">
        <v>277</v>
      </c>
      <c r="P89" s="62" t="s">
        <v>609</v>
      </c>
      <c r="Q89" s="62" t="s">
        <v>1173</v>
      </c>
    </row>
    <row r="90" spans="1:17" s="59" customFormat="1" ht="60" x14ac:dyDescent="0.25">
      <c r="A90" s="49">
        <f t="shared" si="1"/>
        <v>85</v>
      </c>
      <c r="B90" s="56">
        <v>42304</v>
      </c>
      <c r="C90" s="56">
        <v>42304</v>
      </c>
      <c r="D90" s="60">
        <v>1054</v>
      </c>
      <c r="E90" s="61">
        <v>154000</v>
      </c>
      <c r="F90" s="61">
        <v>0</v>
      </c>
      <c r="G90" s="58" t="s">
        <v>165</v>
      </c>
      <c r="H90" s="58" t="s">
        <v>165</v>
      </c>
      <c r="I90" s="23" t="s">
        <v>19</v>
      </c>
      <c r="J90" s="62" t="s">
        <v>166</v>
      </c>
      <c r="K90" s="62" t="s">
        <v>14</v>
      </c>
      <c r="L90" s="62" t="s">
        <v>14</v>
      </c>
      <c r="M90" s="24" t="s">
        <v>167</v>
      </c>
      <c r="N90" s="63" t="s">
        <v>168</v>
      </c>
      <c r="O90" s="55" t="s">
        <v>278</v>
      </c>
      <c r="P90" s="62" t="s">
        <v>551</v>
      </c>
      <c r="Q90" s="62" t="s">
        <v>1174</v>
      </c>
    </row>
    <row r="91" spans="1:17" s="59" customFormat="1" ht="60" x14ac:dyDescent="0.25">
      <c r="A91" s="49">
        <f t="shared" si="1"/>
        <v>86</v>
      </c>
      <c r="B91" s="56">
        <v>42304</v>
      </c>
      <c r="C91" s="56">
        <v>42304</v>
      </c>
      <c r="D91" s="60">
        <v>1055</v>
      </c>
      <c r="E91" s="61">
        <v>103386.5</v>
      </c>
      <c r="F91" s="61">
        <v>0</v>
      </c>
      <c r="G91" s="58" t="s">
        <v>48</v>
      </c>
      <c r="H91" s="58" t="s">
        <v>48</v>
      </c>
      <c r="I91" s="23" t="s">
        <v>19</v>
      </c>
      <c r="J91" s="62" t="s">
        <v>49</v>
      </c>
      <c r="K91" s="62" t="s">
        <v>14</v>
      </c>
      <c r="L91" s="62" t="s">
        <v>14</v>
      </c>
      <c r="M91" s="24" t="s">
        <v>50</v>
      </c>
      <c r="N91" s="63" t="s">
        <v>51</v>
      </c>
      <c r="O91" s="55" t="s">
        <v>279</v>
      </c>
      <c r="P91" s="62" t="s">
        <v>549</v>
      </c>
      <c r="Q91" s="62" t="s">
        <v>1361</v>
      </c>
    </row>
    <row r="92" spans="1:17" s="59" customFormat="1" ht="60" x14ac:dyDescent="0.25">
      <c r="A92" s="49">
        <f t="shared" si="1"/>
        <v>87</v>
      </c>
      <c r="B92" s="56">
        <v>42304</v>
      </c>
      <c r="C92" s="56">
        <v>42304</v>
      </c>
      <c r="D92" s="60">
        <v>1056</v>
      </c>
      <c r="E92" s="61">
        <v>208906.61</v>
      </c>
      <c r="F92" s="61">
        <v>0</v>
      </c>
      <c r="G92" s="58" t="s">
        <v>145</v>
      </c>
      <c r="H92" s="58" t="s">
        <v>145</v>
      </c>
      <c r="I92" s="23" t="s">
        <v>19</v>
      </c>
      <c r="J92" s="62" t="s">
        <v>146</v>
      </c>
      <c r="K92" s="62" t="s">
        <v>14</v>
      </c>
      <c r="L92" s="62" t="s">
        <v>14</v>
      </c>
      <c r="M92" s="24" t="s">
        <v>147</v>
      </c>
      <c r="N92" s="63" t="s">
        <v>148</v>
      </c>
      <c r="O92" s="55" t="s">
        <v>280</v>
      </c>
      <c r="P92" s="62" t="s">
        <v>551</v>
      </c>
      <c r="Q92" s="62" t="s">
        <v>1362</v>
      </c>
    </row>
    <row r="93" spans="1:17" s="59" customFormat="1" ht="45" x14ac:dyDescent="0.25">
      <c r="A93" s="49">
        <f t="shared" si="1"/>
        <v>88</v>
      </c>
      <c r="B93" s="56">
        <v>42304</v>
      </c>
      <c r="C93" s="56">
        <v>42304</v>
      </c>
      <c r="D93" s="60">
        <v>1060</v>
      </c>
      <c r="E93" s="61">
        <v>72084.31</v>
      </c>
      <c r="F93" s="61">
        <v>0</v>
      </c>
      <c r="G93" s="58" t="s">
        <v>281</v>
      </c>
      <c r="H93" s="58" t="s">
        <v>281</v>
      </c>
      <c r="I93" s="23" t="s">
        <v>19</v>
      </c>
      <c r="J93" s="62" t="s">
        <v>282</v>
      </c>
      <c r="K93" s="62" t="s">
        <v>26</v>
      </c>
      <c r="L93" s="62" t="s">
        <v>283</v>
      </c>
      <c r="M93" s="62" t="s">
        <v>194</v>
      </c>
      <c r="N93" s="63" t="s">
        <v>61</v>
      </c>
      <c r="O93" s="55" t="s">
        <v>284</v>
      </c>
      <c r="P93" s="62" t="s">
        <v>537</v>
      </c>
      <c r="Q93" s="62" t="s">
        <v>1188</v>
      </c>
    </row>
    <row r="94" spans="1:17" s="59" customFormat="1" ht="45" x14ac:dyDescent="0.25">
      <c r="A94" s="49">
        <f t="shared" si="1"/>
        <v>89</v>
      </c>
      <c r="B94" s="56">
        <v>42304</v>
      </c>
      <c r="C94" s="56">
        <v>42304</v>
      </c>
      <c r="D94" s="60">
        <v>1059</v>
      </c>
      <c r="E94" s="61">
        <v>149622</v>
      </c>
      <c r="F94" s="61">
        <v>0</v>
      </c>
      <c r="G94" s="58" t="s">
        <v>281</v>
      </c>
      <c r="H94" s="58" t="s">
        <v>281</v>
      </c>
      <c r="I94" s="23" t="s">
        <v>19</v>
      </c>
      <c r="J94" s="62" t="s">
        <v>285</v>
      </c>
      <c r="K94" s="62" t="s">
        <v>26</v>
      </c>
      <c r="L94" s="62" t="s">
        <v>283</v>
      </c>
      <c r="M94" s="62" t="s">
        <v>194</v>
      </c>
      <c r="N94" s="63" t="s">
        <v>286</v>
      </c>
      <c r="O94" s="55" t="s">
        <v>287</v>
      </c>
      <c r="P94" s="62" t="s">
        <v>542</v>
      </c>
      <c r="Q94" s="62" t="s">
        <v>1188</v>
      </c>
    </row>
    <row r="95" spans="1:17" s="59" customFormat="1" ht="60" x14ac:dyDescent="0.25">
      <c r="A95" s="49">
        <f t="shared" si="1"/>
        <v>90</v>
      </c>
      <c r="B95" s="56">
        <v>42304</v>
      </c>
      <c r="C95" s="56">
        <v>42304</v>
      </c>
      <c r="D95" s="60">
        <v>1058</v>
      </c>
      <c r="E95" s="61">
        <v>329739</v>
      </c>
      <c r="F95" s="61">
        <v>0</v>
      </c>
      <c r="G95" s="58" t="s">
        <v>288</v>
      </c>
      <c r="H95" s="58" t="s">
        <v>288</v>
      </c>
      <c r="I95" s="23" t="s">
        <v>19</v>
      </c>
      <c r="J95" s="62" t="s">
        <v>59</v>
      </c>
      <c r="K95" s="62" t="s">
        <v>14</v>
      </c>
      <c r="L95" s="62" t="s">
        <v>14</v>
      </c>
      <c r="M95" s="24" t="s">
        <v>289</v>
      </c>
      <c r="N95" s="63" t="s">
        <v>61</v>
      </c>
      <c r="O95" s="55" t="s">
        <v>290</v>
      </c>
      <c r="P95" s="62" t="s">
        <v>542</v>
      </c>
      <c r="Q95" s="62" t="s">
        <v>1187</v>
      </c>
    </row>
    <row r="96" spans="1:17" s="59" customFormat="1" ht="45" x14ac:dyDescent="0.25">
      <c r="A96" s="49">
        <f t="shared" si="1"/>
        <v>91</v>
      </c>
      <c r="B96" s="56">
        <v>42311</v>
      </c>
      <c r="C96" s="56">
        <v>42311</v>
      </c>
      <c r="D96" s="60">
        <v>21</v>
      </c>
      <c r="E96" s="61">
        <v>167535.9</v>
      </c>
      <c r="F96" s="61">
        <v>0</v>
      </c>
      <c r="G96" s="58" t="s">
        <v>263</v>
      </c>
      <c r="H96" s="58" t="s">
        <v>263</v>
      </c>
      <c r="I96" s="23" t="s">
        <v>118</v>
      </c>
      <c r="J96" s="62" t="s">
        <v>291</v>
      </c>
      <c r="K96" s="62" t="s">
        <v>14</v>
      </c>
      <c r="L96" s="62" t="s">
        <v>14</v>
      </c>
      <c r="M96" s="24" t="s">
        <v>65</v>
      </c>
      <c r="N96" s="63" t="s">
        <v>265</v>
      </c>
      <c r="O96" s="55" t="s">
        <v>292</v>
      </c>
      <c r="P96" s="62" t="s">
        <v>549</v>
      </c>
      <c r="Q96" s="62" t="s">
        <v>1186</v>
      </c>
    </row>
    <row r="97" spans="1:17" s="59" customFormat="1" ht="60" x14ac:dyDescent="0.25">
      <c r="A97" s="49">
        <f t="shared" si="1"/>
        <v>92</v>
      </c>
      <c r="B97" s="14">
        <v>42313</v>
      </c>
      <c r="C97" s="14">
        <v>42313</v>
      </c>
      <c r="D97" s="9">
        <v>2</v>
      </c>
      <c r="E97" s="61">
        <v>150000</v>
      </c>
      <c r="F97" s="61">
        <v>0</v>
      </c>
      <c r="G97" s="58" t="s">
        <v>159</v>
      </c>
      <c r="H97" s="58" t="s">
        <v>159</v>
      </c>
      <c r="I97" s="17" t="s">
        <v>160</v>
      </c>
      <c r="J97" s="62" t="s">
        <v>161</v>
      </c>
      <c r="K97" s="62" t="s">
        <v>14</v>
      </c>
      <c r="L97" s="62" t="s">
        <v>14</v>
      </c>
      <c r="M97" s="16" t="s">
        <v>162</v>
      </c>
      <c r="N97" s="11" t="s">
        <v>163</v>
      </c>
      <c r="O97" s="55" t="s">
        <v>293</v>
      </c>
      <c r="P97" s="62" t="s">
        <v>551</v>
      </c>
      <c r="Q97" s="62" t="s">
        <v>1185</v>
      </c>
    </row>
    <row r="98" spans="1:17" s="59" customFormat="1" ht="60" x14ac:dyDescent="0.25">
      <c r="A98" s="49">
        <f t="shared" si="1"/>
        <v>93</v>
      </c>
      <c r="B98" s="14">
        <v>42314</v>
      </c>
      <c r="C98" s="14">
        <v>42314</v>
      </c>
      <c r="D98" s="9">
        <v>1104</v>
      </c>
      <c r="E98" s="61">
        <v>150000</v>
      </c>
      <c r="F98" s="61">
        <v>0</v>
      </c>
      <c r="G98" s="58" t="s">
        <v>123</v>
      </c>
      <c r="H98" s="58" t="s">
        <v>123</v>
      </c>
      <c r="I98" s="23" t="s">
        <v>19</v>
      </c>
      <c r="J98" s="62" t="s">
        <v>124</v>
      </c>
      <c r="K98" s="62" t="s">
        <v>14</v>
      </c>
      <c r="L98" s="62" t="s">
        <v>14</v>
      </c>
      <c r="M98" s="16" t="s">
        <v>125</v>
      </c>
      <c r="N98" s="11" t="s">
        <v>126</v>
      </c>
      <c r="O98" s="55" t="s">
        <v>294</v>
      </c>
      <c r="P98" s="62" t="s">
        <v>540</v>
      </c>
      <c r="Q98" s="62" t="s">
        <v>1184</v>
      </c>
    </row>
    <row r="99" spans="1:17" s="59" customFormat="1" ht="60" x14ac:dyDescent="0.25">
      <c r="A99" s="49">
        <f t="shared" si="1"/>
        <v>94</v>
      </c>
      <c r="B99" s="14">
        <v>42314</v>
      </c>
      <c r="C99" s="14">
        <v>42314</v>
      </c>
      <c r="D99" s="9">
        <v>1103</v>
      </c>
      <c r="E99" s="61">
        <v>139057.43</v>
      </c>
      <c r="F99" s="61">
        <v>0</v>
      </c>
      <c r="G99" s="58" t="s">
        <v>246</v>
      </c>
      <c r="H99" s="58" t="s">
        <v>246</v>
      </c>
      <c r="I99" s="23" t="s">
        <v>19</v>
      </c>
      <c r="J99" s="62" t="s">
        <v>247</v>
      </c>
      <c r="K99" s="62" t="s">
        <v>26</v>
      </c>
      <c r="L99" s="62" t="s">
        <v>248</v>
      </c>
      <c r="M99" s="24" t="s">
        <v>141</v>
      </c>
      <c r="N99" s="63" t="s">
        <v>78</v>
      </c>
      <c r="O99" s="55" t="s">
        <v>295</v>
      </c>
      <c r="P99" s="62" t="s">
        <v>540</v>
      </c>
      <c r="Q99" s="62" t="s">
        <v>1179</v>
      </c>
    </row>
    <row r="100" spans="1:17" s="59" customFormat="1" ht="45" x14ac:dyDescent="0.25">
      <c r="A100" s="49">
        <f t="shared" si="1"/>
        <v>95</v>
      </c>
      <c r="B100" s="14">
        <v>42313</v>
      </c>
      <c r="C100" s="14">
        <v>42313</v>
      </c>
      <c r="D100" s="9">
        <v>2510</v>
      </c>
      <c r="E100" s="61">
        <v>85374</v>
      </c>
      <c r="F100" s="61">
        <v>0</v>
      </c>
      <c r="G100" s="58" t="s">
        <v>154</v>
      </c>
      <c r="H100" s="58" t="s">
        <v>154</v>
      </c>
      <c r="I100" s="23" t="s">
        <v>12</v>
      </c>
      <c r="J100" s="62" t="s">
        <v>296</v>
      </c>
      <c r="K100" s="62" t="s">
        <v>14</v>
      </c>
      <c r="L100" s="62" t="s">
        <v>14</v>
      </c>
      <c r="M100" s="24" t="s">
        <v>156</v>
      </c>
      <c r="N100" s="63" t="s">
        <v>157</v>
      </c>
      <c r="O100" s="55" t="s">
        <v>297</v>
      </c>
      <c r="P100" s="62" t="s">
        <v>542</v>
      </c>
      <c r="Q100" s="62" t="s">
        <v>1180</v>
      </c>
    </row>
    <row r="101" spans="1:17" s="59" customFormat="1" ht="45" x14ac:dyDescent="0.25">
      <c r="A101" s="49">
        <f t="shared" si="1"/>
        <v>96</v>
      </c>
      <c r="B101" s="14">
        <v>42313</v>
      </c>
      <c r="C101" s="14">
        <v>42313</v>
      </c>
      <c r="D101" s="9">
        <v>2511</v>
      </c>
      <c r="E101" s="61">
        <v>83252.960000000006</v>
      </c>
      <c r="F101" s="61">
        <v>0</v>
      </c>
      <c r="G101" s="58" t="s">
        <v>298</v>
      </c>
      <c r="H101" s="58" t="s">
        <v>298</v>
      </c>
      <c r="I101" s="23" t="s">
        <v>12</v>
      </c>
      <c r="J101" s="62" t="s">
        <v>299</v>
      </c>
      <c r="K101" s="62" t="s">
        <v>14</v>
      </c>
      <c r="L101" s="62" t="s">
        <v>14</v>
      </c>
      <c r="M101" s="24" t="s">
        <v>15</v>
      </c>
      <c r="N101" s="63" t="s">
        <v>300</v>
      </c>
      <c r="O101" s="55" t="s">
        <v>301</v>
      </c>
      <c r="P101" s="62" t="s">
        <v>542</v>
      </c>
      <c r="Q101" s="62" t="s">
        <v>1181</v>
      </c>
    </row>
    <row r="102" spans="1:17" s="59" customFormat="1" ht="45" x14ac:dyDescent="0.25">
      <c r="A102" s="49">
        <f t="shared" si="1"/>
        <v>97</v>
      </c>
      <c r="B102" s="14">
        <v>42314</v>
      </c>
      <c r="C102" s="14">
        <v>42314</v>
      </c>
      <c r="D102" s="9">
        <v>1049</v>
      </c>
      <c r="E102" s="61">
        <v>98735</v>
      </c>
      <c r="F102" s="61">
        <v>0</v>
      </c>
      <c r="G102" s="58" t="s">
        <v>302</v>
      </c>
      <c r="H102" s="58" t="s">
        <v>302</v>
      </c>
      <c r="I102" s="23" t="s">
        <v>19</v>
      </c>
      <c r="J102" s="62" t="s">
        <v>303</v>
      </c>
      <c r="K102" s="62" t="s">
        <v>26</v>
      </c>
      <c r="L102" s="62" t="s">
        <v>27</v>
      </c>
      <c r="M102" s="24" t="s">
        <v>304</v>
      </c>
      <c r="N102" s="63" t="s">
        <v>305</v>
      </c>
      <c r="O102" s="55" t="s">
        <v>306</v>
      </c>
      <c r="P102" s="62" t="s">
        <v>540</v>
      </c>
      <c r="Q102" s="62" t="s">
        <v>1182</v>
      </c>
    </row>
    <row r="103" spans="1:17" s="59" customFormat="1" ht="45" x14ac:dyDescent="0.25">
      <c r="A103" s="49">
        <f t="shared" si="1"/>
        <v>98</v>
      </c>
      <c r="B103" s="14">
        <v>42318</v>
      </c>
      <c r="C103" s="14">
        <v>42318</v>
      </c>
      <c r="D103" s="9">
        <v>1128</v>
      </c>
      <c r="E103" s="61">
        <v>139952.1</v>
      </c>
      <c r="F103" s="61">
        <v>0</v>
      </c>
      <c r="G103" s="58" t="s">
        <v>102</v>
      </c>
      <c r="H103" s="58" t="s">
        <v>102</v>
      </c>
      <c r="I103" s="23" t="s">
        <v>19</v>
      </c>
      <c r="J103" s="62" t="s">
        <v>103</v>
      </c>
      <c r="K103" s="62" t="s">
        <v>14</v>
      </c>
      <c r="L103" s="62" t="s">
        <v>14</v>
      </c>
      <c r="M103" s="24" t="s">
        <v>104</v>
      </c>
      <c r="N103" s="63" t="s">
        <v>105</v>
      </c>
      <c r="O103" s="55" t="s">
        <v>307</v>
      </c>
      <c r="P103" s="62" t="s">
        <v>540</v>
      </c>
      <c r="Q103" s="62" t="s">
        <v>1183</v>
      </c>
    </row>
    <row r="104" spans="1:17" s="59" customFormat="1" ht="75" x14ac:dyDescent="0.25">
      <c r="A104" s="49">
        <f t="shared" si="1"/>
        <v>99</v>
      </c>
      <c r="B104" s="14">
        <v>42326</v>
      </c>
      <c r="C104" s="14">
        <v>42326</v>
      </c>
      <c r="D104" s="9">
        <v>1186</v>
      </c>
      <c r="E104" s="61">
        <v>40000</v>
      </c>
      <c r="F104" s="15">
        <v>0</v>
      </c>
      <c r="G104" s="58" t="s">
        <v>95</v>
      </c>
      <c r="H104" s="11" t="s">
        <v>95</v>
      </c>
      <c r="I104" s="23" t="s">
        <v>19</v>
      </c>
      <c r="J104" s="62" t="s">
        <v>96</v>
      </c>
      <c r="K104" s="62" t="s">
        <v>14</v>
      </c>
      <c r="L104" s="62" t="s">
        <v>14</v>
      </c>
      <c r="M104" s="24" t="s">
        <v>65</v>
      </c>
      <c r="N104" s="63" t="s">
        <v>97</v>
      </c>
      <c r="O104" s="55" t="s">
        <v>308</v>
      </c>
      <c r="P104" s="62" t="s">
        <v>549</v>
      </c>
      <c r="Q104" s="10" t="s">
        <v>1306</v>
      </c>
    </row>
    <row r="105" spans="1:17" s="59" customFormat="1" ht="75" x14ac:dyDescent="0.25">
      <c r="A105" s="49">
        <f t="shared" si="1"/>
        <v>100</v>
      </c>
      <c r="B105" s="14">
        <v>42326</v>
      </c>
      <c r="C105" s="14">
        <v>42326</v>
      </c>
      <c r="D105" s="9">
        <v>1189</v>
      </c>
      <c r="E105" s="61">
        <v>91932.800000000003</v>
      </c>
      <c r="F105" s="61">
        <v>0</v>
      </c>
      <c r="G105" s="42" t="s">
        <v>38</v>
      </c>
      <c r="H105" s="42" t="s">
        <v>38</v>
      </c>
      <c r="I105" s="50" t="s">
        <v>19</v>
      </c>
      <c r="J105" s="62" t="s">
        <v>39</v>
      </c>
      <c r="K105" s="62" t="s">
        <v>14</v>
      </c>
      <c r="L105" s="62" t="s">
        <v>14</v>
      </c>
      <c r="M105" s="24" t="s">
        <v>40</v>
      </c>
      <c r="N105" s="63" t="s">
        <v>41</v>
      </c>
      <c r="O105" s="55" t="s">
        <v>309</v>
      </c>
      <c r="P105" s="62" t="s">
        <v>542</v>
      </c>
      <c r="Q105" s="62" t="s">
        <v>1190</v>
      </c>
    </row>
    <row r="106" spans="1:17" s="59" customFormat="1" ht="60" x14ac:dyDescent="0.25">
      <c r="A106" s="49">
        <f t="shared" si="1"/>
        <v>101</v>
      </c>
      <c r="B106" s="14">
        <v>42325</v>
      </c>
      <c r="C106" s="14">
        <v>42325</v>
      </c>
      <c r="D106" s="9">
        <v>2602</v>
      </c>
      <c r="E106" s="61">
        <v>160020</v>
      </c>
      <c r="F106" s="61">
        <v>0</v>
      </c>
      <c r="G106" s="58" t="s">
        <v>232</v>
      </c>
      <c r="H106" s="58" t="s">
        <v>232</v>
      </c>
      <c r="I106" s="23" t="s">
        <v>12</v>
      </c>
      <c r="J106" s="62" t="s">
        <v>296</v>
      </c>
      <c r="K106" s="62" t="s">
        <v>14</v>
      </c>
      <c r="L106" s="62" t="s">
        <v>14</v>
      </c>
      <c r="M106" s="24" t="s">
        <v>233</v>
      </c>
      <c r="N106" s="63" t="s">
        <v>234</v>
      </c>
      <c r="O106" s="55" t="s">
        <v>310</v>
      </c>
      <c r="P106" s="62" t="s">
        <v>542</v>
      </c>
      <c r="Q106" s="62" t="s">
        <v>1189</v>
      </c>
    </row>
    <row r="107" spans="1:17" s="59" customFormat="1" ht="60" x14ac:dyDescent="0.25">
      <c r="A107" s="49">
        <f t="shared" si="1"/>
        <v>102</v>
      </c>
      <c r="B107" s="14">
        <v>42325</v>
      </c>
      <c r="C107" s="14">
        <v>42325</v>
      </c>
      <c r="D107" s="9">
        <v>1180</v>
      </c>
      <c r="E107" s="61">
        <v>131829.9</v>
      </c>
      <c r="F107" s="61">
        <v>0</v>
      </c>
      <c r="G107" s="58" t="s">
        <v>63</v>
      </c>
      <c r="H107" s="58" t="s">
        <v>63</v>
      </c>
      <c r="I107" s="50" t="s">
        <v>19</v>
      </c>
      <c r="J107" s="62" t="s">
        <v>311</v>
      </c>
      <c r="K107" s="62" t="s">
        <v>14</v>
      </c>
      <c r="L107" s="62" t="s">
        <v>14</v>
      </c>
      <c r="M107" s="24" t="s">
        <v>65</v>
      </c>
      <c r="N107" s="63" t="s">
        <v>66</v>
      </c>
      <c r="O107" s="55" t="s">
        <v>312</v>
      </c>
      <c r="P107" s="62" t="s">
        <v>562</v>
      </c>
      <c r="Q107" s="62" t="s">
        <v>1108</v>
      </c>
    </row>
    <row r="108" spans="1:17" s="59" customFormat="1" ht="75" x14ac:dyDescent="0.25">
      <c r="A108" s="49">
        <f t="shared" si="1"/>
        <v>103</v>
      </c>
      <c r="B108" s="14">
        <v>42326</v>
      </c>
      <c r="C108" s="14">
        <v>42326</v>
      </c>
      <c r="D108" s="9">
        <v>1190</v>
      </c>
      <c r="E108" s="61">
        <v>221394.76</v>
      </c>
      <c r="F108" s="61">
        <v>0</v>
      </c>
      <c r="G108" s="11" t="s">
        <v>84</v>
      </c>
      <c r="H108" s="11" t="s">
        <v>84</v>
      </c>
      <c r="I108" s="20" t="s">
        <v>19</v>
      </c>
      <c r="J108" s="62" t="s">
        <v>85</v>
      </c>
      <c r="K108" s="62" t="s">
        <v>14</v>
      </c>
      <c r="L108" s="62" t="s">
        <v>14</v>
      </c>
      <c r="M108" s="24" t="s">
        <v>86</v>
      </c>
      <c r="N108" s="63" t="s">
        <v>87</v>
      </c>
      <c r="O108" s="55" t="s">
        <v>313</v>
      </c>
      <c r="P108" s="62" t="s">
        <v>551</v>
      </c>
      <c r="Q108" s="62" t="s">
        <v>1109</v>
      </c>
    </row>
    <row r="109" spans="1:17" s="59" customFormat="1" ht="75" x14ac:dyDescent="0.25">
      <c r="A109" s="49">
        <f t="shared" si="1"/>
        <v>104</v>
      </c>
      <c r="B109" s="14">
        <v>42326</v>
      </c>
      <c r="C109" s="14">
        <v>42326</v>
      </c>
      <c r="D109" s="9">
        <v>1187</v>
      </c>
      <c r="E109" s="61">
        <v>194000</v>
      </c>
      <c r="F109" s="61">
        <v>0</v>
      </c>
      <c r="G109" s="58" t="s">
        <v>227</v>
      </c>
      <c r="H109" s="58" t="s">
        <v>227</v>
      </c>
      <c r="I109" s="23" t="s">
        <v>19</v>
      </c>
      <c r="J109" s="62" t="s">
        <v>54</v>
      </c>
      <c r="K109" s="62" t="s">
        <v>14</v>
      </c>
      <c r="L109" s="62" t="s">
        <v>14</v>
      </c>
      <c r="M109" s="24" t="s">
        <v>228</v>
      </c>
      <c r="N109" s="63" t="s">
        <v>229</v>
      </c>
      <c r="O109" s="55" t="s">
        <v>314</v>
      </c>
      <c r="P109" s="62" t="s">
        <v>551</v>
      </c>
      <c r="Q109" s="62" t="s">
        <v>1110</v>
      </c>
    </row>
    <row r="110" spans="1:17" s="59" customFormat="1" ht="75" x14ac:dyDescent="0.25">
      <c r="A110" s="49">
        <f t="shared" si="1"/>
        <v>105</v>
      </c>
      <c r="B110" s="14">
        <v>42326</v>
      </c>
      <c r="C110" s="14">
        <v>42326</v>
      </c>
      <c r="D110" s="9">
        <v>1188</v>
      </c>
      <c r="E110" s="61">
        <v>247643.89</v>
      </c>
      <c r="F110" s="61">
        <v>0</v>
      </c>
      <c r="G110" s="17" t="s">
        <v>53</v>
      </c>
      <c r="H110" s="17" t="s">
        <v>53</v>
      </c>
      <c r="I110" s="20" t="s">
        <v>19</v>
      </c>
      <c r="J110" s="62" t="s">
        <v>54</v>
      </c>
      <c r="K110" s="62" t="s">
        <v>14</v>
      </c>
      <c r="L110" s="62" t="s">
        <v>14</v>
      </c>
      <c r="M110" s="24" t="s">
        <v>55</v>
      </c>
      <c r="N110" s="63" t="s">
        <v>56</v>
      </c>
      <c r="O110" s="55" t="s">
        <v>315</v>
      </c>
      <c r="P110" s="62" t="s">
        <v>551</v>
      </c>
      <c r="Q110" s="62" t="s">
        <v>1111</v>
      </c>
    </row>
    <row r="111" spans="1:17" s="59" customFormat="1" ht="60" x14ac:dyDescent="0.25">
      <c r="A111" s="49">
        <f t="shared" si="1"/>
        <v>106</v>
      </c>
      <c r="B111" s="14">
        <v>42327</v>
      </c>
      <c r="C111" s="14">
        <v>42327</v>
      </c>
      <c r="D111" s="9">
        <v>1198</v>
      </c>
      <c r="E111" s="61">
        <v>75049.88</v>
      </c>
      <c r="F111" s="61">
        <v>0</v>
      </c>
      <c r="G111" s="58" t="s">
        <v>316</v>
      </c>
      <c r="H111" s="58" t="s">
        <v>316</v>
      </c>
      <c r="I111" s="23" t="s">
        <v>19</v>
      </c>
      <c r="J111" s="62" t="s">
        <v>630</v>
      </c>
      <c r="K111" s="62" t="s">
        <v>14</v>
      </c>
      <c r="L111" s="62" t="s">
        <v>14</v>
      </c>
      <c r="M111" s="24" t="s">
        <v>317</v>
      </c>
      <c r="N111" s="63" t="s">
        <v>318</v>
      </c>
      <c r="O111" s="55" t="s">
        <v>319</v>
      </c>
      <c r="P111" s="62" t="s">
        <v>573</v>
      </c>
      <c r="Q111" s="62" t="s">
        <v>1112</v>
      </c>
    </row>
    <row r="112" spans="1:17" s="59" customFormat="1" ht="90" x14ac:dyDescent="0.25">
      <c r="A112" s="49">
        <f t="shared" si="1"/>
        <v>107</v>
      </c>
      <c r="B112" s="14">
        <v>42327</v>
      </c>
      <c r="C112" s="14">
        <v>42327</v>
      </c>
      <c r="D112" s="9">
        <v>1196</v>
      </c>
      <c r="E112" s="61">
        <v>600000</v>
      </c>
      <c r="F112" s="61">
        <v>0</v>
      </c>
      <c r="G112" s="58" t="s">
        <v>320</v>
      </c>
      <c r="H112" s="58" t="s">
        <v>320</v>
      </c>
      <c r="I112" s="23" t="s">
        <v>19</v>
      </c>
      <c r="J112" s="62" t="s">
        <v>321</v>
      </c>
      <c r="K112" s="62" t="s">
        <v>14</v>
      </c>
      <c r="L112" s="62" t="s">
        <v>14</v>
      </c>
      <c r="M112" s="24" t="s">
        <v>322</v>
      </c>
      <c r="N112" s="63" t="s">
        <v>323</v>
      </c>
      <c r="O112" s="55" t="s">
        <v>324</v>
      </c>
      <c r="P112" s="62" t="s">
        <v>537</v>
      </c>
      <c r="Q112" s="62" t="s">
        <v>1113</v>
      </c>
    </row>
    <row r="113" spans="1:17" s="59" customFormat="1" ht="60" x14ac:dyDescent="0.25">
      <c r="A113" s="49">
        <f t="shared" si="1"/>
        <v>108</v>
      </c>
      <c r="B113" s="14">
        <v>42328</v>
      </c>
      <c r="C113" s="14">
        <v>42328</v>
      </c>
      <c r="D113" s="9">
        <v>1202</v>
      </c>
      <c r="E113" s="61">
        <v>60000</v>
      </c>
      <c r="F113" s="61">
        <v>0</v>
      </c>
      <c r="G113" s="58" t="s">
        <v>123</v>
      </c>
      <c r="H113" s="58" t="s">
        <v>123</v>
      </c>
      <c r="I113" s="23" t="s">
        <v>19</v>
      </c>
      <c r="J113" s="45" t="s">
        <v>124</v>
      </c>
      <c r="K113" s="62" t="s">
        <v>14</v>
      </c>
      <c r="L113" s="62" t="s">
        <v>14</v>
      </c>
      <c r="M113" s="24" t="s">
        <v>125</v>
      </c>
      <c r="N113" s="63" t="s">
        <v>126</v>
      </c>
      <c r="O113" s="55" t="s">
        <v>325</v>
      </c>
      <c r="P113" s="45" t="s">
        <v>540</v>
      </c>
      <c r="Q113" s="45" t="s">
        <v>1114</v>
      </c>
    </row>
    <row r="114" spans="1:17" s="59" customFormat="1" ht="60" x14ac:dyDescent="0.25">
      <c r="A114" s="49">
        <f t="shared" si="1"/>
        <v>109</v>
      </c>
      <c r="B114" s="56">
        <v>42333</v>
      </c>
      <c r="C114" s="56">
        <v>42333</v>
      </c>
      <c r="D114" s="60">
        <v>1211</v>
      </c>
      <c r="E114" s="61">
        <v>350504</v>
      </c>
      <c r="F114" s="61">
        <v>0</v>
      </c>
      <c r="G114" s="58" t="s">
        <v>236</v>
      </c>
      <c r="H114" s="58" t="s">
        <v>236</v>
      </c>
      <c r="I114" s="23" t="s">
        <v>19</v>
      </c>
      <c r="J114" s="62" t="s">
        <v>59</v>
      </c>
      <c r="K114" s="62" t="s">
        <v>14</v>
      </c>
      <c r="L114" s="62" t="s">
        <v>14</v>
      </c>
      <c r="M114" s="24" t="s">
        <v>237</v>
      </c>
      <c r="N114" s="63" t="s">
        <v>142</v>
      </c>
      <c r="O114" s="55" t="s">
        <v>326</v>
      </c>
      <c r="P114" s="62" t="s">
        <v>542</v>
      </c>
      <c r="Q114" s="62" t="s">
        <v>1115</v>
      </c>
    </row>
    <row r="115" spans="1:17" s="65" customFormat="1" ht="60" x14ac:dyDescent="0.25">
      <c r="A115" s="49">
        <f t="shared" si="1"/>
        <v>110</v>
      </c>
      <c r="B115" s="14">
        <v>42335</v>
      </c>
      <c r="C115" s="14">
        <v>42335</v>
      </c>
      <c r="D115" s="9">
        <v>2734</v>
      </c>
      <c r="E115" s="61">
        <v>497000</v>
      </c>
      <c r="F115" s="61">
        <v>0</v>
      </c>
      <c r="G115" s="11" t="s">
        <v>191</v>
      </c>
      <c r="H115" s="11" t="s">
        <v>191</v>
      </c>
      <c r="I115" s="20" t="s">
        <v>12</v>
      </c>
      <c r="J115" s="10" t="s">
        <v>192</v>
      </c>
      <c r="K115" s="10" t="s">
        <v>26</v>
      </c>
      <c r="L115" s="10" t="s">
        <v>193</v>
      </c>
      <c r="M115" s="16" t="s">
        <v>194</v>
      </c>
      <c r="N115" s="11" t="s">
        <v>195</v>
      </c>
      <c r="O115" s="64" t="s">
        <v>327</v>
      </c>
      <c r="P115" s="10" t="s">
        <v>573</v>
      </c>
      <c r="Q115" s="10" t="s">
        <v>1116</v>
      </c>
    </row>
    <row r="116" spans="1:17" s="65" customFormat="1" ht="60" x14ac:dyDescent="0.25">
      <c r="A116" s="49">
        <f t="shared" si="1"/>
        <v>111</v>
      </c>
      <c r="B116" s="14">
        <v>42338</v>
      </c>
      <c r="C116" s="14">
        <v>42339</v>
      </c>
      <c r="D116" s="9">
        <v>3</v>
      </c>
      <c r="E116" s="61">
        <f>212292</f>
        <v>212292</v>
      </c>
      <c r="F116" s="61">
        <v>25</v>
      </c>
      <c r="G116" s="11" t="s">
        <v>328</v>
      </c>
      <c r="H116" s="11" t="s">
        <v>328</v>
      </c>
      <c r="I116" s="20" t="s">
        <v>206</v>
      </c>
      <c r="J116" s="10" t="s">
        <v>329</v>
      </c>
      <c r="K116" s="10" t="s">
        <v>14</v>
      </c>
      <c r="L116" s="10" t="s">
        <v>14</v>
      </c>
      <c r="M116" s="16" t="s">
        <v>65</v>
      </c>
      <c r="N116" s="11" t="s">
        <v>330</v>
      </c>
      <c r="O116" s="64" t="s">
        <v>331</v>
      </c>
      <c r="P116" s="10" t="s">
        <v>542</v>
      </c>
      <c r="Q116" s="10" t="s">
        <v>1332</v>
      </c>
    </row>
    <row r="117" spans="1:17" s="65" customFormat="1" ht="60" x14ac:dyDescent="0.25">
      <c r="A117" s="49">
        <f t="shared" si="1"/>
        <v>112</v>
      </c>
      <c r="B117" s="14">
        <v>42339</v>
      </c>
      <c r="C117" s="14">
        <v>42339</v>
      </c>
      <c r="D117" s="9">
        <v>2791</v>
      </c>
      <c r="E117" s="61">
        <v>450374.76</v>
      </c>
      <c r="F117" s="61">
        <v>0</v>
      </c>
      <c r="G117" s="11" t="s">
        <v>332</v>
      </c>
      <c r="H117" s="11" t="s">
        <v>332</v>
      </c>
      <c r="I117" s="20" t="s">
        <v>12</v>
      </c>
      <c r="J117" s="10" t="s">
        <v>186</v>
      </c>
      <c r="K117" s="10" t="s">
        <v>14</v>
      </c>
      <c r="L117" s="10" t="s">
        <v>14</v>
      </c>
      <c r="M117" s="16" t="s">
        <v>167</v>
      </c>
      <c r="N117" s="11" t="s">
        <v>229</v>
      </c>
      <c r="O117" s="64" t="s">
        <v>333</v>
      </c>
      <c r="P117" s="10" t="s">
        <v>659</v>
      </c>
      <c r="Q117" s="10" t="s">
        <v>1333</v>
      </c>
    </row>
    <row r="118" spans="1:17" s="65" customFormat="1" ht="75" x14ac:dyDescent="0.25">
      <c r="A118" s="49">
        <f t="shared" si="1"/>
        <v>113</v>
      </c>
      <c r="B118" s="14">
        <v>42340</v>
      </c>
      <c r="C118" s="14">
        <v>42340</v>
      </c>
      <c r="D118" s="9">
        <v>1263</v>
      </c>
      <c r="E118" s="61">
        <v>352946.93</v>
      </c>
      <c r="F118" s="61">
        <v>0</v>
      </c>
      <c r="G118" s="11" t="s">
        <v>185</v>
      </c>
      <c r="H118" s="57" t="s">
        <v>185</v>
      </c>
      <c r="I118" s="20" t="s">
        <v>19</v>
      </c>
      <c r="J118" s="10" t="s">
        <v>186</v>
      </c>
      <c r="K118" s="10" t="s">
        <v>14</v>
      </c>
      <c r="L118" s="10" t="s">
        <v>14</v>
      </c>
      <c r="M118" s="16" t="s">
        <v>187</v>
      </c>
      <c r="N118" s="11" t="s">
        <v>188</v>
      </c>
      <c r="O118" s="64" t="s">
        <v>334</v>
      </c>
      <c r="P118" s="10" t="s">
        <v>549</v>
      </c>
      <c r="Q118" s="10" t="s">
        <v>1334</v>
      </c>
    </row>
    <row r="119" spans="1:17" s="65" customFormat="1" ht="60" x14ac:dyDescent="0.25">
      <c r="A119" s="49">
        <f t="shared" si="1"/>
        <v>114</v>
      </c>
      <c r="B119" s="14">
        <v>42340</v>
      </c>
      <c r="C119" s="14">
        <v>42340</v>
      </c>
      <c r="D119" s="9">
        <v>1264</v>
      </c>
      <c r="E119" s="61">
        <v>352946.93</v>
      </c>
      <c r="F119" s="61">
        <v>0</v>
      </c>
      <c r="G119" s="11" t="s">
        <v>211</v>
      </c>
      <c r="H119" s="11" t="s">
        <v>211</v>
      </c>
      <c r="I119" s="20" t="s">
        <v>19</v>
      </c>
      <c r="J119" s="10" t="s">
        <v>212</v>
      </c>
      <c r="K119" s="10" t="s">
        <v>14</v>
      </c>
      <c r="L119" s="10" t="s">
        <v>14</v>
      </c>
      <c r="M119" s="16" t="s">
        <v>187</v>
      </c>
      <c r="N119" s="11" t="s">
        <v>213</v>
      </c>
      <c r="O119" s="64" t="s">
        <v>335</v>
      </c>
      <c r="P119" s="10" t="s">
        <v>549</v>
      </c>
      <c r="Q119" s="10" t="s">
        <v>1363</v>
      </c>
    </row>
    <row r="120" spans="1:17" s="65" customFormat="1" ht="60" x14ac:dyDescent="0.25">
      <c r="A120" s="49">
        <f t="shared" si="1"/>
        <v>115</v>
      </c>
      <c r="B120" s="14">
        <v>42340</v>
      </c>
      <c r="C120" s="14">
        <v>42340</v>
      </c>
      <c r="D120" s="9">
        <v>1265</v>
      </c>
      <c r="E120" s="61">
        <v>357396.55</v>
      </c>
      <c r="F120" s="61">
        <v>0</v>
      </c>
      <c r="G120" s="17" t="s">
        <v>112</v>
      </c>
      <c r="H120" s="17" t="s">
        <v>112</v>
      </c>
      <c r="I120" s="50" t="s">
        <v>19</v>
      </c>
      <c r="J120" s="10" t="s">
        <v>662</v>
      </c>
      <c r="K120" s="10" t="s">
        <v>14</v>
      </c>
      <c r="L120" s="10" t="s">
        <v>14</v>
      </c>
      <c r="M120" s="16" t="s">
        <v>114</v>
      </c>
      <c r="N120" s="11" t="s">
        <v>115</v>
      </c>
      <c r="O120" s="64" t="s">
        <v>336</v>
      </c>
      <c r="P120" s="10" t="s">
        <v>573</v>
      </c>
      <c r="Q120" s="10" t="s">
        <v>1121</v>
      </c>
    </row>
    <row r="121" spans="1:17" s="65" customFormat="1" ht="60" x14ac:dyDescent="0.25">
      <c r="A121" s="49">
        <f t="shared" si="1"/>
        <v>116</v>
      </c>
      <c r="B121" s="14">
        <v>42340</v>
      </c>
      <c r="C121" s="14">
        <v>42340</v>
      </c>
      <c r="D121" s="9">
        <v>4</v>
      </c>
      <c r="E121" s="61">
        <f>141540</f>
        <v>141540</v>
      </c>
      <c r="F121" s="61">
        <v>25</v>
      </c>
      <c r="G121" s="17" t="s">
        <v>205</v>
      </c>
      <c r="H121" s="17" t="s">
        <v>205</v>
      </c>
      <c r="I121" s="20" t="s">
        <v>206</v>
      </c>
      <c r="J121" s="10" t="s">
        <v>207</v>
      </c>
      <c r="K121" s="10" t="s">
        <v>14</v>
      </c>
      <c r="L121" s="10" t="s">
        <v>14</v>
      </c>
      <c r="M121" s="16" t="s">
        <v>208</v>
      </c>
      <c r="N121" s="11" t="s">
        <v>209</v>
      </c>
      <c r="O121" s="64" t="s">
        <v>337</v>
      </c>
      <c r="P121" s="10" t="s">
        <v>549</v>
      </c>
      <c r="Q121" s="10" t="s">
        <v>1335</v>
      </c>
    </row>
    <row r="122" spans="1:17" s="65" customFormat="1" ht="75" x14ac:dyDescent="0.25">
      <c r="A122" s="49">
        <f t="shared" si="1"/>
        <v>117</v>
      </c>
      <c r="B122" s="14">
        <v>42340</v>
      </c>
      <c r="C122" s="14">
        <v>42340</v>
      </c>
      <c r="D122" s="9">
        <v>1266</v>
      </c>
      <c r="E122" s="61">
        <v>233576.63</v>
      </c>
      <c r="F122" s="61">
        <v>0</v>
      </c>
      <c r="G122" s="11" t="s">
        <v>250</v>
      </c>
      <c r="H122" s="11" t="s">
        <v>250</v>
      </c>
      <c r="I122" s="20" t="s">
        <v>19</v>
      </c>
      <c r="J122" s="10" t="s">
        <v>255</v>
      </c>
      <c r="K122" s="10" t="s">
        <v>14</v>
      </c>
      <c r="L122" s="10" t="s">
        <v>14</v>
      </c>
      <c r="M122" s="16" t="s">
        <v>252</v>
      </c>
      <c r="N122" s="11" t="s">
        <v>253</v>
      </c>
      <c r="O122" s="64" t="s">
        <v>338</v>
      </c>
      <c r="P122" s="10" t="s">
        <v>546</v>
      </c>
      <c r="Q122" s="10" t="s">
        <v>1336</v>
      </c>
    </row>
    <row r="123" spans="1:17" s="65" customFormat="1" ht="75" x14ac:dyDescent="0.25">
      <c r="A123" s="49">
        <f t="shared" si="1"/>
        <v>118</v>
      </c>
      <c r="B123" s="14">
        <v>42340</v>
      </c>
      <c r="C123" s="14">
        <v>42340</v>
      </c>
      <c r="D123" s="9">
        <v>1267</v>
      </c>
      <c r="E123" s="61">
        <v>420000</v>
      </c>
      <c r="F123" s="61">
        <v>0</v>
      </c>
      <c r="G123" s="58" t="s">
        <v>239</v>
      </c>
      <c r="H123" s="58" t="s">
        <v>239</v>
      </c>
      <c r="I123" s="23" t="s">
        <v>19</v>
      </c>
      <c r="J123" s="10" t="s">
        <v>240</v>
      </c>
      <c r="K123" s="10" t="s">
        <v>14</v>
      </c>
      <c r="L123" s="10" t="s">
        <v>14</v>
      </c>
      <c r="M123" s="16" t="s">
        <v>180</v>
      </c>
      <c r="N123" s="11" t="s">
        <v>241</v>
      </c>
      <c r="O123" s="64" t="s">
        <v>339</v>
      </c>
      <c r="P123" s="10" t="s">
        <v>562</v>
      </c>
      <c r="Q123" s="10" t="s">
        <v>1337</v>
      </c>
    </row>
    <row r="124" spans="1:17" s="65" customFormat="1" ht="60" x14ac:dyDescent="0.25">
      <c r="A124" s="49">
        <f t="shared" si="1"/>
        <v>119</v>
      </c>
      <c r="B124" s="14">
        <v>42342</v>
      </c>
      <c r="C124" s="14">
        <v>42342</v>
      </c>
      <c r="D124" s="9">
        <v>1284</v>
      </c>
      <c r="E124" s="61">
        <v>36816</v>
      </c>
      <c r="F124" s="61">
        <v>0</v>
      </c>
      <c r="G124" s="11" t="s">
        <v>340</v>
      </c>
      <c r="H124" s="11" t="s">
        <v>340</v>
      </c>
      <c r="I124" s="23" t="s">
        <v>19</v>
      </c>
      <c r="J124" s="10" t="s">
        <v>207</v>
      </c>
      <c r="K124" s="10" t="s">
        <v>14</v>
      </c>
      <c r="L124" s="10" t="s">
        <v>14</v>
      </c>
      <c r="M124" s="16" t="s">
        <v>895</v>
      </c>
      <c r="N124" s="11" t="s">
        <v>341</v>
      </c>
      <c r="O124" s="64" t="s">
        <v>342</v>
      </c>
      <c r="P124" s="10" t="s">
        <v>540</v>
      </c>
      <c r="Q124" s="10" t="s">
        <v>1117</v>
      </c>
    </row>
    <row r="125" spans="1:17" s="65" customFormat="1" ht="60" x14ac:dyDescent="0.25">
      <c r="A125" s="49">
        <f t="shared" si="1"/>
        <v>120</v>
      </c>
      <c r="B125" s="14">
        <v>42342</v>
      </c>
      <c r="C125" s="14">
        <v>42342</v>
      </c>
      <c r="D125" s="9">
        <v>1283</v>
      </c>
      <c r="E125" s="61">
        <v>168196.73</v>
      </c>
      <c r="F125" s="61">
        <v>0</v>
      </c>
      <c r="G125" s="11" t="s">
        <v>281</v>
      </c>
      <c r="H125" s="11" t="s">
        <v>281</v>
      </c>
      <c r="I125" s="23" t="s">
        <v>19</v>
      </c>
      <c r="J125" s="10" t="s">
        <v>282</v>
      </c>
      <c r="K125" s="10" t="s">
        <v>26</v>
      </c>
      <c r="L125" s="10" t="s">
        <v>283</v>
      </c>
      <c r="M125" s="16" t="s">
        <v>194</v>
      </c>
      <c r="N125" s="11" t="s">
        <v>61</v>
      </c>
      <c r="O125" s="64" t="s">
        <v>343</v>
      </c>
      <c r="P125" s="10" t="s">
        <v>537</v>
      </c>
      <c r="Q125" s="10" t="s">
        <v>1118</v>
      </c>
    </row>
    <row r="126" spans="1:17" s="65" customFormat="1" ht="75" x14ac:dyDescent="0.25">
      <c r="A126" s="49">
        <f t="shared" si="1"/>
        <v>121</v>
      </c>
      <c r="B126" s="14">
        <v>42342</v>
      </c>
      <c r="C126" s="14">
        <v>42342</v>
      </c>
      <c r="D126" s="9">
        <v>2872</v>
      </c>
      <c r="E126" s="61">
        <v>297500</v>
      </c>
      <c r="F126" s="61">
        <v>0</v>
      </c>
      <c r="G126" s="58" t="s">
        <v>273</v>
      </c>
      <c r="H126" s="58" t="s">
        <v>273</v>
      </c>
      <c r="I126" s="23" t="s">
        <v>12</v>
      </c>
      <c r="J126" s="10" t="s">
        <v>274</v>
      </c>
      <c r="K126" s="10" t="s">
        <v>14</v>
      </c>
      <c r="L126" s="10" t="s">
        <v>14</v>
      </c>
      <c r="M126" s="16" t="s">
        <v>275</v>
      </c>
      <c r="N126" s="11" t="s">
        <v>152</v>
      </c>
      <c r="O126" s="64" t="s">
        <v>344</v>
      </c>
      <c r="P126" s="10" t="s">
        <v>542</v>
      </c>
      <c r="Q126" s="10" t="s">
        <v>1119</v>
      </c>
    </row>
    <row r="127" spans="1:17" s="65" customFormat="1" ht="75" x14ac:dyDescent="0.25">
      <c r="A127" s="49">
        <f t="shared" si="1"/>
        <v>122</v>
      </c>
      <c r="B127" s="14">
        <v>42345</v>
      </c>
      <c r="C127" s="14">
        <v>42345</v>
      </c>
      <c r="D127" s="9">
        <v>1290</v>
      </c>
      <c r="E127" s="61">
        <v>432012.08</v>
      </c>
      <c r="F127" s="61">
        <v>0</v>
      </c>
      <c r="G127" s="11" t="s">
        <v>250</v>
      </c>
      <c r="H127" s="11" t="s">
        <v>250</v>
      </c>
      <c r="I127" s="20" t="s">
        <v>19</v>
      </c>
      <c r="J127" s="10" t="s">
        <v>251</v>
      </c>
      <c r="K127" s="10" t="s">
        <v>14</v>
      </c>
      <c r="L127" s="10" t="s">
        <v>14</v>
      </c>
      <c r="M127" s="16" t="s">
        <v>252</v>
      </c>
      <c r="N127" s="11" t="s">
        <v>253</v>
      </c>
      <c r="O127" s="64" t="s">
        <v>345</v>
      </c>
      <c r="P127" s="10" t="s">
        <v>546</v>
      </c>
      <c r="Q127" s="10" t="s">
        <v>1120</v>
      </c>
    </row>
    <row r="128" spans="1:17" s="65" customFormat="1" ht="75" x14ac:dyDescent="0.25">
      <c r="A128" s="49">
        <f t="shared" si="1"/>
        <v>123</v>
      </c>
      <c r="B128" s="14">
        <v>42348</v>
      </c>
      <c r="C128" s="14">
        <v>42348</v>
      </c>
      <c r="D128" s="9">
        <v>1321</v>
      </c>
      <c r="E128" s="61">
        <v>456400</v>
      </c>
      <c r="F128" s="61">
        <v>0</v>
      </c>
      <c r="G128" s="11" t="s">
        <v>197</v>
      </c>
      <c r="H128" s="11" t="s">
        <v>197</v>
      </c>
      <c r="I128" s="20" t="s">
        <v>19</v>
      </c>
      <c r="J128" s="10" t="s">
        <v>128</v>
      </c>
      <c r="K128" s="10" t="s">
        <v>14</v>
      </c>
      <c r="L128" s="10" t="s">
        <v>14</v>
      </c>
      <c r="M128" s="16" t="s">
        <v>15</v>
      </c>
      <c r="N128" s="11" t="s">
        <v>198</v>
      </c>
      <c r="O128" s="64" t="s">
        <v>346</v>
      </c>
      <c r="P128" s="10" t="s">
        <v>542</v>
      </c>
      <c r="Q128" s="10" t="s">
        <v>1191</v>
      </c>
    </row>
    <row r="129" spans="1:17" s="65" customFormat="1" ht="75" x14ac:dyDescent="0.25">
      <c r="A129" s="49">
        <f t="shared" si="1"/>
        <v>124</v>
      </c>
      <c r="B129" s="14">
        <v>42349</v>
      </c>
      <c r="C129" s="14">
        <v>42349</v>
      </c>
      <c r="D129" s="9">
        <v>1332</v>
      </c>
      <c r="E129" s="61">
        <v>860078</v>
      </c>
      <c r="F129" s="61">
        <v>0</v>
      </c>
      <c r="G129" s="11" t="s">
        <v>347</v>
      </c>
      <c r="H129" s="11" t="s">
        <v>347</v>
      </c>
      <c r="I129" s="20" t="s">
        <v>19</v>
      </c>
      <c r="J129" s="10" t="s">
        <v>348</v>
      </c>
      <c r="K129" s="10" t="s">
        <v>27</v>
      </c>
      <c r="L129" s="10" t="s">
        <v>27</v>
      </c>
      <c r="M129" s="16" t="s">
        <v>349</v>
      </c>
      <c r="N129" s="11" t="s">
        <v>350</v>
      </c>
      <c r="O129" s="64" t="s">
        <v>351</v>
      </c>
      <c r="P129" s="10" t="s">
        <v>537</v>
      </c>
      <c r="Q129" s="10" t="s">
        <v>1338</v>
      </c>
    </row>
    <row r="130" spans="1:17" s="65" customFormat="1" ht="75" x14ac:dyDescent="0.25">
      <c r="A130" s="49">
        <f t="shared" si="1"/>
        <v>125</v>
      </c>
      <c r="B130" s="14">
        <v>42349</v>
      </c>
      <c r="C130" s="14">
        <v>42349</v>
      </c>
      <c r="D130" s="9">
        <v>1331</v>
      </c>
      <c r="E130" s="61">
        <v>140082.51999999999</v>
      </c>
      <c r="F130" s="61">
        <v>0</v>
      </c>
      <c r="G130" s="11" t="s">
        <v>145</v>
      </c>
      <c r="H130" s="11" t="s">
        <v>145</v>
      </c>
      <c r="I130" s="20" t="s">
        <v>19</v>
      </c>
      <c r="J130" s="10" t="s">
        <v>352</v>
      </c>
      <c r="K130" s="10" t="s">
        <v>14</v>
      </c>
      <c r="L130" s="10" t="s">
        <v>14</v>
      </c>
      <c r="M130" s="16" t="s">
        <v>147</v>
      </c>
      <c r="N130" s="11" t="s">
        <v>148</v>
      </c>
      <c r="O130" s="64" t="s">
        <v>353</v>
      </c>
      <c r="P130" s="10" t="s">
        <v>551</v>
      </c>
      <c r="Q130" s="10" t="s">
        <v>1339</v>
      </c>
    </row>
    <row r="131" spans="1:17" s="65" customFormat="1" ht="60" x14ac:dyDescent="0.25">
      <c r="A131" s="49">
        <f t="shared" si="1"/>
        <v>126</v>
      </c>
      <c r="B131" s="14">
        <v>42354</v>
      </c>
      <c r="C131" s="14">
        <v>42354</v>
      </c>
      <c r="D131" s="9">
        <v>1360</v>
      </c>
      <c r="E131" s="61">
        <v>123973.17</v>
      </c>
      <c r="F131" s="61">
        <v>0</v>
      </c>
      <c r="G131" s="11" t="s">
        <v>354</v>
      </c>
      <c r="H131" s="11" t="s">
        <v>354</v>
      </c>
      <c r="I131" s="20" t="s">
        <v>19</v>
      </c>
      <c r="J131" s="10" t="s">
        <v>355</v>
      </c>
      <c r="K131" s="62" t="s">
        <v>14</v>
      </c>
      <c r="L131" s="62" t="s">
        <v>14</v>
      </c>
      <c r="M131" s="16" t="s">
        <v>202</v>
      </c>
      <c r="N131" s="11" t="s">
        <v>356</v>
      </c>
      <c r="O131" s="66" t="s">
        <v>357</v>
      </c>
      <c r="P131" s="10" t="s">
        <v>542</v>
      </c>
      <c r="Q131" s="10" t="s">
        <v>1212</v>
      </c>
    </row>
    <row r="132" spans="1:17" s="65" customFormat="1" ht="75" x14ac:dyDescent="0.25">
      <c r="A132" s="49">
        <f t="shared" si="1"/>
        <v>127</v>
      </c>
      <c r="B132" s="14">
        <v>42354</v>
      </c>
      <c r="C132" s="14">
        <v>42354</v>
      </c>
      <c r="D132" s="9">
        <v>1361</v>
      </c>
      <c r="E132" s="61">
        <v>769391</v>
      </c>
      <c r="F132" s="61">
        <v>0</v>
      </c>
      <c r="G132" s="58" t="s">
        <v>288</v>
      </c>
      <c r="H132" s="58" t="s">
        <v>288</v>
      </c>
      <c r="I132" s="23" t="s">
        <v>19</v>
      </c>
      <c r="J132" s="10" t="s">
        <v>59</v>
      </c>
      <c r="K132" s="62" t="s">
        <v>14</v>
      </c>
      <c r="L132" s="62" t="s">
        <v>14</v>
      </c>
      <c r="M132" s="16" t="s">
        <v>289</v>
      </c>
      <c r="N132" s="11" t="s">
        <v>61</v>
      </c>
      <c r="O132" s="66" t="s">
        <v>358</v>
      </c>
      <c r="P132" s="10" t="s">
        <v>542</v>
      </c>
      <c r="Q132" s="10" t="s">
        <v>1340</v>
      </c>
    </row>
    <row r="133" spans="1:17" s="65" customFormat="1" ht="75" x14ac:dyDescent="0.25">
      <c r="A133" s="49">
        <f t="shared" si="1"/>
        <v>128</v>
      </c>
      <c r="B133" s="14">
        <v>42354</v>
      </c>
      <c r="C133" s="14">
        <v>42354</v>
      </c>
      <c r="D133" s="9">
        <v>3011</v>
      </c>
      <c r="E133" s="61">
        <v>194256.91</v>
      </c>
      <c r="F133" s="61">
        <v>0</v>
      </c>
      <c r="G133" s="57" t="s">
        <v>298</v>
      </c>
      <c r="H133" s="11" t="s">
        <v>298</v>
      </c>
      <c r="I133" s="20" t="s">
        <v>12</v>
      </c>
      <c r="J133" s="10" t="s">
        <v>299</v>
      </c>
      <c r="K133" s="62" t="s">
        <v>14</v>
      </c>
      <c r="L133" s="62" t="s">
        <v>14</v>
      </c>
      <c r="M133" s="16" t="s">
        <v>15</v>
      </c>
      <c r="N133" s="11" t="s">
        <v>300</v>
      </c>
      <c r="O133" s="66" t="s">
        <v>359</v>
      </c>
      <c r="P133" s="10" t="s">
        <v>542</v>
      </c>
      <c r="Q133" s="10" t="s">
        <v>1341</v>
      </c>
    </row>
    <row r="134" spans="1:17" s="65" customFormat="1" ht="60" x14ac:dyDescent="0.25">
      <c r="A134" s="49">
        <f t="shared" si="1"/>
        <v>129</v>
      </c>
      <c r="B134" s="14">
        <v>42354</v>
      </c>
      <c r="C134" s="14">
        <v>42354</v>
      </c>
      <c r="D134" s="9">
        <v>3012</v>
      </c>
      <c r="E134" s="61">
        <v>59057.36</v>
      </c>
      <c r="F134" s="61">
        <v>0</v>
      </c>
      <c r="G134" s="58" t="s">
        <v>232</v>
      </c>
      <c r="H134" s="58" t="s">
        <v>232</v>
      </c>
      <c r="I134" s="23" t="s">
        <v>12</v>
      </c>
      <c r="J134" s="10" t="s">
        <v>240</v>
      </c>
      <c r="K134" s="62" t="s">
        <v>14</v>
      </c>
      <c r="L134" s="62" t="s">
        <v>14</v>
      </c>
      <c r="M134" s="16" t="s">
        <v>233</v>
      </c>
      <c r="N134" s="11" t="s">
        <v>234</v>
      </c>
      <c r="O134" s="66" t="s">
        <v>360</v>
      </c>
      <c r="P134" s="10" t="s">
        <v>562</v>
      </c>
      <c r="Q134" s="10" t="s">
        <v>1342</v>
      </c>
    </row>
    <row r="135" spans="1:17" s="65" customFormat="1" ht="75" x14ac:dyDescent="0.25">
      <c r="A135" s="49">
        <f t="shared" si="1"/>
        <v>130</v>
      </c>
      <c r="B135" s="14">
        <v>42359</v>
      </c>
      <c r="C135" s="14">
        <v>42359</v>
      </c>
      <c r="D135" s="9">
        <v>1399</v>
      </c>
      <c r="E135" s="61">
        <v>379417</v>
      </c>
      <c r="F135" s="61">
        <v>0</v>
      </c>
      <c r="G135" s="17" t="s">
        <v>112</v>
      </c>
      <c r="H135" s="17" t="s">
        <v>112</v>
      </c>
      <c r="I135" s="50" t="s">
        <v>19</v>
      </c>
      <c r="J135" s="10" t="s">
        <v>662</v>
      </c>
      <c r="K135" s="62" t="s">
        <v>14</v>
      </c>
      <c r="L135" s="62" t="s">
        <v>14</v>
      </c>
      <c r="M135" s="16" t="s">
        <v>114</v>
      </c>
      <c r="N135" s="11" t="s">
        <v>115</v>
      </c>
      <c r="O135" s="66" t="s">
        <v>361</v>
      </c>
      <c r="P135" s="10" t="s">
        <v>573</v>
      </c>
      <c r="Q135" s="10" t="s">
        <v>1343</v>
      </c>
    </row>
    <row r="136" spans="1:17" s="65" customFormat="1" ht="60" x14ac:dyDescent="0.25">
      <c r="A136" s="49">
        <f t="shared" ref="A136:A199" si="2">A135+1</f>
        <v>131</v>
      </c>
      <c r="B136" s="14">
        <v>42359</v>
      </c>
      <c r="C136" s="14">
        <v>42359</v>
      </c>
      <c r="D136" s="9">
        <v>1398</v>
      </c>
      <c r="E136" s="61">
        <v>148769.60999999999</v>
      </c>
      <c r="F136" s="61">
        <v>0</v>
      </c>
      <c r="G136" s="58" t="s">
        <v>269</v>
      </c>
      <c r="H136" s="58" t="s">
        <v>269</v>
      </c>
      <c r="I136" s="23" t="s">
        <v>19</v>
      </c>
      <c r="J136" s="10" t="s">
        <v>270</v>
      </c>
      <c r="K136" s="62" t="s">
        <v>14</v>
      </c>
      <c r="L136" s="62" t="s">
        <v>14</v>
      </c>
      <c r="M136" s="16" t="s">
        <v>271</v>
      </c>
      <c r="N136" s="11" t="s">
        <v>253</v>
      </c>
      <c r="O136" s="66" t="s">
        <v>362</v>
      </c>
      <c r="P136" s="10" t="s">
        <v>577</v>
      </c>
      <c r="Q136" s="10" t="s">
        <v>1344</v>
      </c>
    </row>
    <row r="137" spans="1:17" s="65" customFormat="1" ht="75" x14ac:dyDescent="0.25">
      <c r="A137" s="49">
        <f t="shared" si="2"/>
        <v>132</v>
      </c>
      <c r="B137" s="14">
        <v>42359</v>
      </c>
      <c r="C137" s="14">
        <v>42359</v>
      </c>
      <c r="D137" s="9">
        <v>1400</v>
      </c>
      <c r="E137" s="61">
        <v>133000</v>
      </c>
      <c r="F137" s="61">
        <v>0</v>
      </c>
      <c r="G137" s="58" t="s">
        <v>227</v>
      </c>
      <c r="H137" s="58" t="s">
        <v>227</v>
      </c>
      <c r="I137" s="23" t="s">
        <v>19</v>
      </c>
      <c r="J137" s="10" t="s">
        <v>54</v>
      </c>
      <c r="K137" s="62" t="s">
        <v>14</v>
      </c>
      <c r="L137" s="62" t="s">
        <v>14</v>
      </c>
      <c r="M137" s="16" t="s">
        <v>228</v>
      </c>
      <c r="N137" s="11" t="s">
        <v>229</v>
      </c>
      <c r="O137" s="66" t="s">
        <v>363</v>
      </c>
      <c r="P137" s="10" t="s">
        <v>551</v>
      </c>
      <c r="Q137" s="10" t="s">
        <v>1101</v>
      </c>
    </row>
    <row r="138" spans="1:17" s="65" customFormat="1" ht="75" x14ac:dyDescent="0.25">
      <c r="A138" s="49">
        <f t="shared" si="2"/>
        <v>133</v>
      </c>
      <c r="B138" s="14">
        <v>42361</v>
      </c>
      <c r="C138" s="14">
        <v>42361</v>
      </c>
      <c r="D138" s="9">
        <v>3198</v>
      </c>
      <c r="E138" s="61">
        <v>199206</v>
      </c>
      <c r="F138" s="61">
        <v>0</v>
      </c>
      <c r="G138" s="58" t="s">
        <v>154</v>
      </c>
      <c r="H138" s="58" t="s">
        <v>154</v>
      </c>
      <c r="I138" s="23" t="s">
        <v>12</v>
      </c>
      <c r="J138" s="10" t="s">
        <v>296</v>
      </c>
      <c r="K138" s="62" t="s">
        <v>14</v>
      </c>
      <c r="L138" s="62" t="s">
        <v>14</v>
      </c>
      <c r="M138" s="16" t="s">
        <v>156</v>
      </c>
      <c r="N138" s="11" t="s">
        <v>157</v>
      </c>
      <c r="O138" s="66" t="s">
        <v>364</v>
      </c>
      <c r="P138" s="10" t="s">
        <v>542</v>
      </c>
      <c r="Q138" s="10" t="s">
        <v>1102</v>
      </c>
    </row>
    <row r="139" spans="1:17" s="65" customFormat="1" ht="75" x14ac:dyDescent="0.25">
      <c r="A139" s="49">
        <f t="shared" si="2"/>
        <v>134</v>
      </c>
      <c r="B139" s="14">
        <v>42361</v>
      </c>
      <c r="C139" s="14">
        <v>42361</v>
      </c>
      <c r="D139" s="9">
        <v>1438</v>
      </c>
      <c r="E139" s="61">
        <v>107001.85</v>
      </c>
      <c r="F139" s="61">
        <v>0</v>
      </c>
      <c r="G139" s="11" t="s">
        <v>84</v>
      </c>
      <c r="H139" s="11" t="s">
        <v>84</v>
      </c>
      <c r="I139" s="20" t="s">
        <v>19</v>
      </c>
      <c r="J139" s="10" t="s">
        <v>85</v>
      </c>
      <c r="K139" s="62" t="s">
        <v>14</v>
      </c>
      <c r="L139" s="62" t="s">
        <v>14</v>
      </c>
      <c r="M139" s="16" t="s">
        <v>86</v>
      </c>
      <c r="N139" s="11" t="s">
        <v>87</v>
      </c>
      <c r="O139" s="66" t="s">
        <v>365</v>
      </c>
      <c r="P139" s="10" t="s">
        <v>551</v>
      </c>
      <c r="Q139" s="10" t="s">
        <v>1103</v>
      </c>
    </row>
    <row r="140" spans="1:17" s="65" customFormat="1" ht="75" x14ac:dyDescent="0.25">
      <c r="A140" s="49">
        <f t="shared" si="2"/>
        <v>135</v>
      </c>
      <c r="B140" s="14">
        <v>42361</v>
      </c>
      <c r="C140" s="14">
        <v>42361</v>
      </c>
      <c r="D140" s="9">
        <v>3</v>
      </c>
      <c r="E140" s="61">
        <v>60000</v>
      </c>
      <c r="F140" s="61">
        <v>0</v>
      </c>
      <c r="G140" s="58" t="s">
        <v>159</v>
      </c>
      <c r="H140" s="58" t="s">
        <v>159</v>
      </c>
      <c r="I140" s="17" t="s">
        <v>160</v>
      </c>
      <c r="J140" s="10" t="s">
        <v>161</v>
      </c>
      <c r="K140" s="62" t="s">
        <v>14</v>
      </c>
      <c r="L140" s="62" t="s">
        <v>14</v>
      </c>
      <c r="M140" s="16" t="s">
        <v>162</v>
      </c>
      <c r="N140" s="11" t="s">
        <v>163</v>
      </c>
      <c r="O140" s="66" t="s">
        <v>366</v>
      </c>
      <c r="P140" s="10" t="s">
        <v>551</v>
      </c>
      <c r="Q140" s="10" t="s">
        <v>1104</v>
      </c>
    </row>
    <row r="141" spans="1:17" s="65" customFormat="1" ht="60" x14ac:dyDescent="0.25">
      <c r="A141" s="49">
        <f t="shared" si="2"/>
        <v>136</v>
      </c>
      <c r="B141" s="14">
        <v>42367</v>
      </c>
      <c r="C141" s="14">
        <v>42367</v>
      </c>
      <c r="D141" s="9">
        <v>1466</v>
      </c>
      <c r="E141" s="61">
        <v>96600</v>
      </c>
      <c r="F141" s="61">
        <v>0</v>
      </c>
      <c r="G141" s="11" t="s">
        <v>367</v>
      </c>
      <c r="H141" s="11" t="s">
        <v>367</v>
      </c>
      <c r="I141" s="20" t="s">
        <v>19</v>
      </c>
      <c r="J141" s="10" t="s">
        <v>368</v>
      </c>
      <c r="K141" s="62" t="s">
        <v>14</v>
      </c>
      <c r="L141" s="62" t="s">
        <v>14</v>
      </c>
      <c r="M141" s="16" t="s">
        <v>65</v>
      </c>
      <c r="N141" s="11" t="s">
        <v>369</v>
      </c>
      <c r="O141" s="66" t="s">
        <v>370</v>
      </c>
      <c r="P141" s="10" t="s">
        <v>540</v>
      </c>
      <c r="Q141" s="10" t="s">
        <v>1105</v>
      </c>
    </row>
    <row r="142" spans="1:17" s="65" customFormat="1" ht="60" x14ac:dyDescent="0.25">
      <c r="A142" s="49">
        <f t="shared" si="2"/>
        <v>137</v>
      </c>
      <c r="B142" s="14">
        <v>42368</v>
      </c>
      <c r="C142" s="14">
        <v>42368</v>
      </c>
      <c r="D142" s="9">
        <v>1557</v>
      </c>
      <c r="E142" s="61">
        <v>175116.4</v>
      </c>
      <c r="F142" s="61">
        <v>0</v>
      </c>
      <c r="G142" s="58" t="s">
        <v>316</v>
      </c>
      <c r="H142" s="58" t="s">
        <v>316</v>
      </c>
      <c r="I142" s="23" t="s">
        <v>19</v>
      </c>
      <c r="J142" s="10" t="s">
        <v>630</v>
      </c>
      <c r="K142" s="62" t="s">
        <v>14</v>
      </c>
      <c r="L142" s="62" t="s">
        <v>14</v>
      </c>
      <c r="M142" s="16" t="s">
        <v>317</v>
      </c>
      <c r="N142" s="11" t="s">
        <v>318</v>
      </c>
      <c r="O142" s="66" t="s">
        <v>371</v>
      </c>
      <c r="P142" s="10" t="s">
        <v>573</v>
      </c>
      <c r="Q142" s="10" t="s">
        <v>1106</v>
      </c>
    </row>
    <row r="143" spans="1:17" s="65" customFormat="1" ht="60" x14ac:dyDescent="0.25">
      <c r="A143" s="49">
        <f t="shared" si="2"/>
        <v>138</v>
      </c>
      <c r="B143" s="14">
        <v>42368</v>
      </c>
      <c r="C143" s="14">
        <v>42368</v>
      </c>
      <c r="D143" s="9">
        <v>1556</v>
      </c>
      <c r="E143" s="61">
        <v>101976</v>
      </c>
      <c r="F143" s="61">
        <v>0</v>
      </c>
      <c r="G143" s="11" t="s">
        <v>372</v>
      </c>
      <c r="H143" s="11" t="s">
        <v>372</v>
      </c>
      <c r="I143" s="20" t="s">
        <v>19</v>
      </c>
      <c r="J143" s="10" t="s">
        <v>59</v>
      </c>
      <c r="K143" s="62" t="s">
        <v>14</v>
      </c>
      <c r="L143" s="62" t="s">
        <v>14</v>
      </c>
      <c r="M143" s="16" t="s">
        <v>373</v>
      </c>
      <c r="N143" s="11" t="s">
        <v>374</v>
      </c>
      <c r="O143" s="66" t="s">
        <v>375</v>
      </c>
      <c r="P143" s="10" t="s">
        <v>542</v>
      </c>
      <c r="Q143" s="10" t="s">
        <v>1107</v>
      </c>
    </row>
    <row r="144" spans="1:17" s="65" customFormat="1" ht="60" x14ac:dyDescent="0.25">
      <c r="A144" s="49">
        <f t="shared" si="2"/>
        <v>139</v>
      </c>
      <c r="B144" s="14">
        <v>42369</v>
      </c>
      <c r="C144" s="14">
        <v>42369</v>
      </c>
      <c r="D144" s="9">
        <v>1560</v>
      </c>
      <c r="E144" s="15">
        <v>91658.73</v>
      </c>
      <c r="F144" s="15">
        <v>0</v>
      </c>
      <c r="G144" s="11" t="s">
        <v>757</v>
      </c>
      <c r="H144" s="11" t="s">
        <v>197</v>
      </c>
      <c r="I144" s="20" t="s">
        <v>19</v>
      </c>
      <c r="J144" s="10" t="s">
        <v>376</v>
      </c>
      <c r="K144" s="10" t="s">
        <v>14</v>
      </c>
      <c r="L144" s="10" t="s">
        <v>14</v>
      </c>
      <c r="M144" s="16" t="s">
        <v>15</v>
      </c>
      <c r="N144" s="11" t="s">
        <v>377</v>
      </c>
      <c r="O144" s="67" t="s">
        <v>378</v>
      </c>
      <c r="P144" s="10" t="s">
        <v>546</v>
      </c>
      <c r="Q144" s="10" t="s">
        <v>795</v>
      </c>
    </row>
    <row r="145" spans="1:17" s="65" customFormat="1" ht="75" x14ac:dyDescent="0.25">
      <c r="A145" s="49">
        <f t="shared" si="2"/>
        <v>140</v>
      </c>
      <c r="B145" s="14">
        <v>42369</v>
      </c>
      <c r="C145" s="14">
        <v>42369</v>
      </c>
      <c r="D145" s="9">
        <v>1561</v>
      </c>
      <c r="E145" s="61">
        <v>381526.68</v>
      </c>
      <c r="F145" s="61">
        <v>0</v>
      </c>
      <c r="G145" s="11" t="s">
        <v>178</v>
      </c>
      <c r="H145" s="11" t="s">
        <v>178</v>
      </c>
      <c r="I145" s="20" t="s">
        <v>19</v>
      </c>
      <c r="J145" s="10" t="s">
        <v>379</v>
      </c>
      <c r="K145" s="62" t="s">
        <v>14</v>
      </c>
      <c r="L145" s="62" t="s">
        <v>14</v>
      </c>
      <c r="M145" s="16" t="s">
        <v>180</v>
      </c>
      <c r="N145" s="11" t="s">
        <v>181</v>
      </c>
      <c r="O145" s="66" t="s">
        <v>380</v>
      </c>
      <c r="P145" s="10" t="s">
        <v>577</v>
      </c>
      <c r="Q145" s="10" t="s">
        <v>1296</v>
      </c>
    </row>
    <row r="146" spans="1:17" s="48" customFormat="1" ht="60" x14ac:dyDescent="0.25">
      <c r="A146" s="49">
        <f t="shared" si="2"/>
        <v>141</v>
      </c>
      <c r="B146" s="81">
        <v>42390</v>
      </c>
      <c r="C146" s="81">
        <v>42390</v>
      </c>
      <c r="D146" s="40">
        <v>2</v>
      </c>
      <c r="E146" s="41">
        <v>144212.44</v>
      </c>
      <c r="F146" s="41">
        <v>0</v>
      </c>
      <c r="G146" s="58" t="s">
        <v>383</v>
      </c>
      <c r="H146" s="58" t="s">
        <v>383</v>
      </c>
      <c r="I146" s="44" t="s">
        <v>118</v>
      </c>
      <c r="J146" s="49" t="s">
        <v>688</v>
      </c>
      <c r="K146" s="45" t="s">
        <v>14</v>
      </c>
      <c r="L146" s="45" t="s">
        <v>14</v>
      </c>
      <c r="M146" s="46" t="s">
        <v>385</v>
      </c>
      <c r="N146" s="58" t="s">
        <v>188</v>
      </c>
      <c r="O146" s="45" t="s">
        <v>386</v>
      </c>
      <c r="P146" s="49" t="s">
        <v>577</v>
      </c>
      <c r="Q146" s="10" t="s">
        <v>1345</v>
      </c>
    </row>
    <row r="147" spans="1:17" s="48" customFormat="1" ht="60" x14ac:dyDescent="0.25">
      <c r="A147" s="49">
        <f t="shared" si="2"/>
        <v>142</v>
      </c>
      <c r="B147" s="81">
        <v>42390</v>
      </c>
      <c r="C147" s="81">
        <v>42390</v>
      </c>
      <c r="D147" s="40">
        <v>30</v>
      </c>
      <c r="E147" s="15">
        <v>85904</v>
      </c>
      <c r="F147" s="15">
        <v>0</v>
      </c>
      <c r="G147" s="11" t="s">
        <v>340</v>
      </c>
      <c r="H147" s="58" t="s">
        <v>340</v>
      </c>
      <c r="I147" s="45" t="s">
        <v>387</v>
      </c>
      <c r="J147" s="49" t="s">
        <v>207</v>
      </c>
      <c r="K147" s="10" t="s">
        <v>14</v>
      </c>
      <c r="L147" s="10" t="s">
        <v>14</v>
      </c>
      <c r="M147" s="46" t="s">
        <v>388</v>
      </c>
      <c r="N147" s="58" t="s">
        <v>341</v>
      </c>
      <c r="O147" s="45" t="s">
        <v>389</v>
      </c>
      <c r="P147" s="49" t="s">
        <v>540</v>
      </c>
      <c r="Q147" s="10" t="s">
        <v>1345</v>
      </c>
    </row>
    <row r="148" spans="1:17" s="13" customFormat="1" ht="75" x14ac:dyDescent="0.25">
      <c r="A148" s="49">
        <f t="shared" si="2"/>
        <v>143</v>
      </c>
      <c r="B148" s="81">
        <v>42390</v>
      </c>
      <c r="C148" s="81">
        <v>42391</v>
      </c>
      <c r="D148" s="40">
        <v>1</v>
      </c>
      <c r="E148" s="41">
        <v>315000</v>
      </c>
      <c r="F148" s="41">
        <v>0</v>
      </c>
      <c r="G148" s="58" t="s">
        <v>390</v>
      </c>
      <c r="H148" s="58" t="s">
        <v>390</v>
      </c>
      <c r="I148" s="50" t="s">
        <v>118</v>
      </c>
      <c r="J148" s="45" t="s">
        <v>391</v>
      </c>
      <c r="K148" s="10" t="s">
        <v>14</v>
      </c>
      <c r="L148" s="10" t="s">
        <v>14</v>
      </c>
      <c r="M148" s="46" t="s">
        <v>45</v>
      </c>
      <c r="N148" s="58" t="s">
        <v>393</v>
      </c>
      <c r="O148" s="45" t="s">
        <v>394</v>
      </c>
      <c r="P148" s="45" t="s">
        <v>537</v>
      </c>
      <c r="Q148" s="10" t="s">
        <v>1346</v>
      </c>
    </row>
    <row r="149" spans="1:17" s="13" customFormat="1" ht="75" x14ac:dyDescent="0.25">
      <c r="A149" s="49">
        <f t="shared" si="2"/>
        <v>144</v>
      </c>
      <c r="B149" s="81">
        <v>42390</v>
      </c>
      <c r="C149" s="81">
        <v>42390</v>
      </c>
      <c r="D149" s="9">
        <v>31</v>
      </c>
      <c r="E149" s="15">
        <v>128614.3</v>
      </c>
      <c r="F149" s="15">
        <v>0</v>
      </c>
      <c r="G149" s="58" t="s">
        <v>259</v>
      </c>
      <c r="H149" s="58" t="s">
        <v>259</v>
      </c>
      <c r="I149" s="50" t="s">
        <v>387</v>
      </c>
      <c r="J149" s="49" t="s">
        <v>260</v>
      </c>
      <c r="K149" s="10" t="s">
        <v>14</v>
      </c>
      <c r="L149" s="10" t="s">
        <v>14</v>
      </c>
      <c r="M149" s="46" t="s">
        <v>109</v>
      </c>
      <c r="N149" s="58" t="s">
        <v>261</v>
      </c>
      <c r="O149" s="45" t="s">
        <v>396</v>
      </c>
      <c r="P149" s="49" t="s">
        <v>573</v>
      </c>
      <c r="Q149" s="10" t="s">
        <v>1347</v>
      </c>
    </row>
    <row r="150" spans="1:17" s="13" customFormat="1" ht="60" x14ac:dyDescent="0.25">
      <c r="A150" s="49">
        <f t="shared" si="2"/>
        <v>145</v>
      </c>
      <c r="B150" s="14">
        <v>42390</v>
      </c>
      <c r="C150" s="14">
        <v>42390</v>
      </c>
      <c r="D150" s="9">
        <v>32</v>
      </c>
      <c r="E150" s="15">
        <v>230382.34</v>
      </c>
      <c r="F150" s="15">
        <v>0</v>
      </c>
      <c r="G150" s="51" t="s">
        <v>302</v>
      </c>
      <c r="H150" s="58" t="s">
        <v>302</v>
      </c>
      <c r="I150" s="50" t="s">
        <v>387</v>
      </c>
      <c r="J150" s="49" t="s">
        <v>303</v>
      </c>
      <c r="K150" s="62" t="s">
        <v>26</v>
      </c>
      <c r="L150" s="62" t="s">
        <v>27</v>
      </c>
      <c r="M150" s="46" t="s">
        <v>397</v>
      </c>
      <c r="N150" s="58" t="s">
        <v>305</v>
      </c>
      <c r="O150" s="45" t="s">
        <v>398</v>
      </c>
      <c r="P150" s="49" t="s">
        <v>540</v>
      </c>
      <c r="Q150" s="10" t="s">
        <v>1348</v>
      </c>
    </row>
    <row r="151" spans="1:17" s="13" customFormat="1" ht="75" x14ac:dyDescent="0.25">
      <c r="A151" s="49">
        <f t="shared" si="2"/>
        <v>146</v>
      </c>
      <c r="B151" s="14">
        <v>42391</v>
      </c>
      <c r="C151" s="14">
        <v>42391</v>
      </c>
      <c r="D151" s="9">
        <v>48</v>
      </c>
      <c r="E151" s="15">
        <v>307602.31400000001</v>
      </c>
      <c r="F151" s="15">
        <v>0</v>
      </c>
      <c r="G151" s="11" t="s">
        <v>63</v>
      </c>
      <c r="H151" s="58" t="s">
        <v>63</v>
      </c>
      <c r="I151" s="50" t="s">
        <v>387</v>
      </c>
      <c r="J151" s="49" t="s">
        <v>311</v>
      </c>
      <c r="K151" s="10" t="s">
        <v>14</v>
      </c>
      <c r="L151" s="10" t="s">
        <v>14</v>
      </c>
      <c r="M151" s="46" t="s">
        <v>65</v>
      </c>
      <c r="N151" s="58" t="s">
        <v>66</v>
      </c>
      <c r="O151" s="45" t="s">
        <v>399</v>
      </c>
      <c r="P151" s="49" t="s">
        <v>562</v>
      </c>
      <c r="Q151" s="10" t="s">
        <v>1349</v>
      </c>
    </row>
    <row r="152" spans="1:17" s="13" customFormat="1" ht="75" x14ac:dyDescent="0.25">
      <c r="A152" s="49">
        <f t="shared" si="2"/>
        <v>147</v>
      </c>
      <c r="B152" s="14">
        <v>42391</v>
      </c>
      <c r="C152" s="14">
        <v>42391</v>
      </c>
      <c r="D152" s="9">
        <v>127</v>
      </c>
      <c r="E152" s="15">
        <v>137800.51</v>
      </c>
      <c r="F152" s="15">
        <v>0</v>
      </c>
      <c r="G152" s="58" t="s">
        <v>232</v>
      </c>
      <c r="H152" s="58" t="s">
        <v>232</v>
      </c>
      <c r="I152" s="23" t="s">
        <v>12</v>
      </c>
      <c r="J152" s="49" t="s">
        <v>240</v>
      </c>
      <c r="K152" s="10" t="s">
        <v>14</v>
      </c>
      <c r="L152" s="10" t="s">
        <v>14</v>
      </c>
      <c r="M152" s="24" t="s">
        <v>400</v>
      </c>
      <c r="N152" s="58" t="s">
        <v>234</v>
      </c>
      <c r="O152" s="45" t="s">
        <v>401</v>
      </c>
      <c r="P152" s="49" t="s">
        <v>562</v>
      </c>
      <c r="Q152" s="10" t="s">
        <v>1350</v>
      </c>
    </row>
    <row r="153" spans="1:17" s="48" customFormat="1" ht="60" x14ac:dyDescent="0.25">
      <c r="A153" s="49">
        <f t="shared" si="2"/>
        <v>148</v>
      </c>
      <c r="B153" s="81">
        <v>42395</v>
      </c>
      <c r="C153" s="81">
        <v>42395</v>
      </c>
      <c r="D153" s="40">
        <v>64</v>
      </c>
      <c r="E153" s="15">
        <v>243374.85</v>
      </c>
      <c r="F153" s="15">
        <v>0</v>
      </c>
      <c r="G153" s="83" t="s">
        <v>402</v>
      </c>
      <c r="H153" s="58" t="s">
        <v>402</v>
      </c>
      <c r="I153" s="45" t="s">
        <v>387</v>
      </c>
      <c r="J153" s="49" t="s">
        <v>403</v>
      </c>
      <c r="K153" s="10" t="s">
        <v>14</v>
      </c>
      <c r="L153" s="10" t="s">
        <v>14</v>
      </c>
      <c r="M153" s="46" t="s">
        <v>404</v>
      </c>
      <c r="N153" s="58" t="s">
        <v>405</v>
      </c>
      <c r="O153" s="45" t="s">
        <v>406</v>
      </c>
      <c r="P153" s="49" t="s">
        <v>577</v>
      </c>
      <c r="Q153" s="45" t="s">
        <v>1354</v>
      </c>
    </row>
    <row r="154" spans="1:17" s="48" customFormat="1" ht="60" x14ac:dyDescent="0.25">
      <c r="A154" s="49">
        <f t="shared" si="2"/>
        <v>149</v>
      </c>
      <c r="B154" s="81">
        <v>42395</v>
      </c>
      <c r="C154" s="81">
        <v>42396</v>
      </c>
      <c r="D154" s="40">
        <v>1</v>
      </c>
      <c r="E154" s="15">
        <f>338458</f>
        <v>338458</v>
      </c>
      <c r="F154" s="15">
        <v>25</v>
      </c>
      <c r="G154" s="83" t="s">
        <v>328</v>
      </c>
      <c r="H154" s="83" t="s">
        <v>328</v>
      </c>
      <c r="I154" s="44" t="s">
        <v>407</v>
      </c>
      <c r="J154" s="49" t="s">
        <v>483</v>
      </c>
      <c r="K154" s="10" t="s">
        <v>14</v>
      </c>
      <c r="L154" s="10" t="s">
        <v>14</v>
      </c>
      <c r="M154" s="46" t="s">
        <v>65</v>
      </c>
      <c r="N154" s="58" t="s">
        <v>330</v>
      </c>
      <c r="O154" s="45" t="s">
        <v>408</v>
      </c>
      <c r="P154" s="49" t="s">
        <v>542</v>
      </c>
      <c r="Q154" s="45" t="s">
        <v>1355</v>
      </c>
    </row>
    <row r="155" spans="1:17" s="48" customFormat="1" ht="75" x14ac:dyDescent="0.25">
      <c r="A155" s="49">
        <f t="shared" si="2"/>
        <v>150</v>
      </c>
      <c r="B155" s="81">
        <v>42409</v>
      </c>
      <c r="C155" s="81">
        <v>42409</v>
      </c>
      <c r="D155" s="40">
        <v>3</v>
      </c>
      <c r="E155" s="15">
        <v>163615.18</v>
      </c>
      <c r="F155" s="15">
        <v>0</v>
      </c>
      <c r="G155" s="83" t="s">
        <v>409</v>
      </c>
      <c r="H155" s="83" t="s">
        <v>409</v>
      </c>
      <c r="I155" s="44" t="s">
        <v>118</v>
      </c>
      <c r="J155" s="49" t="s">
        <v>410</v>
      </c>
      <c r="K155" s="10" t="s">
        <v>14</v>
      </c>
      <c r="L155" s="10" t="s">
        <v>14</v>
      </c>
      <c r="M155" s="46" t="s">
        <v>1373</v>
      </c>
      <c r="N155" s="58" t="s">
        <v>121</v>
      </c>
      <c r="O155" s="45" t="s">
        <v>412</v>
      </c>
      <c r="P155" s="49" t="s">
        <v>577</v>
      </c>
      <c r="Q155" s="45" t="s">
        <v>1356</v>
      </c>
    </row>
    <row r="156" spans="1:17" s="48" customFormat="1" ht="60" x14ac:dyDescent="0.25">
      <c r="A156" s="49">
        <f t="shared" si="2"/>
        <v>151</v>
      </c>
      <c r="B156" s="81">
        <v>42409</v>
      </c>
      <c r="C156" s="81">
        <v>42409</v>
      </c>
      <c r="D156" s="40">
        <v>111</v>
      </c>
      <c r="E156" s="15">
        <v>480001.2</v>
      </c>
      <c r="F156" s="15">
        <v>0</v>
      </c>
      <c r="G156" s="68" t="s">
        <v>413</v>
      </c>
      <c r="H156" s="68" t="s">
        <v>413</v>
      </c>
      <c r="I156" s="45" t="s">
        <v>387</v>
      </c>
      <c r="J156" s="49" t="s">
        <v>403</v>
      </c>
      <c r="K156" s="10" t="s">
        <v>14</v>
      </c>
      <c r="L156" s="10" t="s">
        <v>14</v>
      </c>
      <c r="M156" s="46" t="s">
        <v>114</v>
      </c>
      <c r="N156" s="58" t="s">
        <v>115</v>
      </c>
      <c r="O156" s="45" t="s">
        <v>415</v>
      </c>
      <c r="P156" s="49" t="s">
        <v>573</v>
      </c>
      <c r="Q156" s="45" t="s">
        <v>1353</v>
      </c>
    </row>
    <row r="157" spans="1:17" s="48" customFormat="1" ht="75" x14ac:dyDescent="0.25">
      <c r="A157" s="49">
        <f t="shared" si="2"/>
        <v>152</v>
      </c>
      <c r="B157" s="81">
        <v>42409</v>
      </c>
      <c r="C157" s="81">
        <v>42410</v>
      </c>
      <c r="D157" s="40">
        <v>2</v>
      </c>
      <c r="E157" s="15">
        <f>156890</f>
        <v>156890</v>
      </c>
      <c r="F157" s="15">
        <v>25</v>
      </c>
      <c r="G157" s="83" t="s">
        <v>328</v>
      </c>
      <c r="H157" s="83" t="s">
        <v>328</v>
      </c>
      <c r="I157" s="44" t="s">
        <v>407</v>
      </c>
      <c r="J157" s="49" t="s">
        <v>483</v>
      </c>
      <c r="K157" s="10" t="s">
        <v>14</v>
      </c>
      <c r="L157" s="10" t="s">
        <v>14</v>
      </c>
      <c r="M157" s="46" t="s">
        <v>65</v>
      </c>
      <c r="N157" s="58" t="s">
        <v>330</v>
      </c>
      <c r="O157" s="45" t="s">
        <v>416</v>
      </c>
      <c r="P157" s="49" t="s">
        <v>542</v>
      </c>
      <c r="Q157" s="45" t="s">
        <v>1351</v>
      </c>
    </row>
    <row r="158" spans="1:17" s="48" customFormat="1" ht="60" x14ac:dyDescent="0.25">
      <c r="A158" s="49">
        <f t="shared" si="2"/>
        <v>153</v>
      </c>
      <c r="B158" s="81">
        <v>42412</v>
      </c>
      <c r="C158" s="81">
        <v>42412</v>
      </c>
      <c r="D158" s="40">
        <v>140</v>
      </c>
      <c r="E158" s="15">
        <v>753783.88</v>
      </c>
      <c r="F158" s="15">
        <v>0</v>
      </c>
      <c r="G158" s="69" t="s">
        <v>417</v>
      </c>
      <c r="H158" s="69" t="s">
        <v>417</v>
      </c>
      <c r="I158" s="45" t="s">
        <v>387</v>
      </c>
      <c r="J158" s="49" t="s">
        <v>418</v>
      </c>
      <c r="K158" s="10" t="s">
        <v>14</v>
      </c>
      <c r="L158" s="10" t="s">
        <v>14</v>
      </c>
      <c r="M158" s="46" t="s">
        <v>65</v>
      </c>
      <c r="N158" s="58" t="s">
        <v>419</v>
      </c>
      <c r="O158" s="45" t="s">
        <v>420</v>
      </c>
      <c r="P158" s="49" t="s">
        <v>551</v>
      </c>
      <c r="Q158" s="45" t="s">
        <v>1299</v>
      </c>
    </row>
    <row r="159" spans="1:17" s="48" customFormat="1" ht="75" x14ac:dyDescent="0.25">
      <c r="A159" s="49">
        <f t="shared" si="2"/>
        <v>154</v>
      </c>
      <c r="B159" s="81">
        <v>42420</v>
      </c>
      <c r="C159" s="81">
        <v>42420</v>
      </c>
      <c r="D159" s="40">
        <v>177</v>
      </c>
      <c r="E159" s="15">
        <v>289270.73</v>
      </c>
      <c r="F159" s="15">
        <v>0</v>
      </c>
      <c r="G159" s="70" t="s">
        <v>354</v>
      </c>
      <c r="H159" s="70" t="s">
        <v>354</v>
      </c>
      <c r="I159" s="45" t="s">
        <v>387</v>
      </c>
      <c r="J159" s="45" t="s">
        <v>355</v>
      </c>
      <c r="K159" s="45" t="s">
        <v>14</v>
      </c>
      <c r="L159" s="45" t="s">
        <v>14</v>
      </c>
      <c r="M159" s="46" t="s">
        <v>1210</v>
      </c>
      <c r="N159" s="58" t="s">
        <v>356</v>
      </c>
      <c r="O159" s="47" t="s">
        <v>422</v>
      </c>
      <c r="P159" s="45" t="s">
        <v>542</v>
      </c>
      <c r="Q159" s="45" t="s">
        <v>1214</v>
      </c>
    </row>
    <row r="160" spans="1:17" s="48" customFormat="1" ht="75" x14ac:dyDescent="0.25">
      <c r="A160" s="49">
        <f t="shared" si="2"/>
        <v>155</v>
      </c>
      <c r="B160" s="81">
        <v>42420</v>
      </c>
      <c r="C160" s="81">
        <v>42420</v>
      </c>
      <c r="D160" s="40">
        <v>180</v>
      </c>
      <c r="E160" s="15">
        <v>179626.33</v>
      </c>
      <c r="F160" s="15">
        <v>0</v>
      </c>
      <c r="G160" s="42" t="s">
        <v>423</v>
      </c>
      <c r="H160" s="42" t="s">
        <v>423</v>
      </c>
      <c r="I160" s="45" t="s">
        <v>387</v>
      </c>
      <c r="J160" s="45" t="s">
        <v>424</v>
      </c>
      <c r="K160" s="45" t="s">
        <v>14</v>
      </c>
      <c r="L160" s="45" t="s">
        <v>14</v>
      </c>
      <c r="M160" s="46" t="s">
        <v>890</v>
      </c>
      <c r="N160" s="58" t="s">
        <v>425</v>
      </c>
      <c r="O160" s="47" t="s">
        <v>426</v>
      </c>
      <c r="P160" s="45" t="s">
        <v>577</v>
      </c>
      <c r="Q160" s="45" t="s">
        <v>1352</v>
      </c>
    </row>
    <row r="161" spans="1:17" s="48" customFormat="1" ht="75" x14ac:dyDescent="0.25">
      <c r="A161" s="49">
        <f t="shared" si="2"/>
        <v>156</v>
      </c>
      <c r="B161" s="81">
        <v>42420</v>
      </c>
      <c r="C161" s="81">
        <v>42420</v>
      </c>
      <c r="D161" s="40">
        <v>178</v>
      </c>
      <c r="E161" s="15">
        <v>225400</v>
      </c>
      <c r="F161" s="15">
        <v>0</v>
      </c>
      <c r="G161" s="42" t="s">
        <v>367</v>
      </c>
      <c r="H161" s="42" t="s">
        <v>367</v>
      </c>
      <c r="I161" s="45" t="s">
        <v>387</v>
      </c>
      <c r="J161" s="45" t="s">
        <v>368</v>
      </c>
      <c r="K161" s="45" t="s">
        <v>14</v>
      </c>
      <c r="L161" s="45" t="s">
        <v>14</v>
      </c>
      <c r="M161" s="46" t="s">
        <v>65</v>
      </c>
      <c r="N161" s="58" t="s">
        <v>369</v>
      </c>
      <c r="O161" s="47" t="s">
        <v>427</v>
      </c>
      <c r="P161" s="45" t="s">
        <v>542</v>
      </c>
      <c r="Q161" s="45" t="s">
        <v>1317</v>
      </c>
    </row>
    <row r="162" spans="1:17" s="48" customFormat="1" ht="75" x14ac:dyDescent="0.25">
      <c r="A162" s="49">
        <f t="shared" si="2"/>
        <v>157</v>
      </c>
      <c r="B162" s="14">
        <v>42420</v>
      </c>
      <c r="C162" s="14">
        <v>42420</v>
      </c>
      <c r="D162" s="9">
        <v>179</v>
      </c>
      <c r="E162" s="15">
        <v>237944</v>
      </c>
      <c r="F162" s="15">
        <v>0</v>
      </c>
      <c r="G162" s="42" t="s">
        <v>372</v>
      </c>
      <c r="H162" s="42" t="s">
        <v>372</v>
      </c>
      <c r="I162" s="45" t="s">
        <v>387</v>
      </c>
      <c r="J162" s="10" t="s">
        <v>59</v>
      </c>
      <c r="K162" s="45" t="s">
        <v>14</v>
      </c>
      <c r="L162" s="45" t="s">
        <v>14</v>
      </c>
      <c r="M162" s="16" t="s">
        <v>428</v>
      </c>
      <c r="N162" s="11" t="s">
        <v>429</v>
      </c>
      <c r="O162" s="52" t="s">
        <v>430</v>
      </c>
      <c r="P162" s="10" t="s">
        <v>542</v>
      </c>
      <c r="Q162" s="10" t="s">
        <v>1318</v>
      </c>
    </row>
    <row r="163" spans="1:17" s="53" customFormat="1" ht="75" x14ac:dyDescent="0.25">
      <c r="A163" s="49">
        <f t="shared" si="2"/>
        <v>158</v>
      </c>
      <c r="B163" s="14">
        <v>42426</v>
      </c>
      <c r="C163" s="14">
        <v>42426</v>
      </c>
      <c r="D163" s="9">
        <v>201</v>
      </c>
      <c r="E163" s="15">
        <v>2353689.06</v>
      </c>
      <c r="F163" s="15">
        <v>0</v>
      </c>
      <c r="G163" s="42" t="s">
        <v>431</v>
      </c>
      <c r="H163" s="42" t="s">
        <v>431</v>
      </c>
      <c r="I163" s="45" t="s">
        <v>387</v>
      </c>
      <c r="J163" s="10" t="s">
        <v>432</v>
      </c>
      <c r="K163" s="45" t="s">
        <v>14</v>
      </c>
      <c r="L163" s="45" t="s">
        <v>14</v>
      </c>
      <c r="M163" s="16" t="s">
        <v>433</v>
      </c>
      <c r="N163" s="11" t="s">
        <v>434</v>
      </c>
      <c r="O163" s="52" t="s">
        <v>435</v>
      </c>
      <c r="P163" s="10" t="s">
        <v>537</v>
      </c>
      <c r="Q163" s="10" t="s">
        <v>1316</v>
      </c>
    </row>
    <row r="164" spans="1:17" s="13" customFormat="1" ht="75" x14ac:dyDescent="0.25">
      <c r="A164" s="49">
        <f t="shared" si="2"/>
        <v>159</v>
      </c>
      <c r="B164" s="14">
        <v>42426</v>
      </c>
      <c r="C164" s="14">
        <v>42426</v>
      </c>
      <c r="D164" s="9">
        <v>194</v>
      </c>
      <c r="E164" s="15">
        <v>350000</v>
      </c>
      <c r="F164" s="15">
        <v>0</v>
      </c>
      <c r="G164" s="11" t="s">
        <v>436</v>
      </c>
      <c r="H164" s="11" t="s">
        <v>436</v>
      </c>
      <c r="I164" s="45" t="s">
        <v>387</v>
      </c>
      <c r="J164" s="10" t="s">
        <v>437</v>
      </c>
      <c r="K164" s="45" t="s">
        <v>14</v>
      </c>
      <c r="L164" s="45" t="s">
        <v>14</v>
      </c>
      <c r="M164" s="16" t="s">
        <v>867</v>
      </c>
      <c r="N164" s="11" t="s">
        <v>439</v>
      </c>
      <c r="O164" s="12" t="s">
        <v>440</v>
      </c>
      <c r="P164" s="10" t="s">
        <v>551</v>
      </c>
      <c r="Q164" s="10" t="s">
        <v>1314</v>
      </c>
    </row>
    <row r="165" spans="1:17" s="71" customFormat="1" ht="75" x14ac:dyDescent="0.25">
      <c r="A165" s="39">
        <f t="shared" si="2"/>
        <v>160</v>
      </c>
      <c r="B165" s="14">
        <v>42426</v>
      </c>
      <c r="C165" s="14">
        <v>42426</v>
      </c>
      <c r="D165" s="9">
        <v>200</v>
      </c>
      <c r="E165" s="15">
        <v>5358015.16</v>
      </c>
      <c r="F165" s="15">
        <v>0</v>
      </c>
      <c r="G165" s="84" t="s">
        <v>441</v>
      </c>
      <c r="H165" s="84" t="s">
        <v>441</v>
      </c>
      <c r="I165" s="10" t="s">
        <v>387</v>
      </c>
      <c r="J165" s="10" t="s">
        <v>391</v>
      </c>
      <c r="K165" s="10" t="s">
        <v>14</v>
      </c>
      <c r="L165" s="10" t="s">
        <v>14</v>
      </c>
      <c r="M165" s="10" t="s">
        <v>442</v>
      </c>
      <c r="N165" s="11" t="s">
        <v>443</v>
      </c>
      <c r="O165" s="10" t="s">
        <v>444</v>
      </c>
      <c r="P165" s="10" t="s">
        <v>537</v>
      </c>
      <c r="Q165" s="10" t="s">
        <v>1315</v>
      </c>
    </row>
    <row r="166" spans="1:17" s="13" customFormat="1" ht="75" x14ac:dyDescent="0.25">
      <c r="A166" s="49">
        <f t="shared" si="2"/>
        <v>161</v>
      </c>
      <c r="B166" s="14">
        <v>42429</v>
      </c>
      <c r="C166" s="14">
        <v>42429</v>
      </c>
      <c r="D166" s="9">
        <v>934</v>
      </c>
      <c r="E166" s="41">
        <v>600000</v>
      </c>
      <c r="F166" s="41">
        <v>0</v>
      </c>
      <c r="G166" s="83" t="s">
        <v>707</v>
      </c>
      <c r="H166" s="83" t="s">
        <v>707</v>
      </c>
      <c r="I166" s="23" t="s">
        <v>12</v>
      </c>
      <c r="J166" s="49" t="s">
        <v>445</v>
      </c>
      <c r="K166" s="45" t="s">
        <v>14</v>
      </c>
      <c r="L166" s="45" t="s">
        <v>14</v>
      </c>
      <c r="M166" s="45" t="s">
        <v>275</v>
      </c>
      <c r="N166" s="11" t="s">
        <v>447</v>
      </c>
      <c r="O166" s="45" t="s">
        <v>448</v>
      </c>
      <c r="P166" s="49" t="s">
        <v>551</v>
      </c>
      <c r="Q166" s="10" t="s">
        <v>1314</v>
      </c>
    </row>
    <row r="167" spans="1:17" s="13" customFormat="1" ht="75" x14ac:dyDescent="0.25">
      <c r="A167" s="39">
        <f t="shared" si="2"/>
        <v>162</v>
      </c>
      <c r="B167" s="14">
        <v>42430</v>
      </c>
      <c r="C167" s="14">
        <v>42430</v>
      </c>
      <c r="D167" s="9">
        <v>934</v>
      </c>
      <c r="E167" s="127">
        <v>-600000</v>
      </c>
      <c r="F167" s="15">
        <v>0</v>
      </c>
      <c r="G167" s="84" t="s">
        <v>707</v>
      </c>
      <c r="H167" s="84" t="s">
        <v>707</v>
      </c>
      <c r="I167" s="20" t="s">
        <v>12</v>
      </c>
      <c r="J167" s="39" t="s">
        <v>445</v>
      </c>
      <c r="K167" s="10" t="s">
        <v>14</v>
      </c>
      <c r="L167" s="10" t="s">
        <v>14</v>
      </c>
      <c r="M167" s="10" t="s">
        <v>275</v>
      </c>
      <c r="N167" s="11" t="s">
        <v>447</v>
      </c>
      <c r="O167" s="10" t="s">
        <v>448</v>
      </c>
      <c r="P167" s="39" t="s">
        <v>551</v>
      </c>
      <c r="Q167" s="10" t="s">
        <v>805</v>
      </c>
    </row>
    <row r="168" spans="1:17" s="71" customFormat="1" ht="75" x14ac:dyDescent="0.25">
      <c r="A168" s="49">
        <f t="shared" si="2"/>
        <v>163</v>
      </c>
      <c r="B168" s="14">
        <v>42451</v>
      </c>
      <c r="C168" s="14">
        <v>42451</v>
      </c>
      <c r="D168" s="9">
        <v>1277</v>
      </c>
      <c r="E168" s="15">
        <v>600000</v>
      </c>
      <c r="F168" s="15">
        <v>0</v>
      </c>
      <c r="G168" s="84" t="s">
        <v>707</v>
      </c>
      <c r="H168" s="84" t="s">
        <v>707</v>
      </c>
      <c r="I168" s="20" t="s">
        <v>12</v>
      </c>
      <c r="J168" s="39" t="s">
        <v>445</v>
      </c>
      <c r="K168" s="10" t="s">
        <v>14</v>
      </c>
      <c r="L168" s="10" t="s">
        <v>14</v>
      </c>
      <c r="M168" s="10" t="s">
        <v>275</v>
      </c>
      <c r="N168" s="11" t="s">
        <v>447</v>
      </c>
      <c r="O168" s="10" t="s">
        <v>448</v>
      </c>
      <c r="P168" s="39" t="s">
        <v>551</v>
      </c>
      <c r="Q168" s="10" t="s">
        <v>1324</v>
      </c>
    </row>
    <row r="169" spans="1:17" s="13" customFormat="1" ht="60" x14ac:dyDescent="0.25">
      <c r="A169" s="49">
        <f t="shared" si="2"/>
        <v>164</v>
      </c>
      <c r="B169" s="14">
        <v>42429</v>
      </c>
      <c r="C169" s="14">
        <v>42429</v>
      </c>
      <c r="D169" s="9">
        <v>203</v>
      </c>
      <c r="E169" s="15">
        <v>349118</v>
      </c>
      <c r="F169" s="15">
        <v>0</v>
      </c>
      <c r="G169" s="83" t="s">
        <v>449</v>
      </c>
      <c r="H169" s="83" t="s">
        <v>449</v>
      </c>
      <c r="I169" s="45" t="s">
        <v>387</v>
      </c>
      <c r="J169" s="49" t="s">
        <v>285</v>
      </c>
      <c r="K169" s="45" t="s">
        <v>26</v>
      </c>
      <c r="L169" s="45" t="s">
        <v>283</v>
      </c>
      <c r="M169" s="16" t="s">
        <v>194</v>
      </c>
      <c r="N169" s="11" t="s">
        <v>61</v>
      </c>
      <c r="O169" s="45" t="s">
        <v>450</v>
      </c>
      <c r="P169" s="49" t="s">
        <v>542</v>
      </c>
      <c r="Q169" s="10" t="s">
        <v>1323</v>
      </c>
    </row>
    <row r="170" spans="1:17" s="13" customFormat="1" ht="75" x14ac:dyDescent="0.25">
      <c r="A170" s="49">
        <f t="shared" si="2"/>
        <v>165</v>
      </c>
      <c r="B170" s="14">
        <v>42440</v>
      </c>
      <c r="C170" s="14">
        <v>42440</v>
      </c>
      <c r="D170" s="9">
        <v>265</v>
      </c>
      <c r="E170" s="15">
        <v>101436.71</v>
      </c>
      <c r="F170" s="15">
        <v>0</v>
      </c>
      <c r="G170" s="72" t="s">
        <v>451</v>
      </c>
      <c r="H170" s="72" t="s">
        <v>451</v>
      </c>
      <c r="I170" s="45" t="s">
        <v>387</v>
      </c>
      <c r="J170" s="73" t="s">
        <v>85</v>
      </c>
      <c r="K170" s="45" t="s">
        <v>14</v>
      </c>
      <c r="L170" s="45" t="s">
        <v>14</v>
      </c>
      <c r="M170" s="16" t="s">
        <v>86</v>
      </c>
      <c r="N170" s="11" t="s">
        <v>87</v>
      </c>
      <c r="O170" s="66" t="s">
        <v>453</v>
      </c>
      <c r="P170" s="73" t="s">
        <v>551</v>
      </c>
      <c r="Q170" s="10" t="s">
        <v>1193</v>
      </c>
    </row>
    <row r="171" spans="1:17" s="13" customFormat="1" ht="75" x14ac:dyDescent="0.25">
      <c r="A171" s="49">
        <f t="shared" si="2"/>
        <v>166</v>
      </c>
      <c r="B171" s="14">
        <v>42440</v>
      </c>
      <c r="C171" s="14">
        <v>42440</v>
      </c>
      <c r="D171" s="9">
        <v>264</v>
      </c>
      <c r="E171" s="15">
        <v>151000</v>
      </c>
      <c r="F171" s="15">
        <v>0</v>
      </c>
      <c r="G171" s="72" t="s">
        <v>454</v>
      </c>
      <c r="H171" s="72" t="s">
        <v>454</v>
      </c>
      <c r="I171" s="45" t="s">
        <v>387</v>
      </c>
      <c r="J171" s="73" t="s">
        <v>54</v>
      </c>
      <c r="K171" s="45" t="s">
        <v>14</v>
      </c>
      <c r="L171" s="45" t="s">
        <v>14</v>
      </c>
      <c r="M171" s="16" t="s">
        <v>939</v>
      </c>
      <c r="N171" s="11" t="s">
        <v>229</v>
      </c>
      <c r="O171" s="66" t="s">
        <v>455</v>
      </c>
      <c r="P171" s="73" t="s">
        <v>551</v>
      </c>
      <c r="Q171" s="10" t="s">
        <v>1322</v>
      </c>
    </row>
    <row r="172" spans="1:17" s="13" customFormat="1" ht="75" x14ac:dyDescent="0.25">
      <c r="A172" s="49">
        <f t="shared" si="2"/>
        <v>167</v>
      </c>
      <c r="B172" s="14">
        <v>42440</v>
      </c>
      <c r="C172" s="14">
        <v>42440</v>
      </c>
      <c r="D172" s="9">
        <v>266</v>
      </c>
      <c r="E172" s="41">
        <v>63000</v>
      </c>
      <c r="F172" s="41">
        <v>0</v>
      </c>
      <c r="G172" s="72" t="s">
        <v>456</v>
      </c>
      <c r="H172" s="72" t="s">
        <v>456</v>
      </c>
      <c r="I172" s="45" t="s">
        <v>387</v>
      </c>
      <c r="J172" s="73" t="s">
        <v>39</v>
      </c>
      <c r="K172" s="45" t="s">
        <v>26</v>
      </c>
      <c r="L172" s="45" t="s">
        <v>248</v>
      </c>
      <c r="M172" s="16" t="s">
        <v>141</v>
      </c>
      <c r="N172" s="11" t="s">
        <v>458</v>
      </c>
      <c r="O172" s="66" t="s">
        <v>459</v>
      </c>
      <c r="P172" s="73" t="s">
        <v>542</v>
      </c>
      <c r="Q172" s="73" t="s">
        <v>1321</v>
      </c>
    </row>
    <row r="173" spans="1:17" s="13" customFormat="1" ht="60" x14ac:dyDescent="0.25">
      <c r="A173" s="49">
        <f t="shared" si="2"/>
        <v>168</v>
      </c>
      <c r="B173" s="14">
        <v>42440</v>
      </c>
      <c r="C173" s="14">
        <v>42440</v>
      </c>
      <c r="D173" s="9">
        <v>4</v>
      </c>
      <c r="E173" s="41">
        <v>336495.7</v>
      </c>
      <c r="F173" s="41">
        <v>0</v>
      </c>
      <c r="G173" s="83" t="s">
        <v>460</v>
      </c>
      <c r="H173" s="83" t="s">
        <v>460</v>
      </c>
      <c r="I173" s="50" t="s">
        <v>118</v>
      </c>
      <c r="J173" s="73" t="s">
        <v>384</v>
      </c>
      <c r="K173" s="45" t="s">
        <v>14</v>
      </c>
      <c r="L173" s="45" t="s">
        <v>14</v>
      </c>
      <c r="M173" s="16" t="s">
        <v>385</v>
      </c>
      <c r="N173" s="11" t="s">
        <v>188</v>
      </c>
      <c r="O173" s="45" t="s">
        <v>461</v>
      </c>
      <c r="P173" s="73" t="s">
        <v>573</v>
      </c>
      <c r="Q173" s="73" t="s">
        <v>1320</v>
      </c>
    </row>
    <row r="174" spans="1:17" s="13" customFormat="1" ht="75" x14ac:dyDescent="0.25">
      <c r="A174" s="49">
        <f t="shared" si="2"/>
        <v>169</v>
      </c>
      <c r="B174" s="14">
        <v>42440</v>
      </c>
      <c r="C174" s="14">
        <v>42440</v>
      </c>
      <c r="D174" s="9">
        <v>267</v>
      </c>
      <c r="E174" s="41">
        <v>97000</v>
      </c>
      <c r="F174" s="41">
        <v>0</v>
      </c>
      <c r="G174" s="72" t="s">
        <v>200</v>
      </c>
      <c r="H174" s="72" t="s">
        <v>200</v>
      </c>
      <c r="I174" s="45" t="s">
        <v>387</v>
      </c>
      <c r="J174" s="73" t="s">
        <v>201</v>
      </c>
      <c r="K174" s="45" t="s">
        <v>14</v>
      </c>
      <c r="L174" s="45" t="s">
        <v>14</v>
      </c>
      <c r="M174" s="16" t="s">
        <v>1210</v>
      </c>
      <c r="N174" s="11" t="s">
        <v>203</v>
      </c>
      <c r="O174" s="66" t="s">
        <v>462</v>
      </c>
      <c r="P174" s="73" t="s">
        <v>551</v>
      </c>
      <c r="Q174" s="73" t="s">
        <v>1213</v>
      </c>
    </row>
    <row r="175" spans="1:17" s="13" customFormat="1" ht="75" x14ac:dyDescent="0.25">
      <c r="A175" s="49">
        <f t="shared" si="2"/>
        <v>170</v>
      </c>
      <c r="B175" s="56">
        <v>42443</v>
      </c>
      <c r="C175" s="56">
        <v>42443</v>
      </c>
      <c r="D175" s="9">
        <v>275</v>
      </c>
      <c r="E175" s="41">
        <v>1751828.65</v>
      </c>
      <c r="F175" s="41">
        <v>0</v>
      </c>
      <c r="G175" s="72" t="s">
        <v>463</v>
      </c>
      <c r="H175" s="72" t="s">
        <v>463</v>
      </c>
      <c r="I175" s="45" t="s">
        <v>387</v>
      </c>
      <c r="J175" s="45" t="s">
        <v>432</v>
      </c>
      <c r="K175" s="45" t="s">
        <v>14</v>
      </c>
      <c r="L175" s="45" t="s">
        <v>14</v>
      </c>
      <c r="M175" s="16" t="s">
        <v>40</v>
      </c>
      <c r="N175" s="11" t="s">
        <v>464</v>
      </c>
      <c r="O175" s="45" t="s">
        <v>465</v>
      </c>
      <c r="P175" s="45" t="s">
        <v>537</v>
      </c>
      <c r="Q175" s="45" t="s">
        <v>1319</v>
      </c>
    </row>
    <row r="176" spans="1:17" s="13" customFormat="1" ht="75" x14ac:dyDescent="0.25">
      <c r="A176" s="49">
        <f t="shared" si="2"/>
        <v>171</v>
      </c>
      <c r="B176" s="56">
        <v>42445</v>
      </c>
      <c r="C176" s="56">
        <v>42445</v>
      </c>
      <c r="D176" s="9">
        <v>1175</v>
      </c>
      <c r="E176" s="41">
        <v>360000</v>
      </c>
      <c r="F176" s="41">
        <v>0</v>
      </c>
      <c r="G176" s="57" t="s">
        <v>332</v>
      </c>
      <c r="H176" s="57" t="s">
        <v>332</v>
      </c>
      <c r="I176" s="23" t="s">
        <v>12</v>
      </c>
      <c r="J176" s="10" t="s">
        <v>186</v>
      </c>
      <c r="K176" s="45" t="s">
        <v>14</v>
      </c>
      <c r="L176" s="45" t="s">
        <v>14</v>
      </c>
      <c r="M176" s="16" t="s">
        <v>466</v>
      </c>
      <c r="N176" s="11" t="s">
        <v>229</v>
      </c>
      <c r="O176" s="66" t="s">
        <v>467</v>
      </c>
      <c r="P176" s="10" t="s">
        <v>573</v>
      </c>
      <c r="Q176" s="10" t="s">
        <v>1203</v>
      </c>
    </row>
    <row r="177" spans="1:17" s="13" customFormat="1" ht="60" x14ac:dyDescent="0.25">
      <c r="A177" s="49">
        <f t="shared" si="2"/>
        <v>172</v>
      </c>
      <c r="B177" s="56">
        <v>42446</v>
      </c>
      <c r="C177" s="56">
        <v>42446</v>
      </c>
      <c r="D177" s="9">
        <v>306</v>
      </c>
      <c r="E177" s="41">
        <v>60000</v>
      </c>
      <c r="F177" s="41">
        <v>0</v>
      </c>
      <c r="G177" s="58" t="s">
        <v>468</v>
      </c>
      <c r="H177" s="58" t="s">
        <v>468</v>
      </c>
      <c r="I177" s="45" t="s">
        <v>387</v>
      </c>
      <c r="J177" s="10" t="s">
        <v>403</v>
      </c>
      <c r="K177" s="45" t="s">
        <v>14</v>
      </c>
      <c r="L177" s="45" t="s">
        <v>14</v>
      </c>
      <c r="M177" s="45" t="s">
        <v>773</v>
      </c>
      <c r="N177" s="11" t="s">
        <v>470</v>
      </c>
      <c r="O177" s="66" t="s">
        <v>471</v>
      </c>
      <c r="P177" s="10" t="s">
        <v>577</v>
      </c>
      <c r="Q177" s="10" t="s">
        <v>1204</v>
      </c>
    </row>
    <row r="178" spans="1:17" s="13" customFormat="1" ht="60" x14ac:dyDescent="0.25">
      <c r="A178" s="49">
        <f t="shared" si="2"/>
        <v>173</v>
      </c>
      <c r="B178" s="14">
        <v>42446</v>
      </c>
      <c r="C178" s="14">
        <v>42446</v>
      </c>
      <c r="D178" s="9">
        <v>307</v>
      </c>
      <c r="E178" s="15">
        <v>135000</v>
      </c>
      <c r="F178" s="15">
        <v>0</v>
      </c>
      <c r="G178" s="72" t="s">
        <v>472</v>
      </c>
      <c r="H178" s="72" t="s">
        <v>472</v>
      </c>
      <c r="I178" s="45" t="s">
        <v>387</v>
      </c>
      <c r="J178" s="10" t="s">
        <v>403</v>
      </c>
      <c r="K178" s="45" t="s">
        <v>14</v>
      </c>
      <c r="L178" s="45" t="s">
        <v>14</v>
      </c>
      <c r="M178" s="45" t="s">
        <v>1414</v>
      </c>
      <c r="N178" s="11" t="s">
        <v>61</v>
      </c>
      <c r="O178" s="66" t="s">
        <v>474</v>
      </c>
      <c r="P178" s="10" t="s">
        <v>546</v>
      </c>
      <c r="Q178" s="10" t="s">
        <v>1205</v>
      </c>
    </row>
    <row r="179" spans="1:17" s="13" customFormat="1" ht="75" x14ac:dyDescent="0.25">
      <c r="A179" s="49">
        <f t="shared" si="2"/>
        <v>174</v>
      </c>
      <c r="B179" s="14">
        <v>42450</v>
      </c>
      <c r="C179" s="14">
        <v>42450</v>
      </c>
      <c r="D179" s="9">
        <v>323</v>
      </c>
      <c r="E179" s="15">
        <v>213870.36</v>
      </c>
      <c r="F179" s="15">
        <v>0</v>
      </c>
      <c r="G179" s="74" t="s">
        <v>757</v>
      </c>
      <c r="H179" s="74" t="s">
        <v>757</v>
      </c>
      <c r="I179" s="10" t="s">
        <v>387</v>
      </c>
      <c r="J179" s="10" t="s">
        <v>376</v>
      </c>
      <c r="K179" s="10" t="s">
        <v>14</v>
      </c>
      <c r="L179" s="10" t="s">
        <v>14</v>
      </c>
      <c r="M179" s="10" t="s">
        <v>15</v>
      </c>
      <c r="N179" s="11" t="s">
        <v>476</v>
      </c>
      <c r="O179" s="67" t="s">
        <v>477</v>
      </c>
      <c r="P179" s="10" t="s">
        <v>546</v>
      </c>
      <c r="Q179" s="10" t="s">
        <v>795</v>
      </c>
    </row>
    <row r="180" spans="1:17" s="13" customFormat="1" ht="60" x14ac:dyDescent="0.25">
      <c r="A180" s="49">
        <f t="shared" si="2"/>
        <v>175</v>
      </c>
      <c r="B180" s="14">
        <v>42450</v>
      </c>
      <c r="C180" s="14">
        <v>42450</v>
      </c>
      <c r="D180" s="9">
        <v>322</v>
      </c>
      <c r="E180" s="15">
        <v>338211.25</v>
      </c>
      <c r="F180" s="15">
        <v>0</v>
      </c>
      <c r="G180" s="58" t="s">
        <v>478</v>
      </c>
      <c r="H180" s="58" t="s">
        <v>478</v>
      </c>
      <c r="I180" s="45" t="s">
        <v>387</v>
      </c>
      <c r="J180" s="45" t="s">
        <v>479</v>
      </c>
      <c r="K180" s="45" t="s">
        <v>14</v>
      </c>
      <c r="L180" s="45" t="s">
        <v>14</v>
      </c>
      <c r="M180" s="45" t="s">
        <v>887</v>
      </c>
      <c r="N180" s="11" t="s">
        <v>480</v>
      </c>
      <c r="O180" s="66" t="s">
        <v>481</v>
      </c>
      <c r="P180" s="45" t="s">
        <v>562</v>
      </c>
      <c r="Q180" s="45" t="s">
        <v>1206</v>
      </c>
    </row>
    <row r="181" spans="1:17" s="13" customFormat="1" ht="60" x14ac:dyDescent="0.25">
      <c r="A181" s="49">
        <f t="shared" si="2"/>
        <v>176</v>
      </c>
      <c r="B181" s="14">
        <v>42450</v>
      </c>
      <c r="C181" s="14">
        <v>42450</v>
      </c>
      <c r="D181" s="9">
        <v>321</v>
      </c>
      <c r="E181" s="15">
        <v>511095</v>
      </c>
      <c r="F181" s="15">
        <v>0</v>
      </c>
      <c r="G181" s="58" t="s">
        <v>482</v>
      </c>
      <c r="H181" s="58" t="s">
        <v>482</v>
      </c>
      <c r="I181" s="45" t="s">
        <v>387</v>
      </c>
      <c r="J181" s="10" t="s">
        <v>483</v>
      </c>
      <c r="K181" s="45" t="s">
        <v>14</v>
      </c>
      <c r="L181" s="45" t="s">
        <v>14</v>
      </c>
      <c r="M181" s="45" t="s">
        <v>40</v>
      </c>
      <c r="N181" s="11" t="s">
        <v>286</v>
      </c>
      <c r="O181" s="66" t="s">
        <v>484</v>
      </c>
      <c r="P181" s="10" t="s">
        <v>542</v>
      </c>
      <c r="Q181" s="10" t="s">
        <v>1207</v>
      </c>
    </row>
    <row r="182" spans="1:17" s="13" customFormat="1" ht="60" x14ac:dyDescent="0.25">
      <c r="A182" s="49">
        <f t="shared" si="2"/>
        <v>177</v>
      </c>
      <c r="B182" s="14">
        <v>42464</v>
      </c>
      <c r="C182" s="14">
        <v>42464</v>
      </c>
      <c r="D182" s="9">
        <v>406</v>
      </c>
      <c r="E182" s="41">
        <v>65945.399999999994</v>
      </c>
      <c r="F182" s="41">
        <v>0</v>
      </c>
      <c r="G182" s="11" t="s">
        <v>485</v>
      </c>
      <c r="H182" s="11" t="s">
        <v>485</v>
      </c>
      <c r="I182" s="45" t="s">
        <v>387</v>
      </c>
      <c r="J182" s="45" t="s">
        <v>486</v>
      </c>
      <c r="K182" s="45" t="s">
        <v>14</v>
      </c>
      <c r="L182" s="45" t="s">
        <v>14</v>
      </c>
      <c r="M182" s="16" t="s">
        <v>912</v>
      </c>
      <c r="N182" s="11" t="s">
        <v>487</v>
      </c>
      <c r="O182" s="12" t="s">
        <v>488</v>
      </c>
      <c r="P182" s="45" t="s">
        <v>542</v>
      </c>
      <c r="Q182" s="45" t="s">
        <v>1093</v>
      </c>
    </row>
    <row r="183" spans="1:17" s="13" customFormat="1" ht="60" x14ac:dyDescent="0.25">
      <c r="A183" s="49">
        <f t="shared" si="2"/>
        <v>178</v>
      </c>
      <c r="B183" s="14">
        <v>42464</v>
      </c>
      <c r="C183" s="14">
        <v>42464</v>
      </c>
      <c r="D183" s="9">
        <v>407</v>
      </c>
      <c r="E183" s="41">
        <v>150281.5</v>
      </c>
      <c r="F183" s="41">
        <v>0</v>
      </c>
      <c r="G183" s="11" t="s">
        <v>489</v>
      </c>
      <c r="H183" s="11" t="s">
        <v>489</v>
      </c>
      <c r="I183" s="20" t="s">
        <v>387</v>
      </c>
      <c r="J183" s="45" t="s">
        <v>39</v>
      </c>
      <c r="K183" s="45" t="s">
        <v>14</v>
      </c>
      <c r="L183" s="45" t="s">
        <v>14</v>
      </c>
      <c r="M183" s="16" t="s">
        <v>965</v>
      </c>
      <c r="N183" s="11" t="s">
        <v>490</v>
      </c>
      <c r="O183" s="12" t="s">
        <v>491</v>
      </c>
      <c r="P183" s="45" t="s">
        <v>542</v>
      </c>
      <c r="Q183" s="45" t="s">
        <v>1094</v>
      </c>
    </row>
    <row r="184" spans="1:17" s="13" customFormat="1" ht="75" x14ac:dyDescent="0.25">
      <c r="A184" s="49">
        <f t="shared" si="2"/>
        <v>179</v>
      </c>
      <c r="B184" s="14">
        <v>42465</v>
      </c>
      <c r="C184" s="14">
        <v>42465</v>
      </c>
      <c r="D184" s="9">
        <v>1</v>
      </c>
      <c r="E184" s="41">
        <v>29697.18</v>
      </c>
      <c r="F184" s="41">
        <v>0</v>
      </c>
      <c r="G184" s="11" t="s">
        <v>159</v>
      </c>
      <c r="H184" s="11" t="s">
        <v>159</v>
      </c>
      <c r="I184" s="20" t="s">
        <v>160</v>
      </c>
      <c r="J184" s="45" t="s">
        <v>161</v>
      </c>
      <c r="K184" s="45" t="s">
        <v>14</v>
      </c>
      <c r="L184" s="45" t="s">
        <v>14</v>
      </c>
      <c r="M184" s="16" t="s">
        <v>492</v>
      </c>
      <c r="N184" s="11" t="s">
        <v>163</v>
      </c>
      <c r="O184" s="12" t="s">
        <v>493</v>
      </c>
      <c r="P184" s="45" t="s">
        <v>551</v>
      </c>
      <c r="Q184" s="45" t="s">
        <v>1095</v>
      </c>
    </row>
    <row r="185" spans="1:17" s="13" customFormat="1" ht="75" x14ac:dyDescent="0.25">
      <c r="A185" s="49">
        <f t="shared" si="2"/>
        <v>180</v>
      </c>
      <c r="B185" s="14">
        <v>42465</v>
      </c>
      <c r="C185" s="14">
        <v>42465</v>
      </c>
      <c r="D185" s="9">
        <v>412</v>
      </c>
      <c r="E185" s="41">
        <v>180847.98</v>
      </c>
      <c r="F185" s="41">
        <v>0</v>
      </c>
      <c r="G185" s="11" t="s">
        <v>494</v>
      </c>
      <c r="H185" s="11" t="s">
        <v>494</v>
      </c>
      <c r="I185" s="20" t="s">
        <v>387</v>
      </c>
      <c r="J185" s="45" t="s">
        <v>495</v>
      </c>
      <c r="K185" s="45" t="s">
        <v>14</v>
      </c>
      <c r="L185" s="45" t="s">
        <v>14</v>
      </c>
      <c r="M185" s="16" t="s">
        <v>50</v>
      </c>
      <c r="N185" s="11" t="s">
        <v>497</v>
      </c>
      <c r="O185" s="12" t="s">
        <v>498</v>
      </c>
      <c r="P185" s="45" t="s">
        <v>546</v>
      </c>
      <c r="Q185" s="45" t="s">
        <v>1096</v>
      </c>
    </row>
    <row r="186" spans="1:17" s="59" customFormat="1" ht="75" x14ac:dyDescent="0.25">
      <c r="A186" s="49">
        <f t="shared" si="2"/>
        <v>181</v>
      </c>
      <c r="B186" s="14">
        <v>42473</v>
      </c>
      <c r="C186" s="14">
        <v>42473</v>
      </c>
      <c r="D186" s="9">
        <v>432</v>
      </c>
      <c r="E186" s="41">
        <v>63000</v>
      </c>
      <c r="F186" s="41">
        <v>0</v>
      </c>
      <c r="G186" s="11" t="s">
        <v>499</v>
      </c>
      <c r="H186" s="11" t="s">
        <v>499</v>
      </c>
      <c r="I186" s="20" t="s">
        <v>387</v>
      </c>
      <c r="J186" s="45" t="s">
        <v>39</v>
      </c>
      <c r="K186" s="45" t="s">
        <v>26</v>
      </c>
      <c r="L186" s="45" t="s">
        <v>248</v>
      </c>
      <c r="M186" s="16" t="s">
        <v>933</v>
      </c>
      <c r="N186" s="11" t="s">
        <v>501</v>
      </c>
      <c r="O186" s="12" t="s">
        <v>502</v>
      </c>
      <c r="P186" s="45" t="s">
        <v>542</v>
      </c>
      <c r="Q186" s="45" t="s">
        <v>1097</v>
      </c>
    </row>
    <row r="187" spans="1:17" s="59" customFormat="1" ht="60" x14ac:dyDescent="0.25">
      <c r="A187" s="49">
        <f t="shared" si="2"/>
        <v>182</v>
      </c>
      <c r="B187" s="14">
        <v>42473</v>
      </c>
      <c r="C187" s="14">
        <v>42473</v>
      </c>
      <c r="D187" s="9">
        <v>431</v>
      </c>
      <c r="E187" s="41">
        <v>24345.56</v>
      </c>
      <c r="F187" s="41">
        <v>0</v>
      </c>
      <c r="G187" s="11" t="s">
        <v>503</v>
      </c>
      <c r="H187" s="11" t="s">
        <v>503</v>
      </c>
      <c r="I187" s="20" t="s">
        <v>387</v>
      </c>
      <c r="J187" s="45" t="s">
        <v>504</v>
      </c>
      <c r="K187" s="45" t="s">
        <v>14</v>
      </c>
      <c r="L187" s="45" t="s">
        <v>14</v>
      </c>
      <c r="M187" s="16" t="s">
        <v>104</v>
      </c>
      <c r="N187" s="11" t="s">
        <v>121</v>
      </c>
      <c r="O187" s="12" t="s">
        <v>505</v>
      </c>
      <c r="P187" s="45" t="s">
        <v>542</v>
      </c>
      <c r="Q187" s="45" t="s">
        <v>1098</v>
      </c>
    </row>
    <row r="188" spans="1:17" s="59" customFormat="1" ht="75" x14ac:dyDescent="0.25">
      <c r="A188" s="49">
        <f t="shared" si="2"/>
        <v>183</v>
      </c>
      <c r="B188" s="14">
        <v>42474</v>
      </c>
      <c r="C188" s="14">
        <v>42474</v>
      </c>
      <c r="D188" s="9">
        <v>437</v>
      </c>
      <c r="E188" s="15">
        <v>164000</v>
      </c>
      <c r="F188" s="15">
        <v>0</v>
      </c>
      <c r="G188" s="11" t="s">
        <v>436</v>
      </c>
      <c r="H188" s="11" t="s">
        <v>436</v>
      </c>
      <c r="I188" s="45" t="s">
        <v>387</v>
      </c>
      <c r="J188" s="10" t="s">
        <v>437</v>
      </c>
      <c r="K188" s="45" t="s">
        <v>14</v>
      </c>
      <c r="L188" s="45" t="s">
        <v>14</v>
      </c>
      <c r="M188" s="16" t="s">
        <v>1276</v>
      </c>
      <c r="N188" s="11" t="s">
        <v>439</v>
      </c>
      <c r="O188" s="12" t="s">
        <v>507</v>
      </c>
      <c r="P188" s="10" t="s">
        <v>551</v>
      </c>
      <c r="Q188" s="10" t="s">
        <v>1099</v>
      </c>
    </row>
    <row r="189" spans="1:17" s="59" customFormat="1" ht="60" x14ac:dyDescent="0.25">
      <c r="A189" s="49">
        <f t="shared" si="2"/>
        <v>184</v>
      </c>
      <c r="B189" s="14">
        <v>42478</v>
      </c>
      <c r="C189" s="14">
        <v>42478</v>
      </c>
      <c r="D189" s="9">
        <v>450</v>
      </c>
      <c r="E189" s="15">
        <v>153000</v>
      </c>
      <c r="F189" s="15">
        <v>0</v>
      </c>
      <c r="G189" s="72" t="s">
        <v>508</v>
      </c>
      <c r="H189" s="72" t="s">
        <v>508</v>
      </c>
      <c r="I189" s="45" t="s">
        <v>387</v>
      </c>
      <c r="J189" s="10" t="s">
        <v>509</v>
      </c>
      <c r="K189" s="45" t="s">
        <v>14</v>
      </c>
      <c r="L189" s="45" t="s">
        <v>14</v>
      </c>
      <c r="M189" s="16" t="s">
        <v>939</v>
      </c>
      <c r="N189" s="11" t="s">
        <v>510</v>
      </c>
      <c r="O189" s="55" t="s">
        <v>511</v>
      </c>
      <c r="P189" s="10" t="s">
        <v>542</v>
      </c>
      <c r="Q189" s="10" t="s">
        <v>1100</v>
      </c>
    </row>
    <row r="190" spans="1:17" s="59" customFormat="1" ht="75" x14ac:dyDescent="0.25">
      <c r="A190" s="49">
        <f t="shared" si="2"/>
        <v>185</v>
      </c>
      <c r="B190" s="14">
        <v>42478</v>
      </c>
      <c r="C190" s="14">
        <v>42478</v>
      </c>
      <c r="D190" s="9">
        <v>451</v>
      </c>
      <c r="E190" s="15">
        <v>419128.09</v>
      </c>
      <c r="F190" s="15">
        <v>0</v>
      </c>
      <c r="G190" s="42" t="s">
        <v>423</v>
      </c>
      <c r="H190" s="42" t="s">
        <v>423</v>
      </c>
      <c r="I190" s="45" t="s">
        <v>387</v>
      </c>
      <c r="J190" s="10" t="s">
        <v>424</v>
      </c>
      <c r="K190" s="45" t="s">
        <v>14</v>
      </c>
      <c r="L190" s="45" t="s">
        <v>14</v>
      </c>
      <c r="M190" s="46" t="s">
        <v>65</v>
      </c>
      <c r="N190" s="11" t="s">
        <v>425</v>
      </c>
      <c r="O190" s="66" t="s">
        <v>512</v>
      </c>
      <c r="P190" s="10" t="s">
        <v>577</v>
      </c>
      <c r="Q190" s="10" t="s">
        <v>1078</v>
      </c>
    </row>
    <row r="191" spans="1:17" s="59" customFormat="1" ht="60" x14ac:dyDescent="0.25">
      <c r="A191" s="49">
        <f t="shared" si="2"/>
        <v>186</v>
      </c>
      <c r="B191" s="14">
        <v>42480</v>
      </c>
      <c r="C191" s="14">
        <v>42480</v>
      </c>
      <c r="D191" s="9">
        <v>459</v>
      </c>
      <c r="E191" s="15">
        <v>396000</v>
      </c>
      <c r="F191" s="15">
        <v>0</v>
      </c>
      <c r="G191" s="68" t="s">
        <v>413</v>
      </c>
      <c r="H191" s="68" t="s">
        <v>413</v>
      </c>
      <c r="I191" s="45" t="s">
        <v>387</v>
      </c>
      <c r="J191" s="10" t="s">
        <v>403</v>
      </c>
      <c r="K191" s="45" t="s">
        <v>14</v>
      </c>
      <c r="L191" s="45" t="s">
        <v>14</v>
      </c>
      <c r="M191" s="16" t="s">
        <v>114</v>
      </c>
      <c r="N191" s="11" t="s">
        <v>115</v>
      </c>
      <c r="O191" s="55" t="s">
        <v>513</v>
      </c>
      <c r="P191" s="10" t="s">
        <v>573</v>
      </c>
      <c r="Q191" s="10" t="s">
        <v>1079</v>
      </c>
    </row>
    <row r="192" spans="1:17" s="59" customFormat="1" ht="75" x14ac:dyDescent="0.25">
      <c r="A192" s="49">
        <f t="shared" si="2"/>
        <v>187</v>
      </c>
      <c r="B192" s="14">
        <v>42480</v>
      </c>
      <c r="C192" s="14">
        <v>42480</v>
      </c>
      <c r="D192" s="9">
        <v>460</v>
      </c>
      <c r="E192" s="15">
        <v>304176.27</v>
      </c>
      <c r="F192" s="15">
        <v>0</v>
      </c>
      <c r="G192" s="68" t="s">
        <v>514</v>
      </c>
      <c r="H192" s="68" t="s">
        <v>514</v>
      </c>
      <c r="I192" s="45" t="s">
        <v>387</v>
      </c>
      <c r="J192" s="45" t="s">
        <v>515</v>
      </c>
      <c r="K192" s="45" t="s">
        <v>14</v>
      </c>
      <c r="L192" s="45" t="s">
        <v>14</v>
      </c>
      <c r="M192" s="16" t="s">
        <v>774</v>
      </c>
      <c r="N192" s="11" t="s">
        <v>464</v>
      </c>
      <c r="O192" s="55" t="s">
        <v>516</v>
      </c>
      <c r="P192" s="45" t="s">
        <v>551</v>
      </c>
      <c r="Q192" s="45" t="s">
        <v>1080</v>
      </c>
    </row>
    <row r="193" spans="1:17" s="59" customFormat="1" ht="75" x14ac:dyDescent="0.25">
      <c r="A193" s="49">
        <f t="shared" si="2"/>
        <v>188</v>
      </c>
      <c r="B193" s="14">
        <v>42485</v>
      </c>
      <c r="C193" s="14">
        <v>42485</v>
      </c>
      <c r="D193" s="9">
        <v>493</v>
      </c>
      <c r="E193" s="15">
        <v>255057.61</v>
      </c>
      <c r="F193" s="15">
        <v>0</v>
      </c>
      <c r="G193" s="58" t="s">
        <v>482</v>
      </c>
      <c r="H193" s="58" t="s">
        <v>482</v>
      </c>
      <c r="I193" s="45" t="s">
        <v>387</v>
      </c>
      <c r="J193" s="10" t="s">
        <v>483</v>
      </c>
      <c r="K193" s="45" t="s">
        <v>14</v>
      </c>
      <c r="L193" s="45" t="s">
        <v>14</v>
      </c>
      <c r="M193" s="16" t="s">
        <v>40</v>
      </c>
      <c r="N193" s="11" t="s">
        <v>61</v>
      </c>
      <c r="O193" s="55" t="s">
        <v>517</v>
      </c>
      <c r="P193" s="10" t="s">
        <v>542</v>
      </c>
      <c r="Q193" s="10" t="s">
        <v>1081</v>
      </c>
    </row>
    <row r="194" spans="1:17" s="13" customFormat="1" ht="75" x14ac:dyDescent="0.25">
      <c r="A194" s="49">
        <f t="shared" si="2"/>
        <v>189</v>
      </c>
      <c r="B194" s="14">
        <v>42487</v>
      </c>
      <c r="C194" s="14">
        <v>42487</v>
      </c>
      <c r="D194" s="9">
        <v>512</v>
      </c>
      <c r="E194" s="15">
        <v>48000</v>
      </c>
      <c r="F194" s="15">
        <v>0</v>
      </c>
      <c r="G194" s="58" t="s">
        <v>227</v>
      </c>
      <c r="H194" s="11" t="s">
        <v>227</v>
      </c>
      <c r="I194" s="45" t="s">
        <v>387</v>
      </c>
      <c r="J194" s="10" t="s">
        <v>54</v>
      </c>
      <c r="K194" s="45" t="s">
        <v>14</v>
      </c>
      <c r="L194" s="45" t="s">
        <v>14</v>
      </c>
      <c r="M194" s="16" t="s">
        <v>228</v>
      </c>
      <c r="N194" s="11" t="s">
        <v>229</v>
      </c>
      <c r="O194" s="55" t="s">
        <v>734</v>
      </c>
      <c r="P194" s="10" t="s">
        <v>551</v>
      </c>
      <c r="Q194" s="10" t="s">
        <v>1082</v>
      </c>
    </row>
    <row r="195" spans="1:17" s="13" customFormat="1" ht="75" x14ac:dyDescent="0.25">
      <c r="A195" s="49">
        <f t="shared" si="2"/>
        <v>190</v>
      </c>
      <c r="B195" s="14">
        <v>42489</v>
      </c>
      <c r="C195" s="14">
        <v>42489</v>
      </c>
      <c r="D195" s="9">
        <v>519</v>
      </c>
      <c r="E195" s="15">
        <v>87321.24</v>
      </c>
      <c r="F195" s="15">
        <v>0</v>
      </c>
      <c r="G195" s="58" t="s">
        <v>84</v>
      </c>
      <c r="H195" s="58" t="s">
        <v>84</v>
      </c>
      <c r="I195" s="45" t="s">
        <v>387</v>
      </c>
      <c r="J195" s="10" t="s">
        <v>85</v>
      </c>
      <c r="K195" s="45" t="s">
        <v>14</v>
      </c>
      <c r="L195" s="45" t="s">
        <v>14</v>
      </c>
      <c r="M195" s="16" t="s">
        <v>86</v>
      </c>
      <c r="N195" s="11" t="s">
        <v>87</v>
      </c>
      <c r="O195" s="55" t="s">
        <v>735</v>
      </c>
      <c r="P195" s="10" t="s">
        <v>551</v>
      </c>
      <c r="Q195" s="10" t="s">
        <v>1083</v>
      </c>
    </row>
    <row r="196" spans="1:17" s="13" customFormat="1" ht="60" x14ac:dyDescent="0.25">
      <c r="A196" s="49">
        <f t="shared" si="2"/>
        <v>191</v>
      </c>
      <c r="B196" s="14">
        <v>42495</v>
      </c>
      <c r="C196" s="14">
        <v>42495</v>
      </c>
      <c r="D196" s="9">
        <v>536</v>
      </c>
      <c r="E196" s="15">
        <v>225581.37</v>
      </c>
      <c r="F196" s="15">
        <v>0</v>
      </c>
      <c r="G196" s="75" t="s">
        <v>786</v>
      </c>
      <c r="H196" s="58" t="s">
        <v>786</v>
      </c>
      <c r="I196" s="45" t="s">
        <v>387</v>
      </c>
      <c r="J196" s="10" t="s">
        <v>763</v>
      </c>
      <c r="K196" s="45" t="s">
        <v>14</v>
      </c>
      <c r="L196" s="45" t="s">
        <v>14</v>
      </c>
      <c r="M196" s="16" t="s">
        <v>787</v>
      </c>
      <c r="N196" s="11" t="s">
        <v>78</v>
      </c>
      <c r="O196" s="55" t="s">
        <v>788</v>
      </c>
      <c r="P196" s="10" t="s">
        <v>562</v>
      </c>
      <c r="Q196" s="10" t="s">
        <v>1084</v>
      </c>
    </row>
    <row r="197" spans="1:17" s="13" customFormat="1" ht="60" x14ac:dyDescent="0.25">
      <c r="A197" s="49">
        <f t="shared" si="2"/>
        <v>192</v>
      </c>
      <c r="B197" s="14">
        <v>42496</v>
      </c>
      <c r="C197" s="14">
        <v>42496</v>
      </c>
      <c r="D197" s="9">
        <v>544</v>
      </c>
      <c r="E197" s="15">
        <v>227430.49</v>
      </c>
      <c r="F197" s="15">
        <v>0</v>
      </c>
      <c r="G197" s="58" t="s">
        <v>53</v>
      </c>
      <c r="H197" s="58" t="s">
        <v>53</v>
      </c>
      <c r="I197" s="45" t="s">
        <v>387</v>
      </c>
      <c r="J197" s="10" t="s">
        <v>54</v>
      </c>
      <c r="K197" s="45" t="s">
        <v>14</v>
      </c>
      <c r="L197" s="45" t="s">
        <v>14</v>
      </c>
      <c r="M197" s="16" t="s">
        <v>55</v>
      </c>
      <c r="N197" s="11" t="s">
        <v>56</v>
      </c>
      <c r="O197" s="55" t="s">
        <v>736</v>
      </c>
      <c r="P197" s="10" t="s">
        <v>551</v>
      </c>
      <c r="Q197" s="10" t="s">
        <v>1085</v>
      </c>
    </row>
    <row r="198" spans="1:17" s="13" customFormat="1" ht="60" x14ac:dyDescent="0.25">
      <c r="A198" s="49">
        <f t="shared" si="2"/>
        <v>193</v>
      </c>
      <c r="B198" s="14">
        <v>42496</v>
      </c>
      <c r="C198" s="14">
        <v>42496</v>
      </c>
      <c r="D198" s="9">
        <v>543</v>
      </c>
      <c r="E198" s="15">
        <v>438326.34</v>
      </c>
      <c r="F198" s="15">
        <v>0</v>
      </c>
      <c r="G198" s="58" t="s">
        <v>738</v>
      </c>
      <c r="H198" s="11" t="s">
        <v>738</v>
      </c>
      <c r="I198" s="45" t="s">
        <v>387</v>
      </c>
      <c r="J198" s="10" t="s">
        <v>424</v>
      </c>
      <c r="K198" s="45" t="s">
        <v>14</v>
      </c>
      <c r="L198" s="45" t="s">
        <v>14</v>
      </c>
      <c r="M198" s="16" t="s">
        <v>767</v>
      </c>
      <c r="N198" s="11" t="s">
        <v>770</v>
      </c>
      <c r="O198" s="55" t="s">
        <v>737</v>
      </c>
      <c r="P198" s="10" t="s">
        <v>600</v>
      </c>
      <c r="Q198" s="10" t="s">
        <v>1202</v>
      </c>
    </row>
    <row r="199" spans="1:17" s="13" customFormat="1" ht="60" x14ac:dyDescent="0.25">
      <c r="A199" s="49">
        <f t="shared" si="2"/>
        <v>194</v>
      </c>
      <c r="B199" s="14">
        <v>42502</v>
      </c>
      <c r="C199" s="14">
        <v>42502</v>
      </c>
      <c r="D199" s="9">
        <v>554</v>
      </c>
      <c r="E199" s="15">
        <v>335150.56</v>
      </c>
      <c r="F199" s="15">
        <v>0</v>
      </c>
      <c r="G199" s="58" t="s">
        <v>741</v>
      </c>
      <c r="H199" s="58" t="s">
        <v>741</v>
      </c>
      <c r="I199" s="45" t="s">
        <v>387</v>
      </c>
      <c r="J199" s="10" t="s">
        <v>740</v>
      </c>
      <c r="K199" s="45" t="s">
        <v>14</v>
      </c>
      <c r="L199" s="45" t="s">
        <v>14</v>
      </c>
      <c r="M199" s="16" t="s">
        <v>768</v>
      </c>
      <c r="N199" s="11" t="s">
        <v>771</v>
      </c>
      <c r="O199" s="55" t="s">
        <v>739</v>
      </c>
      <c r="P199" s="10" t="s">
        <v>551</v>
      </c>
      <c r="Q199" s="10" t="s">
        <v>802</v>
      </c>
    </row>
    <row r="200" spans="1:17" s="13" customFormat="1" ht="60" x14ac:dyDescent="0.25">
      <c r="A200" s="49">
        <f t="shared" ref="A200:A234" si="3">A199+1</f>
        <v>195</v>
      </c>
      <c r="B200" s="14">
        <v>42503</v>
      </c>
      <c r="C200" s="14">
        <v>42503</v>
      </c>
      <c r="D200" s="9">
        <v>567</v>
      </c>
      <c r="E200" s="15">
        <v>57000</v>
      </c>
      <c r="F200" s="15">
        <v>0</v>
      </c>
      <c r="G200" s="58" t="s">
        <v>48</v>
      </c>
      <c r="H200" s="58" t="s">
        <v>48</v>
      </c>
      <c r="I200" s="45" t="s">
        <v>387</v>
      </c>
      <c r="J200" s="10" t="s">
        <v>745</v>
      </c>
      <c r="K200" s="45" t="s">
        <v>14</v>
      </c>
      <c r="L200" s="45" t="s">
        <v>14</v>
      </c>
      <c r="M200" s="16" t="s">
        <v>50</v>
      </c>
      <c r="N200" s="11" t="s">
        <v>51</v>
      </c>
      <c r="O200" s="55" t="s">
        <v>742</v>
      </c>
      <c r="P200" s="10" t="s">
        <v>542</v>
      </c>
      <c r="Q200" s="10" t="s">
        <v>1091</v>
      </c>
    </row>
    <row r="201" spans="1:17" s="13" customFormat="1" ht="60" x14ac:dyDescent="0.25">
      <c r="A201" s="49">
        <f t="shared" si="3"/>
        <v>196</v>
      </c>
      <c r="B201" s="14">
        <v>42503</v>
      </c>
      <c r="C201" s="14">
        <v>42503</v>
      </c>
      <c r="D201" s="9">
        <v>569</v>
      </c>
      <c r="E201" s="15">
        <v>51000</v>
      </c>
      <c r="F201" s="15">
        <v>0</v>
      </c>
      <c r="G201" s="58" t="s">
        <v>747</v>
      </c>
      <c r="H201" s="58" t="s">
        <v>747</v>
      </c>
      <c r="I201" s="45" t="s">
        <v>387</v>
      </c>
      <c r="J201" s="10" t="s">
        <v>746</v>
      </c>
      <c r="K201" s="45" t="s">
        <v>14</v>
      </c>
      <c r="L201" s="45" t="s">
        <v>14</v>
      </c>
      <c r="M201" s="16" t="s">
        <v>769</v>
      </c>
      <c r="N201" s="11" t="s">
        <v>434</v>
      </c>
      <c r="O201" s="55" t="s">
        <v>743</v>
      </c>
      <c r="P201" s="10" t="s">
        <v>542</v>
      </c>
      <c r="Q201" s="10" t="s">
        <v>1092</v>
      </c>
    </row>
    <row r="202" spans="1:17" s="13" customFormat="1" ht="60" x14ac:dyDescent="0.25">
      <c r="A202" s="49">
        <f t="shared" si="3"/>
        <v>197</v>
      </c>
      <c r="B202" s="14">
        <v>42503</v>
      </c>
      <c r="C202" s="14">
        <v>42503</v>
      </c>
      <c r="D202" s="9">
        <v>568</v>
      </c>
      <c r="E202" s="15">
        <v>76678.2</v>
      </c>
      <c r="F202" s="15">
        <v>0</v>
      </c>
      <c r="G202" s="58" t="s">
        <v>748</v>
      </c>
      <c r="H202" s="58" t="s">
        <v>748</v>
      </c>
      <c r="I202" s="45" t="s">
        <v>387</v>
      </c>
      <c r="J202" s="10" t="s">
        <v>59</v>
      </c>
      <c r="K202" s="45" t="s">
        <v>14</v>
      </c>
      <c r="L202" s="45" t="s">
        <v>14</v>
      </c>
      <c r="M202" s="16" t="s">
        <v>60</v>
      </c>
      <c r="N202" s="11" t="s">
        <v>772</v>
      </c>
      <c r="O202" s="55" t="s">
        <v>744</v>
      </c>
      <c r="P202" s="10" t="s">
        <v>542</v>
      </c>
      <c r="Q202" s="10" t="s">
        <v>1086</v>
      </c>
    </row>
    <row r="203" spans="1:17" s="71" customFormat="1" ht="75" x14ac:dyDescent="0.25">
      <c r="A203" s="39">
        <f t="shared" si="3"/>
        <v>198</v>
      </c>
      <c r="B203" s="14">
        <v>42506</v>
      </c>
      <c r="C203" s="14">
        <v>42506</v>
      </c>
      <c r="D203" s="9">
        <v>570</v>
      </c>
      <c r="E203" s="15">
        <v>49225.52</v>
      </c>
      <c r="F203" s="15">
        <v>0</v>
      </c>
      <c r="G203" s="11" t="s">
        <v>84</v>
      </c>
      <c r="H203" s="11" t="s">
        <v>84</v>
      </c>
      <c r="I203" s="10" t="s">
        <v>387</v>
      </c>
      <c r="J203" s="10" t="s">
        <v>85</v>
      </c>
      <c r="K203" s="10" t="s">
        <v>14</v>
      </c>
      <c r="L203" s="10" t="s">
        <v>14</v>
      </c>
      <c r="M203" s="16" t="s">
        <v>86</v>
      </c>
      <c r="N203" s="11" t="s">
        <v>87</v>
      </c>
      <c r="O203" s="64" t="s">
        <v>749</v>
      </c>
      <c r="P203" s="10" t="s">
        <v>551</v>
      </c>
      <c r="Q203" s="10" t="s">
        <v>1192</v>
      </c>
    </row>
    <row r="204" spans="1:17" s="13" customFormat="1" ht="75" x14ac:dyDescent="0.25">
      <c r="A204" s="49">
        <f t="shared" si="3"/>
        <v>199</v>
      </c>
      <c r="B204" s="14">
        <v>42506</v>
      </c>
      <c r="C204" s="14">
        <v>42506</v>
      </c>
      <c r="D204" s="9">
        <v>571</v>
      </c>
      <c r="E204" s="15">
        <v>147000</v>
      </c>
      <c r="F204" s="15">
        <v>0</v>
      </c>
      <c r="G204" s="58" t="s">
        <v>456</v>
      </c>
      <c r="H204" s="58" t="s">
        <v>456</v>
      </c>
      <c r="I204" s="45" t="s">
        <v>387</v>
      </c>
      <c r="J204" s="10" t="s">
        <v>39</v>
      </c>
      <c r="K204" s="45" t="s">
        <v>26</v>
      </c>
      <c r="L204" s="45" t="s">
        <v>248</v>
      </c>
      <c r="M204" s="16" t="s">
        <v>141</v>
      </c>
      <c r="N204" s="11" t="s">
        <v>458</v>
      </c>
      <c r="O204" s="55" t="s">
        <v>752</v>
      </c>
      <c r="P204" s="10" t="s">
        <v>542</v>
      </c>
      <c r="Q204" s="10" t="s">
        <v>1087</v>
      </c>
    </row>
    <row r="205" spans="1:17" s="13" customFormat="1" ht="75" x14ac:dyDescent="0.25">
      <c r="A205" s="49">
        <f t="shared" si="3"/>
        <v>200</v>
      </c>
      <c r="B205" s="14">
        <v>42508</v>
      </c>
      <c r="C205" s="14">
        <v>42508</v>
      </c>
      <c r="D205" s="9">
        <v>580</v>
      </c>
      <c r="E205" s="15">
        <v>153000</v>
      </c>
      <c r="F205" s="15">
        <v>0</v>
      </c>
      <c r="G205" s="58" t="s">
        <v>508</v>
      </c>
      <c r="H205" s="58" t="s">
        <v>508</v>
      </c>
      <c r="I205" s="45" t="s">
        <v>387</v>
      </c>
      <c r="J205" s="10" t="s">
        <v>509</v>
      </c>
      <c r="K205" s="45" t="s">
        <v>14</v>
      </c>
      <c r="L205" s="45" t="s">
        <v>14</v>
      </c>
      <c r="M205" s="16" t="s">
        <v>228</v>
      </c>
      <c r="N205" s="11" t="s">
        <v>510</v>
      </c>
      <c r="O205" s="55" t="s">
        <v>750</v>
      </c>
      <c r="P205" s="10" t="s">
        <v>542</v>
      </c>
      <c r="Q205" s="10" t="s">
        <v>1088</v>
      </c>
    </row>
    <row r="206" spans="1:17" s="13" customFormat="1" ht="75" x14ac:dyDescent="0.25">
      <c r="A206" s="49">
        <f t="shared" si="3"/>
        <v>201</v>
      </c>
      <c r="B206" s="14">
        <v>42508</v>
      </c>
      <c r="C206" s="14">
        <v>42508</v>
      </c>
      <c r="D206" s="9">
        <v>581</v>
      </c>
      <c r="E206" s="15">
        <v>204000</v>
      </c>
      <c r="F206" s="15">
        <v>0</v>
      </c>
      <c r="G206" s="58" t="s">
        <v>508</v>
      </c>
      <c r="H206" s="58" t="s">
        <v>508</v>
      </c>
      <c r="I206" s="45" t="s">
        <v>387</v>
      </c>
      <c r="J206" s="10" t="s">
        <v>509</v>
      </c>
      <c r="K206" s="45" t="s">
        <v>14</v>
      </c>
      <c r="L206" s="45" t="s">
        <v>14</v>
      </c>
      <c r="M206" s="16" t="s">
        <v>228</v>
      </c>
      <c r="N206" s="11" t="s">
        <v>510</v>
      </c>
      <c r="O206" s="55" t="s">
        <v>751</v>
      </c>
      <c r="P206" s="10" t="s">
        <v>542</v>
      </c>
      <c r="Q206" s="10" t="s">
        <v>1089</v>
      </c>
    </row>
    <row r="207" spans="1:17" s="13" customFormat="1" ht="75" x14ac:dyDescent="0.25">
      <c r="A207" s="49">
        <f t="shared" si="3"/>
        <v>202</v>
      </c>
      <c r="B207" s="14">
        <v>42508</v>
      </c>
      <c r="C207" s="14">
        <v>42508</v>
      </c>
      <c r="D207" s="9">
        <v>582</v>
      </c>
      <c r="E207" s="15">
        <v>140010.74</v>
      </c>
      <c r="F207" s="15">
        <v>0</v>
      </c>
      <c r="G207" s="58" t="s">
        <v>468</v>
      </c>
      <c r="H207" s="58" t="s">
        <v>468</v>
      </c>
      <c r="I207" s="45" t="s">
        <v>387</v>
      </c>
      <c r="J207" s="10" t="s">
        <v>754</v>
      </c>
      <c r="K207" s="45" t="s">
        <v>14</v>
      </c>
      <c r="L207" s="45" t="s">
        <v>14</v>
      </c>
      <c r="M207" s="16" t="s">
        <v>773</v>
      </c>
      <c r="N207" s="11" t="s">
        <v>470</v>
      </c>
      <c r="O207" s="55" t="s">
        <v>753</v>
      </c>
      <c r="P207" s="10" t="s">
        <v>577</v>
      </c>
      <c r="Q207" s="10" t="s">
        <v>1090</v>
      </c>
    </row>
    <row r="208" spans="1:17" s="13" customFormat="1" ht="60" x14ac:dyDescent="0.25">
      <c r="A208" s="39">
        <f t="shared" si="3"/>
        <v>203</v>
      </c>
      <c r="B208" s="14">
        <v>42513</v>
      </c>
      <c r="C208" s="14">
        <v>42513</v>
      </c>
      <c r="D208" s="9">
        <v>2227</v>
      </c>
      <c r="E208" s="15">
        <v>307221.90000000002</v>
      </c>
      <c r="F208" s="15">
        <v>0</v>
      </c>
      <c r="G208" s="11" t="s">
        <v>273</v>
      </c>
      <c r="H208" s="11" t="s">
        <v>273</v>
      </c>
      <c r="I208" s="10" t="s">
        <v>12</v>
      </c>
      <c r="J208" s="10" t="s">
        <v>424</v>
      </c>
      <c r="K208" s="10" t="s">
        <v>14</v>
      </c>
      <c r="L208" s="10" t="s">
        <v>14</v>
      </c>
      <c r="M208" s="16" t="s">
        <v>275</v>
      </c>
      <c r="N208" s="11" t="s">
        <v>152</v>
      </c>
      <c r="O208" s="64" t="s">
        <v>755</v>
      </c>
      <c r="P208" s="10" t="s">
        <v>551</v>
      </c>
      <c r="Q208" s="10" t="s">
        <v>803</v>
      </c>
    </row>
    <row r="209" spans="1:17" s="13" customFormat="1" ht="75" x14ac:dyDescent="0.25">
      <c r="A209" s="39">
        <f t="shared" si="3"/>
        <v>204</v>
      </c>
      <c r="B209" s="14">
        <v>42510</v>
      </c>
      <c r="C209" s="14">
        <v>42510</v>
      </c>
      <c r="D209" s="9">
        <v>81</v>
      </c>
      <c r="E209" s="127">
        <v>-91658.73</v>
      </c>
      <c r="F209" s="15">
        <v>0</v>
      </c>
      <c r="G209" s="84" t="s">
        <v>757</v>
      </c>
      <c r="H209" s="84" t="s">
        <v>197</v>
      </c>
      <c r="I209" s="20" t="s">
        <v>387</v>
      </c>
      <c r="J209" s="39" t="s">
        <v>376</v>
      </c>
      <c r="K209" s="10" t="s">
        <v>14</v>
      </c>
      <c r="L209" s="10" t="s">
        <v>14</v>
      </c>
      <c r="M209" s="10" t="s">
        <v>15</v>
      </c>
      <c r="N209" s="11" t="s">
        <v>377</v>
      </c>
      <c r="O209" s="10" t="s">
        <v>796</v>
      </c>
      <c r="P209" s="39" t="s">
        <v>546</v>
      </c>
      <c r="Q209" s="10" t="s">
        <v>805</v>
      </c>
    </row>
    <row r="210" spans="1:17" s="13" customFormat="1" ht="60" x14ac:dyDescent="0.25">
      <c r="A210" s="39">
        <f t="shared" si="3"/>
        <v>205</v>
      </c>
      <c r="B210" s="14">
        <v>42513</v>
      </c>
      <c r="C210" s="14">
        <v>42513</v>
      </c>
      <c r="D210" s="9">
        <v>595</v>
      </c>
      <c r="E210" s="15">
        <v>91658.73</v>
      </c>
      <c r="F210" s="15">
        <v>0</v>
      </c>
      <c r="G210" s="11" t="s">
        <v>757</v>
      </c>
      <c r="H210" s="11" t="s">
        <v>757</v>
      </c>
      <c r="I210" s="10" t="s">
        <v>387</v>
      </c>
      <c r="J210" s="10" t="s">
        <v>376</v>
      </c>
      <c r="K210" s="10" t="s">
        <v>14</v>
      </c>
      <c r="L210" s="10" t="s">
        <v>14</v>
      </c>
      <c r="M210" s="16" t="s">
        <v>15</v>
      </c>
      <c r="N210" s="11" t="s">
        <v>377</v>
      </c>
      <c r="O210" s="64" t="s">
        <v>756</v>
      </c>
      <c r="P210" s="10" t="s">
        <v>546</v>
      </c>
      <c r="Q210" s="10" t="s">
        <v>795</v>
      </c>
    </row>
    <row r="211" spans="1:17" s="71" customFormat="1" ht="75" x14ac:dyDescent="0.25">
      <c r="A211" s="39">
        <f t="shared" si="3"/>
        <v>206</v>
      </c>
      <c r="B211" s="14">
        <v>42515</v>
      </c>
      <c r="C211" s="14">
        <v>42515</v>
      </c>
      <c r="D211" s="9">
        <v>606</v>
      </c>
      <c r="E211" s="15">
        <v>44835.3</v>
      </c>
      <c r="F211" s="15">
        <v>0</v>
      </c>
      <c r="G211" s="11" t="s">
        <v>764</v>
      </c>
      <c r="H211" s="11" t="s">
        <v>764</v>
      </c>
      <c r="I211" s="10" t="s">
        <v>387</v>
      </c>
      <c r="J211" s="10" t="s">
        <v>761</v>
      </c>
      <c r="K211" s="10" t="s">
        <v>14</v>
      </c>
      <c r="L211" s="10" t="s">
        <v>14</v>
      </c>
      <c r="M211" s="16" t="s">
        <v>15</v>
      </c>
      <c r="N211" s="11" t="s">
        <v>775</v>
      </c>
      <c r="O211" s="64" t="s">
        <v>758</v>
      </c>
      <c r="P211" s="10" t="s">
        <v>540</v>
      </c>
      <c r="Q211" s="10" t="s">
        <v>1201</v>
      </c>
    </row>
    <row r="212" spans="1:17" s="71" customFormat="1" ht="60" x14ac:dyDescent="0.25">
      <c r="A212" s="39">
        <f t="shared" si="3"/>
        <v>207</v>
      </c>
      <c r="B212" s="14">
        <v>42515</v>
      </c>
      <c r="C212" s="14">
        <v>42515</v>
      </c>
      <c r="D212" s="9">
        <v>607</v>
      </c>
      <c r="E212" s="15">
        <v>219628.5</v>
      </c>
      <c r="F212" s="15">
        <v>0</v>
      </c>
      <c r="G212" s="11" t="s">
        <v>764</v>
      </c>
      <c r="H212" s="11" t="s">
        <v>764</v>
      </c>
      <c r="I212" s="10" t="s">
        <v>387</v>
      </c>
      <c r="J212" s="10" t="s">
        <v>762</v>
      </c>
      <c r="K212" s="10" t="s">
        <v>14</v>
      </c>
      <c r="L212" s="10" t="s">
        <v>14</v>
      </c>
      <c r="M212" s="16" t="s">
        <v>15</v>
      </c>
      <c r="N212" s="11" t="s">
        <v>775</v>
      </c>
      <c r="O212" s="64" t="s">
        <v>759</v>
      </c>
      <c r="P212" s="10" t="s">
        <v>793</v>
      </c>
      <c r="Q212" s="10" t="s">
        <v>1201</v>
      </c>
    </row>
    <row r="213" spans="1:17" s="71" customFormat="1" ht="60" x14ac:dyDescent="0.25">
      <c r="A213" s="39">
        <f t="shared" si="3"/>
        <v>208</v>
      </c>
      <c r="B213" s="14">
        <v>42515</v>
      </c>
      <c r="C213" s="14">
        <v>42515</v>
      </c>
      <c r="D213" s="9">
        <v>608</v>
      </c>
      <c r="E213" s="15">
        <v>166676.67000000001</v>
      </c>
      <c r="F213" s="15">
        <v>0</v>
      </c>
      <c r="G213" s="11" t="s">
        <v>765</v>
      </c>
      <c r="H213" s="11" t="s">
        <v>765</v>
      </c>
      <c r="I213" s="10" t="s">
        <v>387</v>
      </c>
      <c r="J213" s="10" t="s">
        <v>763</v>
      </c>
      <c r="K213" s="10" t="s">
        <v>14</v>
      </c>
      <c r="L213" s="10" t="s">
        <v>14</v>
      </c>
      <c r="M213" s="16" t="s">
        <v>774</v>
      </c>
      <c r="N213" s="11" t="s">
        <v>195</v>
      </c>
      <c r="O213" s="64" t="s">
        <v>760</v>
      </c>
      <c r="P213" s="10" t="s">
        <v>562</v>
      </c>
      <c r="Q213" s="10" t="s">
        <v>1198</v>
      </c>
    </row>
    <row r="214" spans="1:17" s="71" customFormat="1" ht="60" x14ac:dyDescent="0.25">
      <c r="A214" s="39">
        <f t="shared" si="3"/>
        <v>209</v>
      </c>
      <c r="B214" s="14">
        <v>42515</v>
      </c>
      <c r="C214" s="14">
        <v>42515</v>
      </c>
      <c r="D214" s="9">
        <v>605</v>
      </c>
      <c r="E214" s="15">
        <v>209000</v>
      </c>
      <c r="F214" s="15">
        <v>0</v>
      </c>
      <c r="G214" s="11" t="s">
        <v>112</v>
      </c>
      <c r="H214" s="11" t="s">
        <v>112</v>
      </c>
      <c r="I214" s="10" t="s">
        <v>387</v>
      </c>
      <c r="J214" s="10" t="s">
        <v>403</v>
      </c>
      <c r="K214" s="10" t="s">
        <v>14</v>
      </c>
      <c r="L214" s="10" t="s">
        <v>14</v>
      </c>
      <c r="M214" s="16" t="s">
        <v>114</v>
      </c>
      <c r="N214" s="11" t="s">
        <v>115</v>
      </c>
      <c r="O214" s="64" t="s">
        <v>513</v>
      </c>
      <c r="P214" s="10" t="s">
        <v>573</v>
      </c>
      <c r="Q214" s="10" t="s">
        <v>1197</v>
      </c>
    </row>
    <row r="215" spans="1:17" s="13" customFormat="1" ht="75" x14ac:dyDescent="0.25">
      <c r="A215" s="39">
        <f t="shared" si="3"/>
        <v>210</v>
      </c>
      <c r="B215" s="14">
        <v>42520</v>
      </c>
      <c r="C215" s="14">
        <v>42520</v>
      </c>
      <c r="D215" s="9">
        <v>5</v>
      </c>
      <c r="E215" s="15">
        <v>537000.30000000005</v>
      </c>
      <c r="F215" s="15">
        <v>0</v>
      </c>
      <c r="G215" s="11" t="s">
        <v>766</v>
      </c>
      <c r="H215" s="11" t="s">
        <v>766</v>
      </c>
      <c r="I215" s="10" t="s">
        <v>118</v>
      </c>
      <c r="J215" s="10" t="s">
        <v>54</v>
      </c>
      <c r="K215" s="10" t="s">
        <v>14</v>
      </c>
      <c r="L215" s="10" t="s">
        <v>14</v>
      </c>
      <c r="M215" s="16" t="s">
        <v>65</v>
      </c>
      <c r="N215" s="11" t="s">
        <v>776</v>
      </c>
      <c r="O215" s="64" t="s">
        <v>794</v>
      </c>
      <c r="P215" s="10" t="s">
        <v>551</v>
      </c>
      <c r="Q215" s="10" t="s">
        <v>804</v>
      </c>
    </row>
    <row r="216" spans="1:17" s="13" customFormat="1" ht="75" x14ac:dyDescent="0.25">
      <c r="A216" s="39">
        <f t="shared" si="3"/>
        <v>211</v>
      </c>
      <c r="B216" s="14">
        <v>42537</v>
      </c>
      <c r="C216" s="14">
        <v>42537</v>
      </c>
      <c r="D216" s="9">
        <v>695</v>
      </c>
      <c r="E216" s="98">
        <v>164000</v>
      </c>
      <c r="F216" s="15">
        <v>0</v>
      </c>
      <c r="G216" s="92" t="s">
        <v>436</v>
      </c>
      <c r="H216" s="11" t="s">
        <v>436</v>
      </c>
      <c r="I216" s="10" t="s">
        <v>387</v>
      </c>
      <c r="J216" s="90" t="s">
        <v>437</v>
      </c>
      <c r="K216" s="10" t="s">
        <v>14</v>
      </c>
      <c r="L216" s="10" t="s">
        <v>14</v>
      </c>
      <c r="M216" s="16" t="s">
        <v>867</v>
      </c>
      <c r="N216" s="11" t="s">
        <v>439</v>
      </c>
      <c r="O216" s="91" t="s">
        <v>826</v>
      </c>
      <c r="P216" s="10" t="s">
        <v>551</v>
      </c>
      <c r="Q216" s="10" t="s">
        <v>914</v>
      </c>
    </row>
    <row r="217" spans="1:17" s="13" customFormat="1" ht="60" x14ac:dyDescent="0.25">
      <c r="A217" s="39">
        <f t="shared" si="3"/>
        <v>212</v>
      </c>
      <c r="B217" s="14">
        <v>42535</v>
      </c>
      <c r="C217" s="14">
        <v>42535</v>
      </c>
      <c r="D217" s="9">
        <v>690</v>
      </c>
      <c r="E217" s="98">
        <v>170945.32</v>
      </c>
      <c r="F217" s="15">
        <v>0</v>
      </c>
      <c r="G217" s="92" t="s">
        <v>870</v>
      </c>
      <c r="H217" s="11" t="s">
        <v>868</v>
      </c>
      <c r="I217" s="10" t="s">
        <v>387</v>
      </c>
      <c r="J217" s="90" t="s">
        <v>260</v>
      </c>
      <c r="K217" s="10" t="s">
        <v>14</v>
      </c>
      <c r="L217" s="10" t="s">
        <v>14</v>
      </c>
      <c r="M217" s="16" t="s">
        <v>865</v>
      </c>
      <c r="N217" s="11" t="s">
        <v>866</v>
      </c>
      <c r="O217" s="91" t="s">
        <v>827</v>
      </c>
      <c r="P217" s="10" t="s">
        <v>577</v>
      </c>
      <c r="Q217" s="10" t="s">
        <v>871</v>
      </c>
    </row>
    <row r="218" spans="1:17" s="13" customFormat="1" ht="75" x14ac:dyDescent="0.25">
      <c r="A218" s="39">
        <f t="shared" si="3"/>
        <v>213</v>
      </c>
      <c r="B218" s="14">
        <v>42537</v>
      </c>
      <c r="C218" s="14">
        <v>42537</v>
      </c>
      <c r="D218" s="9">
        <v>696</v>
      </c>
      <c r="E218" s="98">
        <v>937497.39</v>
      </c>
      <c r="F218" s="15">
        <v>0</v>
      </c>
      <c r="G218" s="92" t="s">
        <v>911</v>
      </c>
      <c r="H218" s="11" t="s">
        <v>482</v>
      </c>
      <c r="I218" s="45" t="s">
        <v>387</v>
      </c>
      <c r="J218" s="90" t="s">
        <v>483</v>
      </c>
      <c r="K218" s="10" t="s">
        <v>14</v>
      </c>
      <c r="L218" s="10" t="s">
        <v>14</v>
      </c>
      <c r="M218" s="16" t="s">
        <v>40</v>
      </c>
      <c r="N218" s="11" t="s">
        <v>61</v>
      </c>
      <c r="O218" s="91" t="s">
        <v>828</v>
      </c>
      <c r="P218" s="10" t="s">
        <v>542</v>
      </c>
      <c r="Q218" s="10" t="s">
        <v>1199</v>
      </c>
    </row>
    <row r="219" spans="1:17" s="13" customFormat="1" ht="60" x14ac:dyDescent="0.25">
      <c r="A219" s="39">
        <f t="shared" si="3"/>
        <v>214</v>
      </c>
      <c r="B219" s="14">
        <v>42522</v>
      </c>
      <c r="C219" s="14">
        <v>42522</v>
      </c>
      <c r="D219" s="9">
        <v>657</v>
      </c>
      <c r="E219" s="98">
        <v>58500</v>
      </c>
      <c r="F219" s="15">
        <v>0</v>
      </c>
      <c r="G219" s="92" t="s">
        <v>937</v>
      </c>
      <c r="H219" s="11" t="s">
        <v>869</v>
      </c>
      <c r="I219" s="10" t="s">
        <v>387</v>
      </c>
      <c r="J219" s="90" t="s">
        <v>808</v>
      </c>
      <c r="K219" s="89" t="s">
        <v>26</v>
      </c>
      <c r="L219" s="10" t="s">
        <v>248</v>
      </c>
      <c r="M219" s="16" t="s">
        <v>141</v>
      </c>
      <c r="N219" s="11" t="s">
        <v>405</v>
      </c>
      <c r="O219" s="94" t="s">
        <v>1288</v>
      </c>
      <c r="P219" s="10" t="s">
        <v>542</v>
      </c>
      <c r="Q219" s="10" t="s">
        <v>938</v>
      </c>
    </row>
    <row r="220" spans="1:17" s="13" customFormat="1" ht="75" x14ac:dyDescent="0.25">
      <c r="A220" s="39">
        <f t="shared" si="3"/>
        <v>215</v>
      </c>
      <c r="B220" s="14">
        <v>42522</v>
      </c>
      <c r="C220" s="14">
        <v>42522</v>
      </c>
      <c r="D220" s="9">
        <v>656</v>
      </c>
      <c r="E220" s="98">
        <v>12984</v>
      </c>
      <c r="F220" s="15">
        <v>0</v>
      </c>
      <c r="G220" s="58" t="s">
        <v>227</v>
      </c>
      <c r="H220" s="11" t="s">
        <v>227</v>
      </c>
      <c r="I220" s="45" t="s">
        <v>387</v>
      </c>
      <c r="J220" s="90" t="s">
        <v>54</v>
      </c>
      <c r="K220" s="89" t="s">
        <v>14</v>
      </c>
      <c r="L220" s="10" t="s">
        <v>14</v>
      </c>
      <c r="M220" s="16" t="s">
        <v>228</v>
      </c>
      <c r="N220" s="11" t="s">
        <v>229</v>
      </c>
      <c r="O220" s="91" t="s">
        <v>830</v>
      </c>
      <c r="P220" s="10" t="s">
        <v>551</v>
      </c>
      <c r="Q220" s="10" t="s">
        <v>1200</v>
      </c>
    </row>
    <row r="221" spans="1:17" s="13" customFormat="1" ht="75" x14ac:dyDescent="0.25">
      <c r="A221" s="39">
        <f t="shared" si="3"/>
        <v>216</v>
      </c>
      <c r="B221" s="14">
        <v>42523</v>
      </c>
      <c r="C221" s="14">
        <v>42523</v>
      </c>
      <c r="D221" s="9">
        <v>663</v>
      </c>
      <c r="E221" s="98">
        <v>70500</v>
      </c>
      <c r="F221" s="15">
        <v>0</v>
      </c>
      <c r="G221" s="92" t="s">
        <v>932</v>
      </c>
      <c r="H221" s="11" t="s">
        <v>931</v>
      </c>
      <c r="I221" s="10" t="s">
        <v>387</v>
      </c>
      <c r="J221" s="90" t="s">
        <v>809</v>
      </c>
      <c r="K221" s="89" t="s">
        <v>26</v>
      </c>
      <c r="L221" s="10" t="s">
        <v>248</v>
      </c>
      <c r="M221" s="16" t="s">
        <v>141</v>
      </c>
      <c r="N221" s="11" t="s">
        <v>929</v>
      </c>
      <c r="O221" s="91" t="s">
        <v>831</v>
      </c>
      <c r="P221" s="10" t="s">
        <v>925</v>
      </c>
      <c r="Q221" s="10" t="s">
        <v>930</v>
      </c>
    </row>
    <row r="222" spans="1:17" s="13" customFormat="1" ht="60" x14ac:dyDescent="0.25">
      <c r="A222" s="39">
        <f t="shared" si="3"/>
        <v>217</v>
      </c>
      <c r="B222" s="14">
        <v>42523</v>
      </c>
      <c r="C222" s="14">
        <v>42523</v>
      </c>
      <c r="D222" s="9">
        <v>662</v>
      </c>
      <c r="E222" s="98">
        <v>112650</v>
      </c>
      <c r="F222" s="15">
        <v>0</v>
      </c>
      <c r="G222" s="92" t="s">
        <v>860</v>
      </c>
      <c r="H222" s="11" t="s">
        <v>935</v>
      </c>
      <c r="I222" s="10" t="s">
        <v>387</v>
      </c>
      <c r="J222" s="90" t="s">
        <v>809</v>
      </c>
      <c r="K222" s="89" t="s">
        <v>26</v>
      </c>
      <c r="L222" s="10" t="s">
        <v>248</v>
      </c>
      <c r="M222" s="16" t="s">
        <v>933</v>
      </c>
      <c r="N222" s="11" t="s">
        <v>918</v>
      </c>
      <c r="O222" s="91" t="s">
        <v>832</v>
      </c>
      <c r="P222" s="10" t="s">
        <v>925</v>
      </c>
      <c r="Q222" s="10" t="s">
        <v>934</v>
      </c>
    </row>
    <row r="223" spans="1:17" s="13" customFormat="1" ht="60" x14ac:dyDescent="0.25">
      <c r="A223" s="39">
        <f t="shared" si="3"/>
        <v>218</v>
      </c>
      <c r="B223" s="14">
        <v>42541</v>
      </c>
      <c r="C223" s="14">
        <v>42541</v>
      </c>
      <c r="D223" s="9">
        <v>718</v>
      </c>
      <c r="E223" s="98">
        <v>206571.89</v>
      </c>
      <c r="F223" s="15">
        <v>0</v>
      </c>
      <c r="G223" s="92" t="s">
        <v>880</v>
      </c>
      <c r="H223" s="11" t="s">
        <v>879</v>
      </c>
      <c r="I223" s="10" t="s">
        <v>387</v>
      </c>
      <c r="J223" s="90" t="s">
        <v>201</v>
      </c>
      <c r="K223" s="10" t="s">
        <v>14</v>
      </c>
      <c r="L223" s="10" t="s">
        <v>14</v>
      </c>
      <c r="M223" s="16" t="s">
        <v>151</v>
      </c>
      <c r="N223" s="11" t="s">
        <v>447</v>
      </c>
      <c r="O223" s="91" t="s">
        <v>833</v>
      </c>
      <c r="P223" s="10" t="s">
        <v>551</v>
      </c>
      <c r="Q223" s="10" t="s">
        <v>882</v>
      </c>
    </row>
    <row r="224" spans="1:17" s="13" customFormat="1" ht="75" x14ac:dyDescent="0.25">
      <c r="A224" s="39">
        <f t="shared" si="3"/>
        <v>219</v>
      </c>
      <c r="B224" s="14">
        <v>42529</v>
      </c>
      <c r="C224" s="14">
        <v>42529</v>
      </c>
      <c r="D224" s="9">
        <v>677</v>
      </c>
      <c r="E224" s="98">
        <v>94860</v>
      </c>
      <c r="F224" s="15">
        <v>0</v>
      </c>
      <c r="G224" s="92" t="s">
        <v>928</v>
      </c>
      <c r="H224" s="11" t="s">
        <v>927</v>
      </c>
      <c r="I224" s="10" t="s">
        <v>387</v>
      </c>
      <c r="J224" s="90" t="s">
        <v>809</v>
      </c>
      <c r="K224" s="89" t="s">
        <v>26</v>
      </c>
      <c r="L224" s="10" t="s">
        <v>248</v>
      </c>
      <c r="M224" s="16" t="s">
        <v>141</v>
      </c>
      <c r="N224" s="11" t="s">
        <v>924</v>
      </c>
      <c r="O224" s="94" t="s">
        <v>936</v>
      </c>
      <c r="P224" s="10" t="s">
        <v>925</v>
      </c>
      <c r="Q224" s="10" t="s">
        <v>926</v>
      </c>
    </row>
    <row r="225" spans="1:28" s="13" customFormat="1" ht="60" x14ac:dyDescent="0.25">
      <c r="A225" s="39">
        <f t="shared" si="3"/>
        <v>220</v>
      </c>
      <c r="B225" s="14">
        <v>42529</v>
      </c>
      <c r="C225" s="14">
        <v>42529</v>
      </c>
      <c r="D225" s="9">
        <v>678</v>
      </c>
      <c r="E225" s="98">
        <v>474338.4</v>
      </c>
      <c r="F225" s="15">
        <v>0</v>
      </c>
      <c r="G225" s="92" t="s">
        <v>903</v>
      </c>
      <c r="H225" s="11" t="s">
        <v>900</v>
      </c>
      <c r="I225" s="10" t="s">
        <v>387</v>
      </c>
      <c r="J225" s="90" t="s">
        <v>810</v>
      </c>
      <c r="K225" s="10" t="s">
        <v>14</v>
      </c>
      <c r="L225" s="10" t="s">
        <v>14</v>
      </c>
      <c r="M225" s="16" t="s">
        <v>65</v>
      </c>
      <c r="N225" s="11" t="s">
        <v>881</v>
      </c>
      <c r="O225" s="91" t="s">
        <v>834</v>
      </c>
      <c r="P225" s="10" t="s">
        <v>551</v>
      </c>
      <c r="Q225" s="10" t="s">
        <v>898</v>
      </c>
    </row>
    <row r="226" spans="1:28" s="13" customFormat="1" ht="60" x14ac:dyDescent="0.25">
      <c r="A226" s="39">
        <f t="shared" si="3"/>
        <v>221</v>
      </c>
      <c r="B226" s="14">
        <v>42529</v>
      </c>
      <c r="C226" s="14">
        <v>42529</v>
      </c>
      <c r="D226" s="9">
        <v>679</v>
      </c>
      <c r="E226" s="98">
        <v>45000</v>
      </c>
      <c r="F226" s="15">
        <v>0</v>
      </c>
      <c r="G226" s="92" t="s">
        <v>901</v>
      </c>
      <c r="H226" s="11" t="s">
        <v>901</v>
      </c>
      <c r="I226" s="10" t="s">
        <v>387</v>
      </c>
      <c r="J226" s="90" t="s">
        <v>59</v>
      </c>
      <c r="K226" s="10" t="s">
        <v>14</v>
      </c>
      <c r="L226" s="10" t="s">
        <v>14</v>
      </c>
      <c r="M226" s="16" t="s">
        <v>65</v>
      </c>
      <c r="N226" s="11" t="s">
        <v>920</v>
      </c>
      <c r="O226" s="91" t="s">
        <v>835</v>
      </c>
      <c r="P226" s="10" t="s">
        <v>921</v>
      </c>
      <c r="Q226" s="10" t="s">
        <v>922</v>
      </c>
    </row>
    <row r="227" spans="1:28" s="13" customFormat="1" ht="60" x14ac:dyDescent="0.25">
      <c r="A227" s="39">
        <f t="shared" si="3"/>
        <v>222</v>
      </c>
      <c r="B227" s="14">
        <v>42531</v>
      </c>
      <c r="C227" s="14">
        <v>42531</v>
      </c>
      <c r="D227" s="9">
        <v>688</v>
      </c>
      <c r="E227" s="98">
        <v>228668.27</v>
      </c>
      <c r="F227" s="15">
        <v>0</v>
      </c>
      <c r="G227" s="92" t="s">
        <v>919</v>
      </c>
      <c r="H227" s="11" t="s">
        <v>902</v>
      </c>
      <c r="I227" s="10" t="s">
        <v>387</v>
      </c>
      <c r="J227" s="90" t="s">
        <v>811</v>
      </c>
      <c r="K227" s="89" t="s">
        <v>14</v>
      </c>
      <c r="L227" s="10" t="s">
        <v>14</v>
      </c>
      <c r="M227" s="16" t="s">
        <v>917</v>
      </c>
      <c r="N227" s="11" t="s">
        <v>918</v>
      </c>
      <c r="O227" s="91" t="s">
        <v>836</v>
      </c>
      <c r="P227" s="10" t="s">
        <v>915</v>
      </c>
      <c r="Q227" s="10" t="s">
        <v>916</v>
      </c>
    </row>
    <row r="228" spans="1:28" s="13" customFormat="1" ht="75" x14ac:dyDescent="0.25">
      <c r="A228" s="39">
        <f t="shared" si="3"/>
        <v>223</v>
      </c>
      <c r="B228" s="14">
        <v>42535</v>
      </c>
      <c r="C228" s="14">
        <v>42535</v>
      </c>
      <c r="D228" s="9">
        <v>691</v>
      </c>
      <c r="E228" s="98">
        <v>178915.8</v>
      </c>
      <c r="F228" s="15">
        <v>0</v>
      </c>
      <c r="G228" s="92" t="s">
        <v>748</v>
      </c>
      <c r="H228" s="11" t="s">
        <v>748</v>
      </c>
      <c r="I228" s="10" t="s">
        <v>387</v>
      </c>
      <c r="J228" s="90" t="s">
        <v>59</v>
      </c>
      <c r="K228" s="10" t="s">
        <v>14</v>
      </c>
      <c r="L228" s="10" t="s">
        <v>14</v>
      </c>
      <c r="M228" s="16" t="s">
        <v>60</v>
      </c>
      <c r="N228" s="11" t="s">
        <v>772</v>
      </c>
      <c r="O228" s="91" t="s">
        <v>837</v>
      </c>
      <c r="P228" s="10" t="s">
        <v>540</v>
      </c>
      <c r="Q228" s="10" t="s">
        <v>864</v>
      </c>
    </row>
    <row r="229" spans="1:28" s="13" customFormat="1" ht="60" x14ac:dyDescent="0.25">
      <c r="A229" s="39">
        <f t="shared" si="3"/>
        <v>224</v>
      </c>
      <c r="B229" s="14">
        <v>42537</v>
      </c>
      <c r="C229" s="14">
        <v>42537</v>
      </c>
      <c r="D229" s="9">
        <v>697</v>
      </c>
      <c r="E229" s="98">
        <v>153872.6</v>
      </c>
      <c r="F229" s="15">
        <v>0</v>
      </c>
      <c r="G229" s="92" t="s">
        <v>485</v>
      </c>
      <c r="H229" s="11" t="s">
        <v>485</v>
      </c>
      <c r="I229" s="10" t="s">
        <v>387</v>
      </c>
      <c r="J229" s="90" t="s">
        <v>486</v>
      </c>
      <c r="K229" s="89" t="s">
        <v>14</v>
      </c>
      <c r="L229" s="10" t="s">
        <v>14</v>
      </c>
      <c r="M229" s="16" t="s">
        <v>912</v>
      </c>
      <c r="N229" s="11" t="s">
        <v>487</v>
      </c>
      <c r="O229" s="91" t="s">
        <v>838</v>
      </c>
      <c r="P229" s="10" t="s">
        <v>542</v>
      </c>
      <c r="Q229" s="45" t="s">
        <v>1195</v>
      </c>
    </row>
    <row r="230" spans="1:28" s="111" customFormat="1" ht="60" x14ac:dyDescent="0.25">
      <c r="A230" s="121">
        <f t="shared" si="3"/>
        <v>225</v>
      </c>
      <c r="B230" s="56">
        <v>42538</v>
      </c>
      <c r="C230" s="56">
        <v>42538</v>
      </c>
      <c r="D230" s="60">
        <v>714</v>
      </c>
      <c r="E230" s="98">
        <v>160726.91</v>
      </c>
      <c r="F230" s="118">
        <v>0</v>
      </c>
      <c r="G230" s="119" t="s">
        <v>1257</v>
      </c>
      <c r="H230" s="63" t="s">
        <v>1257</v>
      </c>
      <c r="I230" s="10" t="s">
        <v>387</v>
      </c>
      <c r="J230" s="120" t="s">
        <v>812</v>
      </c>
      <c r="K230" s="89" t="s">
        <v>14</v>
      </c>
      <c r="L230" s="10" t="s">
        <v>14</v>
      </c>
      <c r="M230" s="24" t="s">
        <v>104</v>
      </c>
      <c r="N230" s="63" t="s">
        <v>105</v>
      </c>
      <c r="O230" s="122" t="s">
        <v>839</v>
      </c>
      <c r="P230" s="62" t="s">
        <v>540</v>
      </c>
      <c r="Q230" s="45" t="s">
        <v>1303</v>
      </c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</row>
    <row r="231" spans="1:28" s="111" customFormat="1" ht="60" x14ac:dyDescent="0.25">
      <c r="A231" s="121">
        <f t="shared" si="3"/>
        <v>226</v>
      </c>
      <c r="B231" s="56">
        <v>42538</v>
      </c>
      <c r="C231" s="56">
        <v>42538</v>
      </c>
      <c r="D231" s="60">
        <v>715</v>
      </c>
      <c r="E231" s="98">
        <v>91811.19</v>
      </c>
      <c r="F231" s="118">
        <v>0</v>
      </c>
      <c r="G231" s="119" t="s">
        <v>1257</v>
      </c>
      <c r="H231" s="63" t="s">
        <v>1257</v>
      </c>
      <c r="I231" s="10" t="s">
        <v>387</v>
      </c>
      <c r="J231" s="120" t="s">
        <v>812</v>
      </c>
      <c r="K231" s="89" t="s">
        <v>14</v>
      </c>
      <c r="L231" s="10" t="s">
        <v>14</v>
      </c>
      <c r="M231" s="24" t="s">
        <v>104</v>
      </c>
      <c r="N231" s="63" t="s">
        <v>105</v>
      </c>
      <c r="O231" s="122" t="s">
        <v>840</v>
      </c>
      <c r="P231" s="62" t="s">
        <v>551</v>
      </c>
      <c r="Q231" s="45" t="s">
        <v>1303</v>
      </c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</row>
    <row r="232" spans="1:28" s="13" customFormat="1" ht="75" x14ac:dyDescent="0.25">
      <c r="A232" s="39">
        <v>225</v>
      </c>
      <c r="B232" s="18">
        <v>42538</v>
      </c>
      <c r="C232" s="18">
        <v>42538</v>
      </c>
      <c r="D232" s="7">
        <v>717</v>
      </c>
      <c r="E232" s="98">
        <v>115478.13</v>
      </c>
      <c r="F232" s="95">
        <v>0</v>
      </c>
      <c r="G232" s="92" t="s">
        <v>878</v>
      </c>
      <c r="H232" s="25" t="s">
        <v>877</v>
      </c>
      <c r="I232" s="10" t="s">
        <v>387</v>
      </c>
      <c r="J232" s="90" t="s">
        <v>813</v>
      </c>
      <c r="K232" s="6" t="s">
        <v>14</v>
      </c>
      <c r="L232" s="5" t="s">
        <v>14</v>
      </c>
      <c r="M232" s="16" t="s">
        <v>875</v>
      </c>
      <c r="N232" s="8" t="s">
        <v>213</v>
      </c>
      <c r="O232" s="91" t="s">
        <v>859</v>
      </c>
      <c r="P232" s="19" t="s">
        <v>551</v>
      </c>
      <c r="Q232" s="19" t="s">
        <v>876</v>
      </c>
    </row>
    <row r="233" spans="1:28" s="13" customFormat="1" ht="60" x14ac:dyDescent="0.25">
      <c r="A233" s="39">
        <f t="shared" si="3"/>
        <v>226</v>
      </c>
      <c r="B233" s="14">
        <v>42538</v>
      </c>
      <c r="C233" s="14">
        <v>42538</v>
      </c>
      <c r="D233" s="9">
        <v>716</v>
      </c>
      <c r="E233" s="98">
        <v>501093</v>
      </c>
      <c r="F233" s="95">
        <v>0</v>
      </c>
      <c r="G233" s="92" t="s">
        <v>874</v>
      </c>
      <c r="H233" s="11" t="s">
        <v>874</v>
      </c>
      <c r="I233" s="10" t="s">
        <v>387</v>
      </c>
      <c r="J233" s="90" t="s">
        <v>814</v>
      </c>
      <c r="K233" s="89" t="s">
        <v>14</v>
      </c>
      <c r="L233" s="10" t="s">
        <v>14</v>
      </c>
      <c r="M233" s="16" t="s">
        <v>872</v>
      </c>
      <c r="N233" s="11" t="s">
        <v>458</v>
      </c>
      <c r="O233" s="91" t="s">
        <v>841</v>
      </c>
      <c r="P233" s="10" t="s">
        <v>549</v>
      </c>
      <c r="Q233" s="10" t="s">
        <v>873</v>
      </c>
    </row>
    <row r="234" spans="1:28" s="13" customFormat="1" ht="75" x14ac:dyDescent="0.25">
      <c r="A234" s="39">
        <f t="shared" si="3"/>
        <v>227</v>
      </c>
      <c r="B234" s="14">
        <v>42542</v>
      </c>
      <c r="C234" s="14">
        <v>42542</v>
      </c>
      <c r="D234" s="9">
        <v>722</v>
      </c>
      <c r="E234" s="98">
        <v>709744.63</v>
      </c>
      <c r="F234" s="95">
        <v>0</v>
      </c>
      <c r="G234" s="92" t="s">
        <v>514</v>
      </c>
      <c r="H234" s="11" t="s">
        <v>514</v>
      </c>
      <c r="I234" s="10" t="s">
        <v>387</v>
      </c>
      <c r="J234" s="90" t="s">
        <v>515</v>
      </c>
      <c r="K234" s="89" t="s">
        <v>14</v>
      </c>
      <c r="L234" s="10" t="s">
        <v>14</v>
      </c>
      <c r="M234" s="16" t="s">
        <v>774</v>
      </c>
      <c r="N234" s="11" t="s">
        <v>464</v>
      </c>
      <c r="O234" s="91" t="s">
        <v>842</v>
      </c>
      <c r="P234" s="10" t="s">
        <v>551</v>
      </c>
      <c r="Q234" s="10" t="s">
        <v>1196</v>
      </c>
    </row>
    <row r="235" spans="1:28" s="13" customFormat="1" ht="75" x14ac:dyDescent="0.25">
      <c r="A235" s="39">
        <v>228</v>
      </c>
      <c r="B235" s="14">
        <v>42551</v>
      </c>
      <c r="C235" s="14">
        <v>42551</v>
      </c>
      <c r="D235" s="9">
        <v>768</v>
      </c>
      <c r="E235" s="98">
        <v>6072.65</v>
      </c>
      <c r="F235" s="95">
        <v>0</v>
      </c>
      <c r="G235" s="92" t="s">
        <v>862</v>
      </c>
      <c r="H235" s="11" t="s">
        <v>963</v>
      </c>
      <c r="I235" s="10" t="s">
        <v>387</v>
      </c>
      <c r="J235" s="90" t="s">
        <v>815</v>
      </c>
      <c r="K235" s="89" t="s">
        <v>14</v>
      </c>
      <c r="L235" s="10" t="s">
        <v>14</v>
      </c>
      <c r="M235" s="16" t="s">
        <v>960</v>
      </c>
      <c r="N235" s="11" t="s">
        <v>961</v>
      </c>
      <c r="O235" s="91" t="s">
        <v>843</v>
      </c>
      <c r="P235" s="10" t="s">
        <v>957</v>
      </c>
      <c r="Q235" s="10" t="s">
        <v>1072</v>
      </c>
    </row>
    <row r="236" spans="1:28" s="13" customFormat="1" ht="60" x14ac:dyDescent="0.25">
      <c r="A236" s="39">
        <v>229</v>
      </c>
      <c r="B236" s="14">
        <v>42542</v>
      </c>
      <c r="C236" s="14">
        <v>42542</v>
      </c>
      <c r="D236" s="9">
        <v>724</v>
      </c>
      <c r="E236" s="98">
        <v>426991.5</v>
      </c>
      <c r="F236" s="95">
        <v>0</v>
      </c>
      <c r="G236" s="92" t="s">
        <v>908</v>
      </c>
      <c r="H236" s="11" t="s">
        <v>908</v>
      </c>
      <c r="I236" s="20" t="s">
        <v>387</v>
      </c>
      <c r="J236" s="90" t="s">
        <v>816</v>
      </c>
      <c r="K236" s="45" t="s">
        <v>14</v>
      </c>
      <c r="L236" s="45" t="s">
        <v>14</v>
      </c>
      <c r="M236" s="16" t="s">
        <v>1267</v>
      </c>
      <c r="N236" s="11" t="s">
        <v>907</v>
      </c>
      <c r="O236" s="91" t="s">
        <v>844</v>
      </c>
      <c r="P236" s="10" t="s">
        <v>923</v>
      </c>
      <c r="Q236" s="45" t="s">
        <v>1073</v>
      </c>
    </row>
    <row r="237" spans="1:28" s="13" customFormat="1" ht="60" x14ac:dyDescent="0.25">
      <c r="A237" s="39">
        <v>230</v>
      </c>
      <c r="B237" s="14">
        <v>42543</v>
      </c>
      <c r="C237" s="14">
        <v>42543</v>
      </c>
      <c r="D237" s="9">
        <v>731</v>
      </c>
      <c r="E237" s="98">
        <v>56806.32</v>
      </c>
      <c r="F237" s="95">
        <v>0</v>
      </c>
      <c r="G237" s="93" t="s">
        <v>883</v>
      </c>
      <c r="H237" s="11" t="s">
        <v>503</v>
      </c>
      <c r="I237" s="20" t="s">
        <v>387</v>
      </c>
      <c r="J237" s="90" t="s">
        <v>504</v>
      </c>
      <c r="K237" s="45" t="s">
        <v>14</v>
      </c>
      <c r="L237" s="45" t="s">
        <v>14</v>
      </c>
      <c r="M237" s="16" t="s">
        <v>104</v>
      </c>
      <c r="N237" s="11" t="s">
        <v>121</v>
      </c>
      <c r="O237" s="91" t="s">
        <v>845</v>
      </c>
      <c r="P237" s="10" t="s">
        <v>542</v>
      </c>
      <c r="Q237" s="45" t="s">
        <v>1074</v>
      </c>
    </row>
    <row r="238" spans="1:28" s="13" customFormat="1" ht="60" x14ac:dyDescent="0.25">
      <c r="A238" s="39">
        <v>231</v>
      </c>
      <c r="B238" s="14">
        <v>42543</v>
      </c>
      <c r="C238" s="14">
        <v>42543</v>
      </c>
      <c r="D238" s="9">
        <v>735</v>
      </c>
      <c r="E238" s="98">
        <v>26529.61</v>
      </c>
      <c r="F238" s="95">
        <v>0</v>
      </c>
      <c r="G238" s="92" t="s">
        <v>897</v>
      </c>
      <c r="H238" s="58" t="s">
        <v>340</v>
      </c>
      <c r="I238" s="45" t="s">
        <v>387</v>
      </c>
      <c r="J238" s="90" t="s">
        <v>817</v>
      </c>
      <c r="K238" s="10" t="s">
        <v>14</v>
      </c>
      <c r="L238" s="10" t="s">
        <v>14</v>
      </c>
      <c r="M238" s="16" t="s">
        <v>388</v>
      </c>
      <c r="N238" s="11" t="s">
        <v>341</v>
      </c>
      <c r="O238" s="91" t="s">
        <v>846</v>
      </c>
      <c r="P238" s="10" t="s">
        <v>904</v>
      </c>
      <c r="Q238" s="10" t="s">
        <v>1075</v>
      </c>
    </row>
    <row r="239" spans="1:28" s="13" customFormat="1" ht="75" x14ac:dyDescent="0.25">
      <c r="A239" s="39">
        <v>232</v>
      </c>
      <c r="B239" s="14">
        <v>42544</v>
      </c>
      <c r="C239" s="14">
        <v>42544</v>
      </c>
      <c r="D239" s="9">
        <v>739</v>
      </c>
      <c r="E239" s="98">
        <v>472729.59</v>
      </c>
      <c r="F239" s="95">
        <v>0</v>
      </c>
      <c r="G239" s="92" t="s">
        <v>888</v>
      </c>
      <c r="H239" s="11" t="s">
        <v>478</v>
      </c>
      <c r="I239" s="45" t="s">
        <v>387</v>
      </c>
      <c r="J239" s="90" t="s">
        <v>479</v>
      </c>
      <c r="K239" s="45" t="s">
        <v>14</v>
      </c>
      <c r="L239" s="45" t="s">
        <v>14</v>
      </c>
      <c r="M239" s="16" t="s">
        <v>887</v>
      </c>
      <c r="N239" s="11" t="s">
        <v>722</v>
      </c>
      <c r="O239" s="91" t="s">
        <v>847</v>
      </c>
      <c r="P239" s="10" t="s">
        <v>562</v>
      </c>
      <c r="Q239" s="45" t="s">
        <v>1076</v>
      </c>
    </row>
    <row r="240" spans="1:28" s="13" customFormat="1" ht="75" x14ac:dyDescent="0.25">
      <c r="A240" s="39">
        <v>233</v>
      </c>
      <c r="B240" s="14">
        <v>42544</v>
      </c>
      <c r="C240" s="14">
        <v>42544</v>
      </c>
      <c r="D240" s="9">
        <v>740</v>
      </c>
      <c r="E240" s="98">
        <v>314556.26</v>
      </c>
      <c r="F240" s="95">
        <v>0</v>
      </c>
      <c r="G240" s="92" t="s">
        <v>894</v>
      </c>
      <c r="H240" s="58" t="s">
        <v>741</v>
      </c>
      <c r="I240" s="45" t="s">
        <v>387</v>
      </c>
      <c r="J240" s="90" t="s">
        <v>740</v>
      </c>
      <c r="K240" s="45" t="s">
        <v>14</v>
      </c>
      <c r="L240" s="45" t="s">
        <v>14</v>
      </c>
      <c r="M240" s="16" t="s">
        <v>768</v>
      </c>
      <c r="N240" s="11" t="s">
        <v>771</v>
      </c>
      <c r="O240" s="91" t="s">
        <v>848</v>
      </c>
      <c r="P240" s="10" t="s">
        <v>551</v>
      </c>
      <c r="Q240" s="45" t="s">
        <v>1387</v>
      </c>
    </row>
    <row r="241" spans="1:17" ht="75" x14ac:dyDescent="0.25">
      <c r="A241" s="39">
        <v>234</v>
      </c>
      <c r="B241" s="18">
        <v>42544</v>
      </c>
      <c r="C241" s="18">
        <v>42544</v>
      </c>
      <c r="D241" s="7">
        <v>741</v>
      </c>
      <c r="E241" s="98">
        <v>555000</v>
      </c>
      <c r="F241" s="95">
        <v>0</v>
      </c>
      <c r="G241" s="92" t="s">
        <v>891</v>
      </c>
      <c r="H241" s="25" t="s">
        <v>892</v>
      </c>
      <c r="I241" s="20" t="s">
        <v>387</v>
      </c>
      <c r="J241" s="90" t="s">
        <v>311</v>
      </c>
      <c r="K241" s="6" t="s">
        <v>14</v>
      </c>
      <c r="L241" s="5" t="s">
        <v>14</v>
      </c>
      <c r="M241" s="16" t="s">
        <v>65</v>
      </c>
      <c r="N241" s="8" t="s">
        <v>885</v>
      </c>
      <c r="O241" s="91" t="s">
        <v>849</v>
      </c>
      <c r="P241" s="19" t="s">
        <v>577</v>
      </c>
      <c r="Q241" s="10" t="s">
        <v>886</v>
      </c>
    </row>
    <row r="242" spans="1:17" ht="75" x14ac:dyDescent="0.25">
      <c r="A242" s="39">
        <v>235</v>
      </c>
      <c r="B242" s="18">
        <v>42548</v>
      </c>
      <c r="C242" s="18">
        <v>42548</v>
      </c>
      <c r="D242" s="7">
        <v>2628</v>
      </c>
      <c r="E242" s="98">
        <v>206034.43</v>
      </c>
      <c r="F242" s="95">
        <v>0</v>
      </c>
      <c r="G242" s="25" t="s">
        <v>956</v>
      </c>
      <c r="H242" s="25" t="s">
        <v>956</v>
      </c>
      <c r="I242" s="10" t="s">
        <v>12</v>
      </c>
      <c r="J242" s="90" t="s">
        <v>818</v>
      </c>
      <c r="K242" s="6" t="s">
        <v>14</v>
      </c>
      <c r="L242" s="5" t="s">
        <v>14</v>
      </c>
      <c r="M242" s="16" t="s">
        <v>317</v>
      </c>
      <c r="N242" s="8" t="s">
        <v>218</v>
      </c>
      <c r="O242" s="91" t="s">
        <v>850</v>
      </c>
      <c r="P242" s="19" t="s">
        <v>573</v>
      </c>
      <c r="Q242" s="19" t="s">
        <v>958</v>
      </c>
    </row>
    <row r="243" spans="1:17" ht="75" x14ac:dyDescent="0.25">
      <c r="A243" s="39">
        <v>236</v>
      </c>
      <c r="B243" s="18">
        <v>42548</v>
      </c>
      <c r="C243" s="18">
        <v>42548</v>
      </c>
      <c r="D243" s="7">
        <v>2630</v>
      </c>
      <c r="E243" s="98">
        <v>2019.14</v>
      </c>
      <c r="F243" s="95">
        <v>0</v>
      </c>
      <c r="G243" s="25" t="s">
        <v>956</v>
      </c>
      <c r="H243" s="25" t="s">
        <v>956</v>
      </c>
      <c r="I243" s="10" t="s">
        <v>12</v>
      </c>
      <c r="J243" s="90" t="s">
        <v>819</v>
      </c>
      <c r="K243" s="6" t="s">
        <v>14</v>
      </c>
      <c r="L243" s="5" t="s">
        <v>14</v>
      </c>
      <c r="M243" s="16" t="s">
        <v>317</v>
      </c>
      <c r="N243" s="8" t="s">
        <v>218</v>
      </c>
      <c r="O243" s="91" t="s">
        <v>851</v>
      </c>
      <c r="P243" s="19" t="s">
        <v>959</v>
      </c>
      <c r="Q243" s="19" t="s">
        <v>958</v>
      </c>
    </row>
    <row r="244" spans="1:17" ht="60" x14ac:dyDescent="0.25">
      <c r="A244" s="39">
        <v>237</v>
      </c>
      <c r="B244" s="18">
        <v>42545</v>
      </c>
      <c r="C244" s="18">
        <v>42545</v>
      </c>
      <c r="D244" s="7">
        <v>744</v>
      </c>
      <c r="E244" s="98">
        <v>106641.28</v>
      </c>
      <c r="F244" s="95">
        <v>0</v>
      </c>
      <c r="G244" s="25" t="s">
        <v>955</v>
      </c>
      <c r="H244" s="25" t="s">
        <v>955</v>
      </c>
      <c r="I244" s="20" t="s">
        <v>387</v>
      </c>
      <c r="J244" s="90" t="s">
        <v>820</v>
      </c>
      <c r="K244" s="6" t="s">
        <v>26</v>
      </c>
      <c r="L244" s="5" t="s">
        <v>248</v>
      </c>
      <c r="M244" s="16" t="s">
        <v>141</v>
      </c>
      <c r="N244" s="8" t="s">
        <v>907</v>
      </c>
      <c r="O244" s="91" t="s">
        <v>852</v>
      </c>
      <c r="P244" s="19" t="s">
        <v>540</v>
      </c>
      <c r="Q244" s="10" t="s">
        <v>954</v>
      </c>
    </row>
    <row r="245" spans="1:17" ht="60" x14ac:dyDescent="0.25">
      <c r="A245" s="39">
        <v>238</v>
      </c>
      <c r="B245" s="18">
        <v>42548</v>
      </c>
      <c r="C245" s="18">
        <v>42548</v>
      </c>
      <c r="D245" s="7">
        <v>748</v>
      </c>
      <c r="E245" s="98">
        <v>37471.86</v>
      </c>
      <c r="F245" s="95">
        <v>0</v>
      </c>
      <c r="G245" s="25" t="s">
        <v>941</v>
      </c>
      <c r="H245" s="25" t="s">
        <v>941</v>
      </c>
      <c r="I245" s="20" t="s">
        <v>387</v>
      </c>
      <c r="J245" s="90" t="s">
        <v>821</v>
      </c>
      <c r="K245" s="6" t="s">
        <v>14</v>
      </c>
      <c r="L245" s="5" t="s">
        <v>14</v>
      </c>
      <c r="M245" s="16" t="s">
        <v>322</v>
      </c>
      <c r="N245" s="8" t="s">
        <v>148</v>
      </c>
      <c r="O245" s="91" t="s">
        <v>853</v>
      </c>
      <c r="P245" s="19" t="s">
        <v>946</v>
      </c>
      <c r="Q245" s="19" t="s">
        <v>952</v>
      </c>
    </row>
    <row r="246" spans="1:17" ht="60" x14ac:dyDescent="0.25">
      <c r="A246" s="39">
        <v>239</v>
      </c>
      <c r="B246" s="18">
        <v>42548</v>
      </c>
      <c r="C246" s="18">
        <v>42548</v>
      </c>
      <c r="D246" s="7">
        <v>746</v>
      </c>
      <c r="E246" s="98">
        <v>48180</v>
      </c>
      <c r="F246" s="95">
        <v>0</v>
      </c>
      <c r="G246" s="25" t="s">
        <v>942</v>
      </c>
      <c r="H246" s="25" t="s">
        <v>942</v>
      </c>
      <c r="I246" s="20" t="s">
        <v>387</v>
      </c>
      <c r="J246" s="90" t="s">
        <v>207</v>
      </c>
      <c r="K246" s="6" t="s">
        <v>14</v>
      </c>
      <c r="L246" s="5" t="s">
        <v>14</v>
      </c>
      <c r="M246" s="16" t="s">
        <v>65</v>
      </c>
      <c r="N246" s="8" t="s">
        <v>943</v>
      </c>
      <c r="O246" s="91" t="s">
        <v>855</v>
      </c>
      <c r="P246" s="19" t="s">
        <v>944</v>
      </c>
      <c r="Q246" s="19" t="s">
        <v>953</v>
      </c>
    </row>
    <row r="247" spans="1:17" ht="60" x14ac:dyDescent="0.25">
      <c r="A247" s="39">
        <v>240</v>
      </c>
      <c r="B247" s="18">
        <v>42548</v>
      </c>
      <c r="C247" s="18">
        <v>42548</v>
      </c>
      <c r="D247" s="7">
        <v>749</v>
      </c>
      <c r="E247" s="98">
        <v>43800</v>
      </c>
      <c r="F247" s="95">
        <v>0</v>
      </c>
      <c r="G247" s="25" t="s">
        <v>941</v>
      </c>
      <c r="H247" s="25" t="s">
        <v>941</v>
      </c>
      <c r="I247" s="20" t="s">
        <v>387</v>
      </c>
      <c r="J247" s="90" t="s">
        <v>823</v>
      </c>
      <c r="K247" s="6" t="s">
        <v>14</v>
      </c>
      <c r="L247" s="5" t="s">
        <v>14</v>
      </c>
      <c r="M247" s="16" t="s">
        <v>322</v>
      </c>
      <c r="N247" s="8" t="s">
        <v>148</v>
      </c>
      <c r="O247" s="91" t="s">
        <v>856</v>
      </c>
      <c r="P247" s="19" t="s">
        <v>540</v>
      </c>
      <c r="Q247" s="19" t="s">
        <v>952</v>
      </c>
    </row>
    <row r="248" spans="1:17" ht="75" x14ac:dyDescent="0.25">
      <c r="A248" s="39">
        <v>241</v>
      </c>
      <c r="B248" s="18">
        <v>42549</v>
      </c>
      <c r="C248" s="18">
        <v>42549</v>
      </c>
      <c r="D248" s="7">
        <v>750</v>
      </c>
      <c r="E248" s="98">
        <v>431081</v>
      </c>
      <c r="F248" s="95">
        <v>0</v>
      </c>
      <c r="G248" s="92" t="s">
        <v>947</v>
      </c>
      <c r="H248" s="25" t="s">
        <v>947</v>
      </c>
      <c r="I248" s="20" t="s">
        <v>387</v>
      </c>
      <c r="J248" s="90" t="s">
        <v>824</v>
      </c>
      <c r="K248" s="6" t="s">
        <v>14</v>
      </c>
      <c r="L248" s="5" t="s">
        <v>14</v>
      </c>
      <c r="M248" s="16" t="s">
        <v>867</v>
      </c>
      <c r="N248" s="8" t="s">
        <v>948</v>
      </c>
      <c r="O248" s="91" t="s">
        <v>857</v>
      </c>
      <c r="P248" s="19" t="s">
        <v>551</v>
      </c>
      <c r="Q248" s="19" t="s">
        <v>1060</v>
      </c>
    </row>
    <row r="249" spans="1:17" ht="60" x14ac:dyDescent="0.25">
      <c r="A249" s="39">
        <v>242</v>
      </c>
      <c r="B249" s="18">
        <v>42549</v>
      </c>
      <c r="C249" s="18">
        <v>42549</v>
      </c>
      <c r="D249" s="7">
        <v>752</v>
      </c>
      <c r="E249" s="98">
        <v>1000552.68</v>
      </c>
      <c r="F249" s="95">
        <v>0</v>
      </c>
      <c r="G249" s="25" t="s">
        <v>949</v>
      </c>
      <c r="H249" s="25" t="s">
        <v>949</v>
      </c>
      <c r="I249" s="20" t="s">
        <v>387</v>
      </c>
      <c r="J249" s="90" t="s">
        <v>825</v>
      </c>
      <c r="K249" s="6" t="s">
        <v>14</v>
      </c>
      <c r="L249" s="5" t="s">
        <v>14</v>
      </c>
      <c r="M249" s="16" t="s">
        <v>950</v>
      </c>
      <c r="N249" s="8" t="s">
        <v>350</v>
      </c>
      <c r="O249" s="91" t="s">
        <v>858</v>
      </c>
      <c r="P249" s="19" t="s">
        <v>551</v>
      </c>
      <c r="Q249" s="19" t="s">
        <v>1059</v>
      </c>
    </row>
    <row r="250" spans="1:17" ht="75" x14ac:dyDescent="0.25">
      <c r="A250" s="39">
        <v>243</v>
      </c>
      <c r="B250" s="18">
        <v>42550</v>
      </c>
      <c r="C250" s="18">
        <v>42550</v>
      </c>
      <c r="D250" s="7">
        <v>763</v>
      </c>
      <c r="E250" s="98">
        <v>269448.96000000002</v>
      </c>
      <c r="F250" s="95">
        <v>0</v>
      </c>
      <c r="G250" s="25" t="s">
        <v>877</v>
      </c>
      <c r="H250" s="25" t="s">
        <v>877</v>
      </c>
      <c r="I250" s="10" t="s">
        <v>387</v>
      </c>
      <c r="J250" s="90" t="s">
        <v>813</v>
      </c>
      <c r="K250" s="6" t="s">
        <v>14</v>
      </c>
      <c r="L250" s="5" t="s">
        <v>14</v>
      </c>
      <c r="M250" s="16" t="s">
        <v>875</v>
      </c>
      <c r="N250" s="8" t="s">
        <v>213</v>
      </c>
      <c r="O250" s="91" t="s">
        <v>859</v>
      </c>
      <c r="P250" s="19" t="s">
        <v>551</v>
      </c>
      <c r="Q250" s="19" t="s">
        <v>1058</v>
      </c>
    </row>
    <row r="251" spans="1:17" ht="75" x14ac:dyDescent="0.25">
      <c r="A251" s="39">
        <v>244</v>
      </c>
      <c r="B251" s="18">
        <v>42551</v>
      </c>
      <c r="C251" s="18">
        <v>42551</v>
      </c>
      <c r="D251" s="7">
        <v>769</v>
      </c>
      <c r="E251" s="98">
        <v>350656.82</v>
      </c>
      <c r="F251" s="95">
        <v>0</v>
      </c>
      <c r="G251" s="25" t="s">
        <v>489</v>
      </c>
      <c r="H251" s="25" t="s">
        <v>489</v>
      </c>
      <c r="I251" s="10" t="s">
        <v>387</v>
      </c>
      <c r="J251" s="19" t="s">
        <v>39</v>
      </c>
      <c r="K251" s="6" t="s">
        <v>14</v>
      </c>
      <c r="L251" s="5" t="s">
        <v>14</v>
      </c>
      <c r="M251" s="16" t="s">
        <v>965</v>
      </c>
      <c r="N251" s="8" t="s">
        <v>490</v>
      </c>
      <c r="O251" s="91" t="s">
        <v>964</v>
      </c>
      <c r="P251" s="45" t="s">
        <v>542</v>
      </c>
      <c r="Q251" s="45" t="s">
        <v>1070</v>
      </c>
    </row>
    <row r="252" spans="1:17" ht="30" x14ac:dyDescent="0.25">
      <c r="A252" s="39">
        <v>245</v>
      </c>
      <c r="B252" s="18">
        <v>42542</v>
      </c>
      <c r="C252" s="18">
        <v>42542</v>
      </c>
      <c r="D252" s="7">
        <v>6499</v>
      </c>
      <c r="E252" s="126">
        <v>-206571.89</v>
      </c>
      <c r="F252" s="95">
        <v>0</v>
      </c>
      <c r="G252" s="25" t="s">
        <v>880</v>
      </c>
      <c r="H252" s="25" t="s">
        <v>879</v>
      </c>
      <c r="I252" s="10" t="s">
        <v>387</v>
      </c>
      <c r="J252" s="19" t="s">
        <v>201</v>
      </c>
      <c r="K252" s="6" t="s">
        <v>14</v>
      </c>
      <c r="L252" s="5" t="s">
        <v>14</v>
      </c>
      <c r="M252" s="16" t="s">
        <v>151</v>
      </c>
      <c r="N252" s="8" t="s">
        <v>447</v>
      </c>
      <c r="O252" s="94" t="s">
        <v>1367</v>
      </c>
      <c r="P252" s="45"/>
      <c r="Q252" s="45"/>
    </row>
    <row r="253" spans="1:17" ht="60" x14ac:dyDescent="0.25">
      <c r="A253" s="39">
        <v>246</v>
      </c>
      <c r="B253" s="18">
        <v>42555</v>
      </c>
      <c r="C253" s="18">
        <v>42555</v>
      </c>
      <c r="D253" s="7">
        <v>747</v>
      </c>
      <c r="E253" s="114">
        <v>92325.34</v>
      </c>
      <c r="F253" s="95">
        <v>0</v>
      </c>
      <c r="G253" s="25" t="s">
        <v>941</v>
      </c>
      <c r="H253" s="25" t="s">
        <v>941</v>
      </c>
      <c r="I253" s="10" t="s">
        <v>387</v>
      </c>
      <c r="J253" s="19" t="s">
        <v>822</v>
      </c>
      <c r="K253" s="6" t="s">
        <v>14</v>
      </c>
      <c r="L253" s="5" t="s">
        <v>14</v>
      </c>
      <c r="M253" s="16" t="s">
        <v>322</v>
      </c>
      <c r="N253" s="8" t="s">
        <v>148</v>
      </c>
      <c r="O253" s="91" t="s">
        <v>854</v>
      </c>
      <c r="P253" s="45" t="s">
        <v>540</v>
      </c>
      <c r="Q253" s="45" t="s">
        <v>1036</v>
      </c>
    </row>
    <row r="254" spans="1:17" ht="75" x14ac:dyDescent="0.25">
      <c r="A254" s="39">
        <v>247</v>
      </c>
      <c r="B254" s="18">
        <v>42555</v>
      </c>
      <c r="C254" s="18">
        <v>42555</v>
      </c>
      <c r="D254" s="7">
        <v>786</v>
      </c>
      <c r="E254" s="114">
        <v>115000</v>
      </c>
      <c r="F254" s="95">
        <v>0</v>
      </c>
      <c r="G254" s="11" t="s">
        <v>112</v>
      </c>
      <c r="H254" s="11" t="s">
        <v>112</v>
      </c>
      <c r="I254" s="10" t="s">
        <v>387</v>
      </c>
      <c r="J254" s="19" t="s">
        <v>403</v>
      </c>
      <c r="K254" s="6" t="s">
        <v>14</v>
      </c>
      <c r="L254" s="5" t="s">
        <v>14</v>
      </c>
      <c r="M254" s="16" t="s">
        <v>114</v>
      </c>
      <c r="N254" s="8" t="s">
        <v>115</v>
      </c>
      <c r="O254" s="91" t="s">
        <v>969</v>
      </c>
      <c r="P254" s="10" t="s">
        <v>573</v>
      </c>
      <c r="Q254" s="45" t="s">
        <v>1071</v>
      </c>
    </row>
    <row r="255" spans="1:17" ht="60" x14ac:dyDescent="0.25">
      <c r="A255" s="39">
        <v>248</v>
      </c>
      <c r="B255" s="18">
        <v>42555</v>
      </c>
      <c r="C255" s="18">
        <v>42555</v>
      </c>
      <c r="D255" s="7">
        <v>789</v>
      </c>
      <c r="E255" s="114">
        <v>103409.82</v>
      </c>
      <c r="F255" s="95">
        <v>0</v>
      </c>
      <c r="G255" s="25" t="s">
        <v>1067</v>
      </c>
      <c r="H255" s="25" t="s">
        <v>1067</v>
      </c>
      <c r="I255" s="10" t="s">
        <v>19</v>
      </c>
      <c r="J255" s="19" t="s">
        <v>975</v>
      </c>
      <c r="K255" s="6" t="s">
        <v>14</v>
      </c>
      <c r="L255" s="5" t="s">
        <v>14</v>
      </c>
      <c r="M255" s="16" t="s">
        <v>1012</v>
      </c>
      <c r="N255" s="8" t="s">
        <v>1014</v>
      </c>
      <c r="O255" s="91" t="s">
        <v>970</v>
      </c>
      <c r="P255" s="45" t="s">
        <v>1068</v>
      </c>
      <c r="Q255" s="45" t="s">
        <v>1069</v>
      </c>
    </row>
    <row r="256" spans="1:17" ht="60" x14ac:dyDescent="0.25">
      <c r="A256" s="39">
        <v>249</v>
      </c>
      <c r="B256" s="18">
        <v>42555</v>
      </c>
      <c r="C256" s="18">
        <v>42555</v>
      </c>
      <c r="D256" s="7">
        <v>788</v>
      </c>
      <c r="E256" s="114">
        <v>117039.62</v>
      </c>
      <c r="F256" s="95">
        <v>0</v>
      </c>
      <c r="G256" s="25" t="s">
        <v>1035</v>
      </c>
      <c r="H256" s="25" t="s">
        <v>1035</v>
      </c>
      <c r="I256" s="45" t="s">
        <v>387</v>
      </c>
      <c r="J256" s="19" t="s">
        <v>763</v>
      </c>
      <c r="K256" s="6" t="s">
        <v>14</v>
      </c>
      <c r="L256" s="5" t="s">
        <v>14</v>
      </c>
      <c r="M256" s="16" t="s">
        <v>388</v>
      </c>
      <c r="N256" s="8" t="s">
        <v>1013</v>
      </c>
      <c r="O256" s="91" t="s">
        <v>971</v>
      </c>
      <c r="P256" s="45" t="s">
        <v>540</v>
      </c>
      <c r="Q256" s="45" t="s">
        <v>1039</v>
      </c>
    </row>
    <row r="257" spans="1:17" ht="60" x14ac:dyDescent="0.25">
      <c r="A257" s="39">
        <v>250</v>
      </c>
      <c r="B257" s="18">
        <v>42555</v>
      </c>
      <c r="C257" s="18">
        <v>42555</v>
      </c>
      <c r="D257" s="7">
        <v>787</v>
      </c>
      <c r="E257" s="114">
        <v>75177.56</v>
      </c>
      <c r="F257" s="95">
        <v>0</v>
      </c>
      <c r="G257" s="25" t="s">
        <v>1034</v>
      </c>
      <c r="H257" s="25" t="s">
        <v>1034</v>
      </c>
      <c r="I257" s="10" t="s">
        <v>19</v>
      </c>
      <c r="J257" s="19" t="s">
        <v>976</v>
      </c>
      <c r="K257" s="6" t="s">
        <v>26</v>
      </c>
      <c r="L257" s="5" t="s">
        <v>248</v>
      </c>
      <c r="M257" s="16" t="s">
        <v>141</v>
      </c>
      <c r="N257" s="8" t="s">
        <v>148</v>
      </c>
      <c r="O257" s="91" t="s">
        <v>972</v>
      </c>
      <c r="P257" s="45" t="s">
        <v>562</v>
      </c>
      <c r="Q257" s="45" t="s">
        <v>1040</v>
      </c>
    </row>
    <row r="258" spans="1:17" ht="75" x14ac:dyDescent="0.25">
      <c r="A258" s="39">
        <v>251</v>
      </c>
      <c r="B258" s="18">
        <v>42555</v>
      </c>
      <c r="C258" s="18">
        <v>42555</v>
      </c>
      <c r="D258" s="7">
        <v>785</v>
      </c>
      <c r="E258" s="114">
        <v>133000</v>
      </c>
      <c r="F258" s="95">
        <v>0</v>
      </c>
      <c r="G258" s="58" t="s">
        <v>48</v>
      </c>
      <c r="H258" s="58" t="s">
        <v>48</v>
      </c>
      <c r="I258" s="45" t="s">
        <v>387</v>
      </c>
      <c r="J258" s="19" t="s">
        <v>745</v>
      </c>
      <c r="K258" s="6" t="s">
        <v>14</v>
      </c>
      <c r="L258" s="5" t="s">
        <v>14</v>
      </c>
      <c r="M258" s="16" t="s">
        <v>50</v>
      </c>
      <c r="N258" s="8" t="s">
        <v>51</v>
      </c>
      <c r="O258" s="91" t="s">
        <v>973</v>
      </c>
      <c r="P258" s="10" t="s">
        <v>542</v>
      </c>
      <c r="Q258" s="10" t="s">
        <v>1077</v>
      </c>
    </row>
    <row r="259" spans="1:17" ht="75" x14ac:dyDescent="0.25">
      <c r="A259" s="39">
        <v>252</v>
      </c>
      <c r="B259" s="18">
        <v>42555</v>
      </c>
      <c r="C259" s="18">
        <v>42555</v>
      </c>
      <c r="D259" s="7">
        <v>784</v>
      </c>
      <c r="E259" s="114">
        <v>75950.429999999993</v>
      </c>
      <c r="F259" s="95">
        <v>0</v>
      </c>
      <c r="G259" s="11" t="s">
        <v>84</v>
      </c>
      <c r="H259" s="11" t="s">
        <v>84</v>
      </c>
      <c r="I259" s="10" t="s">
        <v>387</v>
      </c>
      <c r="J259" s="19" t="s">
        <v>85</v>
      </c>
      <c r="K259" s="6" t="s">
        <v>14</v>
      </c>
      <c r="L259" s="5" t="s">
        <v>14</v>
      </c>
      <c r="M259" s="16" t="s">
        <v>86</v>
      </c>
      <c r="N259" s="8" t="s">
        <v>87</v>
      </c>
      <c r="O259" s="91" t="s">
        <v>974</v>
      </c>
      <c r="P259" s="45" t="s">
        <v>551</v>
      </c>
      <c r="Q259" s="10" t="s">
        <v>1194</v>
      </c>
    </row>
    <row r="260" spans="1:17" ht="60" x14ac:dyDescent="0.25">
      <c r="A260" s="39">
        <v>253</v>
      </c>
      <c r="B260" s="18">
        <v>42555</v>
      </c>
      <c r="C260" s="18">
        <v>42556</v>
      </c>
      <c r="D260" s="7">
        <v>6</v>
      </c>
      <c r="E260" s="114">
        <v>491224.2</v>
      </c>
      <c r="F260" s="95">
        <v>0</v>
      </c>
      <c r="G260" s="25" t="s">
        <v>1044</v>
      </c>
      <c r="H260" s="25" t="s">
        <v>1044</v>
      </c>
      <c r="I260" s="10" t="s">
        <v>118</v>
      </c>
      <c r="J260" s="19" t="s">
        <v>979</v>
      </c>
      <c r="K260" s="6" t="s">
        <v>14</v>
      </c>
      <c r="L260" s="5" t="s">
        <v>14</v>
      </c>
      <c r="M260" s="16" t="s">
        <v>1016</v>
      </c>
      <c r="N260" s="8" t="s">
        <v>1021</v>
      </c>
      <c r="O260" s="91" t="s">
        <v>977</v>
      </c>
      <c r="P260" s="45" t="s">
        <v>551</v>
      </c>
      <c r="Q260" s="45" t="s">
        <v>1043</v>
      </c>
    </row>
    <row r="261" spans="1:17" ht="60" x14ac:dyDescent="0.25">
      <c r="A261" s="39">
        <v>254</v>
      </c>
      <c r="B261" s="18">
        <v>42555</v>
      </c>
      <c r="C261" s="18">
        <v>42556</v>
      </c>
      <c r="D261" s="7">
        <v>7</v>
      </c>
      <c r="E261" s="114">
        <v>243018</v>
      </c>
      <c r="F261" s="95">
        <v>0</v>
      </c>
      <c r="G261" s="25" t="s">
        <v>1045</v>
      </c>
      <c r="H261" s="25" t="s">
        <v>1045</v>
      </c>
      <c r="I261" s="10" t="s">
        <v>118</v>
      </c>
      <c r="J261" s="19" t="s">
        <v>980</v>
      </c>
      <c r="K261" s="6" t="s">
        <v>14</v>
      </c>
      <c r="L261" s="5" t="s">
        <v>14</v>
      </c>
      <c r="M261" s="16" t="s">
        <v>875</v>
      </c>
      <c r="N261" s="8" t="s">
        <v>1022</v>
      </c>
      <c r="O261" s="91" t="s">
        <v>978</v>
      </c>
      <c r="P261" s="45" t="s">
        <v>551</v>
      </c>
      <c r="Q261" s="45" t="s">
        <v>1042</v>
      </c>
    </row>
    <row r="262" spans="1:17" ht="60" x14ac:dyDescent="0.25">
      <c r="A262" s="39">
        <v>255</v>
      </c>
      <c r="B262" s="18">
        <v>42557</v>
      </c>
      <c r="C262" s="18">
        <v>42557</v>
      </c>
      <c r="D262" s="7">
        <v>793</v>
      </c>
      <c r="E262" s="114">
        <v>125663.78</v>
      </c>
      <c r="F262" s="95">
        <v>0</v>
      </c>
      <c r="G262" s="25" t="s">
        <v>1037</v>
      </c>
      <c r="H262" s="25" t="s">
        <v>1037</v>
      </c>
      <c r="I262" s="10" t="s">
        <v>19</v>
      </c>
      <c r="J262" s="19" t="s">
        <v>983</v>
      </c>
      <c r="K262" s="6" t="s">
        <v>14</v>
      </c>
      <c r="L262" s="5" t="s">
        <v>14</v>
      </c>
      <c r="M262" s="16" t="s">
        <v>1017</v>
      </c>
      <c r="N262" s="8" t="s">
        <v>1023</v>
      </c>
      <c r="O262" s="91" t="s">
        <v>981</v>
      </c>
      <c r="P262" s="45" t="s">
        <v>534</v>
      </c>
      <c r="Q262" s="45" t="s">
        <v>1038</v>
      </c>
    </row>
    <row r="263" spans="1:17" ht="60" x14ac:dyDescent="0.25">
      <c r="A263" s="39">
        <v>256</v>
      </c>
      <c r="B263" s="18">
        <v>42557</v>
      </c>
      <c r="C263" s="18">
        <v>42557</v>
      </c>
      <c r="D263" s="7">
        <v>794</v>
      </c>
      <c r="E263" s="114">
        <v>73140</v>
      </c>
      <c r="F263" s="95">
        <v>0</v>
      </c>
      <c r="G263" s="25" t="s">
        <v>1041</v>
      </c>
      <c r="H263" s="25" t="s">
        <v>1041</v>
      </c>
      <c r="I263" s="10" t="s">
        <v>19</v>
      </c>
      <c r="J263" s="19" t="s">
        <v>984</v>
      </c>
      <c r="K263" s="6" t="s">
        <v>14</v>
      </c>
      <c r="L263" s="5" t="s">
        <v>14</v>
      </c>
      <c r="M263" s="16" t="s">
        <v>1018</v>
      </c>
      <c r="N263" s="8" t="s">
        <v>1024</v>
      </c>
      <c r="O263" s="91" t="s">
        <v>982</v>
      </c>
      <c r="P263" s="45" t="s">
        <v>540</v>
      </c>
      <c r="Q263" s="45" t="s">
        <v>1056</v>
      </c>
    </row>
    <row r="264" spans="1:17" ht="75" x14ac:dyDescent="0.25">
      <c r="A264" s="39">
        <v>257</v>
      </c>
      <c r="B264" s="18">
        <v>42559</v>
      </c>
      <c r="C264" s="18">
        <v>42559</v>
      </c>
      <c r="D264" s="7">
        <v>2868</v>
      </c>
      <c r="E264" s="114">
        <v>610000</v>
      </c>
      <c r="F264" s="95">
        <v>0</v>
      </c>
      <c r="G264" s="11" t="s">
        <v>273</v>
      </c>
      <c r="H264" s="11" t="s">
        <v>273</v>
      </c>
      <c r="I264" s="10" t="s">
        <v>12</v>
      </c>
      <c r="J264" s="19" t="s">
        <v>424</v>
      </c>
      <c r="K264" s="6" t="s">
        <v>14</v>
      </c>
      <c r="L264" s="5" t="s">
        <v>14</v>
      </c>
      <c r="M264" s="16" t="s">
        <v>275</v>
      </c>
      <c r="N264" s="8" t="s">
        <v>152</v>
      </c>
      <c r="O264" s="91" t="s">
        <v>985</v>
      </c>
      <c r="P264" s="10" t="s">
        <v>551</v>
      </c>
      <c r="Q264" s="10" t="s">
        <v>1066</v>
      </c>
    </row>
    <row r="265" spans="1:17" ht="75" x14ac:dyDescent="0.25">
      <c r="A265" s="39">
        <v>258</v>
      </c>
      <c r="B265" s="18">
        <v>42559</v>
      </c>
      <c r="C265" s="18">
        <v>42559</v>
      </c>
      <c r="D265" s="7">
        <v>824</v>
      </c>
      <c r="E265" s="114">
        <v>300000</v>
      </c>
      <c r="F265" s="95">
        <v>0</v>
      </c>
      <c r="G265" s="58" t="s">
        <v>53</v>
      </c>
      <c r="H265" s="58" t="s">
        <v>53</v>
      </c>
      <c r="I265" s="45" t="s">
        <v>387</v>
      </c>
      <c r="J265" s="19" t="s">
        <v>54</v>
      </c>
      <c r="K265" s="6" t="s">
        <v>14</v>
      </c>
      <c r="L265" s="5" t="s">
        <v>14</v>
      </c>
      <c r="M265" s="16" t="s">
        <v>55</v>
      </c>
      <c r="N265" s="8" t="s">
        <v>56</v>
      </c>
      <c r="O265" s="91" t="s">
        <v>987</v>
      </c>
      <c r="P265" s="45" t="s">
        <v>551</v>
      </c>
      <c r="Q265" s="10" t="s">
        <v>1304</v>
      </c>
    </row>
    <row r="266" spans="1:17" ht="75" x14ac:dyDescent="0.25">
      <c r="A266" s="39">
        <v>259</v>
      </c>
      <c r="B266" s="18">
        <v>42562</v>
      </c>
      <c r="C266" s="18">
        <v>42562</v>
      </c>
      <c r="D266" s="7">
        <v>839</v>
      </c>
      <c r="E266" s="114">
        <v>21600.35</v>
      </c>
      <c r="F266" s="95">
        <v>0</v>
      </c>
      <c r="G266" s="72" t="s">
        <v>200</v>
      </c>
      <c r="H266" s="72" t="s">
        <v>200</v>
      </c>
      <c r="I266" s="45" t="s">
        <v>387</v>
      </c>
      <c r="J266" s="19" t="s">
        <v>201</v>
      </c>
      <c r="K266" s="6" t="s">
        <v>14</v>
      </c>
      <c r="L266" s="5" t="s">
        <v>14</v>
      </c>
      <c r="M266" s="16" t="s">
        <v>202</v>
      </c>
      <c r="N266" s="8" t="s">
        <v>1025</v>
      </c>
      <c r="O266" s="91" t="s">
        <v>989</v>
      </c>
      <c r="P266" s="73" t="s">
        <v>551</v>
      </c>
      <c r="Q266" s="45" t="s">
        <v>1215</v>
      </c>
    </row>
    <row r="267" spans="1:17" ht="60" x14ac:dyDescent="0.25">
      <c r="A267" s="39">
        <v>260</v>
      </c>
      <c r="B267" s="18">
        <v>42564</v>
      </c>
      <c r="C267" s="18">
        <v>42564</v>
      </c>
      <c r="D267" s="7">
        <v>846</v>
      </c>
      <c r="E267" s="114">
        <v>214961.9</v>
      </c>
      <c r="F267" s="95">
        <v>0</v>
      </c>
      <c r="G267" s="25" t="s">
        <v>1048</v>
      </c>
      <c r="H267" s="25" t="s">
        <v>1048</v>
      </c>
      <c r="I267" s="10" t="s">
        <v>19</v>
      </c>
      <c r="J267" s="19" t="s">
        <v>996</v>
      </c>
      <c r="K267" s="6" t="s">
        <v>14</v>
      </c>
      <c r="L267" s="5" t="s">
        <v>14</v>
      </c>
      <c r="M267" s="16" t="s">
        <v>208</v>
      </c>
      <c r="N267" s="8" t="s">
        <v>1026</v>
      </c>
      <c r="O267" s="91" t="s">
        <v>990</v>
      </c>
      <c r="P267" s="45" t="s">
        <v>540</v>
      </c>
      <c r="Q267" s="45" t="s">
        <v>1051</v>
      </c>
    </row>
    <row r="268" spans="1:17" ht="60" x14ac:dyDescent="0.25">
      <c r="A268" s="39">
        <v>261</v>
      </c>
      <c r="B268" s="18">
        <v>42564</v>
      </c>
      <c r="C268" s="18">
        <v>42564</v>
      </c>
      <c r="D268" s="7">
        <v>845</v>
      </c>
      <c r="E268" s="114">
        <v>297156</v>
      </c>
      <c r="F268" s="95">
        <v>0</v>
      </c>
      <c r="G268" s="25" t="s">
        <v>1046</v>
      </c>
      <c r="H268" s="25" t="s">
        <v>1046</v>
      </c>
      <c r="I268" s="10" t="s">
        <v>19</v>
      </c>
      <c r="J268" s="19" t="s">
        <v>997</v>
      </c>
      <c r="K268" s="6" t="s">
        <v>14</v>
      </c>
      <c r="L268" s="5" t="s">
        <v>14</v>
      </c>
      <c r="M268" s="16" t="s">
        <v>890</v>
      </c>
      <c r="N268" s="8" t="s">
        <v>1027</v>
      </c>
      <c r="O268" s="91" t="s">
        <v>991</v>
      </c>
      <c r="P268" s="45" t="s">
        <v>551</v>
      </c>
      <c r="Q268" s="45" t="s">
        <v>1052</v>
      </c>
    </row>
    <row r="269" spans="1:17" ht="75" x14ac:dyDescent="0.25">
      <c r="A269" s="39">
        <v>262</v>
      </c>
      <c r="B269" s="18">
        <v>42564</v>
      </c>
      <c r="C269" s="18">
        <v>42564</v>
      </c>
      <c r="D269" s="7">
        <v>843</v>
      </c>
      <c r="E269" s="114">
        <v>104615.7</v>
      </c>
      <c r="F269" s="95">
        <v>0</v>
      </c>
      <c r="G269" s="11" t="s">
        <v>764</v>
      </c>
      <c r="H269" s="11" t="s">
        <v>764</v>
      </c>
      <c r="I269" s="10" t="s">
        <v>387</v>
      </c>
      <c r="J269" s="19" t="s">
        <v>761</v>
      </c>
      <c r="K269" s="6" t="s">
        <v>14</v>
      </c>
      <c r="L269" s="5" t="s">
        <v>14</v>
      </c>
      <c r="M269" s="16" t="s">
        <v>15</v>
      </c>
      <c r="N269" s="8" t="s">
        <v>775</v>
      </c>
      <c r="O269" s="91" t="s">
        <v>992</v>
      </c>
      <c r="P269" s="45" t="s">
        <v>540</v>
      </c>
      <c r="Q269" s="45" t="s">
        <v>1209</v>
      </c>
    </row>
    <row r="270" spans="1:17" ht="60" x14ac:dyDescent="0.25">
      <c r="A270" s="39">
        <v>263</v>
      </c>
      <c r="B270" s="18">
        <v>42564</v>
      </c>
      <c r="C270" s="18">
        <v>42564</v>
      </c>
      <c r="D270" s="7">
        <v>844</v>
      </c>
      <c r="E270" s="114">
        <v>482981.63</v>
      </c>
      <c r="F270" s="95">
        <v>0</v>
      </c>
      <c r="G270" s="25" t="s">
        <v>1049</v>
      </c>
      <c r="H270" s="25" t="s">
        <v>1049</v>
      </c>
      <c r="I270" s="10" t="s">
        <v>19</v>
      </c>
      <c r="J270" s="19" t="s">
        <v>810</v>
      </c>
      <c r="K270" s="6" t="s">
        <v>14</v>
      </c>
      <c r="L270" s="5" t="s">
        <v>14</v>
      </c>
      <c r="M270" s="16" t="s">
        <v>65</v>
      </c>
      <c r="N270" s="8" t="s">
        <v>1028</v>
      </c>
      <c r="O270" s="91" t="s">
        <v>993</v>
      </c>
      <c r="P270" s="45" t="s">
        <v>551</v>
      </c>
      <c r="Q270" s="45" t="s">
        <v>1053</v>
      </c>
    </row>
    <row r="271" spans="1:17" ht="60" x14ac:dyDescent="0.25">
      <c r="A271" s="39">
        <v>264</v>
      </c>
      <c r="B271" s="18">
        <v>42564</v>
      </c>
      <c r="C271" s="18">
        <v>42564</v>
      </c>
      <c r="D271" s="7">
        <v>2937</v>
      </c>
      <c r="E271" s="114">
        <v>256400.08</v>
      </c>
      <c r="F271" s="95">
        <v>0</v>
      </c>
      <c r="G271" s="25" t="s">
        <v>1047</v>
      </c>
      <c r="H271" s="25" t="s">
        <v>1047</v>
      </c>
      <c r="I271" s="10" t="s">
        <v>12</v>
      </c>
      <c r="J271" s="19" t="s">
        <v>998</v>
      </c>
      <c r="K271" s="6" t="s">
        <v>14</v>
      </c>
      <c r="L271" s="5" t="s">
        <v>14</v>
      </c>
      <c r="M271" s="16" t="s">
        <v>1019</v>
      </c>
      <c r="N271" s="8" t="s">
        <v>881</v>
      </c>
      <c r="O271" s="91" t="s">
        <v>994</v>
      </c>
      <c r="P271" s="45" t="s">
        <v>551</v>
      </c>
      <c r="Q271" s="45" t="s">
        <v>1054</v>
      </c>
    </row>
    <row r="272" spans="1:17" ht="30" x14ac:dyDescent="0.25">
      <c r="A272" s="39">
        <v>265</v>
      </c>
      <c r="B272" s="18">
        <v>42566</v>
      </c>
      <c r="C272" s="18">
        <v>42566</v>
      </c>
      <c r="D272" s="7">
        <v>144</v>
      </c>
      <c r="E272" s="126">
        <v>-256400.08</v>
      </c>
      <c r="F272" s="95">
        <v>0</v>
      </c>
      <c r="G272" s="25" t="s">
        <v>1047</v>
      </c>
      <c r="H272" s="25" t="s">
        <v>1047</v>
      </c>
      <c r="I272" s="10" t="s">
        <v>12</v>
      </c>
      <c r="J272" s="19" t="s">
        <v>998</v>
      </c>
      <c r="K272" s="6" t="s">
        <v>14</v>
      </c>
      <c r="L272" s="5" t="s">
        <v>14</v>
      </c>
      <c r="M272" s="16" t="s">
        <v>1019</v>
      </c>
      <c r="N272" s="8" t="s">
        <v>881</v>
      </c>
      <c r="O272" s="94" t="s">
        <v>1364</v>
      </c>
      <c r="P272" s="45"/>
      <c r="Q272" s="45"/>
    </row>
    <row r="273" spans="1:17" ht="60" x14ac:dyDescent="0.25">
      <c r="A273" s="39">
        <v>266</v>
      </c>
      <c r="B273" s="18">
        <v>42564</v>
      </c>
      <c r="C273" s="18">
        <v>42564</v>
      </c>
      <c r="D273" s="7">
        <v>9</v>
      </c>
      <c r="E273" s="114">
        <v>183000</v>
      </c>
      <c r="F273" s="95">
        <v>0</v>
      </c>
      <c r="G273" s="25" t="s">
        <v>1050</v>
      </c>
      <c r="H273" s="25" t="s">
        <v>1050</v>
      </c>
      <c r="I273" s="10" t="s">
        <v>118</v>
      </c>
      <c r="J273" s="19" t="s">
        <v>999</v>
      </c>
      <c r="K273" s="6" t="s">
        <v>14</v>
      </c>
      <c r="L273" s="5" t="s">
        <v>14</v>
      </c>
      <c r="M273" s="16" t="s">
        <v>1020</v>
      </c>
      <c r="N273" s="8" t="s">
        <v>1029</v>
      </c>
      <c r="O273" s="91" t="s">
        <v>995</v>
      </c>
      <c r="P273" s="45" t="s">
        <v>549</v>
      </c>
      <c r="Q273" s="45" t="s">
        <v>1057</v>
      </c>
    </row>
    <row r="274" spans="1:17" ht="60" x14ac:dyDescent="0.25">
      <c r="A274" s="39">
        <v>267</v>
      </c>
      <c r="B274" s="18">
        <v>42565</v>
      </c>
      <c r="C274" s="18">
        <v>42565</v>
      </c>
      <c r="D274" s="7">
        <v>10</v>
      </c>
      <c r="E274" s="114">
        <v>39643.199999999997</v>
      </c>
      <c r="F274" s="95">
        <v>0</v>
      </c>
      <c r="G274" s="25" t="s">
        <v>263</v>
      </c>
      <c r="H274" s="25" t="s">
        <v>263</v>
      </c>
      <c r="I274" s="10" t="s">
        <v>118</v>
      </c>
      <c r="J274" s="19" t="s">
        <v>988</v>
      </c>
      <c r="K274" s="6" t="s">
        <v>14</v>
      </c>
      <c r="L274" s="5" t="s">
        <v>14</v>
      </c>
      <c r="M274" s="16" t="s">
        <v>890</v>
      </c>
      <c r="N274" s="8" t="s">
        <v>265</v>
      </c>
      <c r="O274" s="91" t="s">
        <v>986</v>
      </c>
      <c r="P274" s="45" t="s">
        <v>549</v>
      </c>
      <c r="Q274" s="45" t="s">
        <v>1055</v>
      </c>
    </row>
    <row r="275" spans="1:17" ht="60" x14ac:dyDescent="0.25">
      <c r="A275" s="39">
        <v>268</v>
      </c>
      <c r="B275" s="18">
        <v>42569</v>
      </c>
      <c r="C275" s="18">
        <v>42569</v>
      </c>
      <c r="D275" s="7">
        <v>866</v>
      </c>
      <c r="E275" s="114">
        <v>323370.90000000002</v>
      </c>
      <c r="F275" s="95">
        <v>0</v>
      </c>
      <c r="G275" s="25" t="s">
        <v>1062</v>
      </c>
      <c r="H275" s="25" t="s">
        <v>1062</v>
      </c>
      <c r="I275" s="10" t="s">
        <v>19</v>
      </c>
      <c r="J275" s="19" t="s">
        <v>1002</v>
      </c>
      <c r="K275" s="6" t="s">
        <v>14</v>
      </c>
      <c r="L275" s="5" t="s">
        <v>14</v>
      </c>
      <c r="M275" s="16" t="s">
        <v>1030</v>
      </c>
      <c r="N275" s="8" t="s">
        <v>501</v>
      </c>
      <c r="O275" s="91" t="s">
        <v>1000</v>
      </c>
      <c r="P275" s="45" t="s">
        <v>551</v>
      </c>
      <c r="Q275" s="45" t="s">
        <v>1061</v>
      </c>
    </row>
    <row r="276" spans="1:17" ht="60" x14ac:dyDescent="0.25">
      <c r="A276" s="39">
        <v>269</v>
      </c>
      <c r="B276" s="18">
        <v>42569</v>
      </c>
      <c r="C276" s="18">
        <v>42569</v>
      </c>
      <c r="D276" s="7">
        <v>867</v>
      </c>
      <c r="E276" s="114">
        <v>137639.09</v>
      </c>
      <c r="F276" s="95">
        <v>0</v>
      </c>
      <c r="G276" s="25" t="s">
        <v>1063</v>
      </c>
      <c r="H276" s="25" t="s">
        <v>1063</v>
      </c>
      <c r="I276" s="10" t="s">
        <v>19</v>
      </c>
      <c r="J276" s="19" t="s">
        <v>975</v>
      </c>
      <c r="K276" s="6" t="s">
        <v>14</v>
      </c>
      <c r="L276" s="5" t="s">
        <v>14</v>
      </c>
      <c r="M276" s="16" t="s">
        <v>1031</v>
      </c>
      <c r="N276" s="8" t="s">
        <v>1015</v>
      </c>
      <c r="O276" s="91" t="s">
        <v>1001</v>
      </c>
      <c r="P276" s="45" t="s">
        <v>1064</v>
      </c>
      <c r="Q276" s="45" t="s">
        <v>1065</v>
      </c>
    </row>
    <row r="277" spans="1:17" ht="75" x14ac:dyDescent="0.25">
      <c r="A277" s="39">
        <v>270</v>
      </c>
      <c r="B277" s="18">
        <v>42570</v>
      </c>
      <c r="C277" s="18">
        <v>42570</v>
      </c>
      <c r="D277" s="7">
        <v>868</v>
      </c>
      <c r="E277" s="114">
        <v>105000</v>
      </c>
      <c r="F277" s="95">
        <v>0</v>
      </c>
      <c r="G277" s="25" t="s">
        <v>1218</v>
      </c>
      <c r="H277" s="25" t="s">
        <v>1218</v>
      </c>
      <c r="I277" s="10" t="s">
        <v>19</v>
      </c>
      <c r="J277" s="19" t="s">
        <v>59</v>
      </c>
      <c r="K277" s="6" t="s">
        <v>14</v>
      </c>
      <c r="L277" s="5" t="s">
        <v>14</v>
      </c>
      <c r="M277" s="16" t="s">
        <v>890</v>
      </c>
      <c r="N277" s="8" t="s">
        <v>920</v>
      </c>
      <c r="O277" s="91" t="s">
        <v>1003</v>
      </c>
      <c r="P277" s="10" t="s">
        <v>921</v>
      </c>
      <c r="Q277" s="10" t="s">
        <v>1301</v>
      </c>
    </row>
    <row r="278" spans="1:17" ht="60" x14ac:dyDescent="0.25">
      <c r="A278" s="39">
        <v>271</v>
      </c>
      <c r="B278" s="18">
        <v>42570</v>
      </c>
      <c r="C278" s="18">
        <v>42570</v>
      </c>
      <c r="D278" s="7">
        <v>870</v>
      </c>
      <c r="E278" s="114">
        <v>141762.49</v>
      </c>
      <c r="F278" s="95">
        <v>0</v>
      </c>
      <c r="G278" s="25" t="s">
        <v>1217</v>
      </c>
      <c r="H278" s="25" t="s">
        <v>1217</v>
      </c>
      <c r="I278" s="10" t="s">
        <v>19</v>
      </c>
      <c r="J278" s="19" t="s">
        <v>975</v>
      </c>
      <c r="K278" s="6" t="s">
        <v>14</v>
      </c>
      <c r="L278" s="5" t="s">
        <v>14</v>
      </c>
      <c r="M278" s="16" t="s">
        <v>1032</v>
      </c>
      <c r="N278" s="8" t="s">
        <v>918</v>
      </c>
      <c r="O278" s="91" t="s">
        <v>1004</v>
      </c>
      <c r="P278" s="45" t="s">
        <v>577</v>
      </c>
      <c r="Q278" s="45" t="s">
        <v>1295</v>
      </c>
    </row>
    <row r="279" spans="1:17" ht="75" x14ac:dyDescent="0.25">
      <c r="A279" s="39">
        <v>272</v>
      </c>
      <c r="B279" s="18">
        <v>42570</v>
      </c>
      <c r="C279" s="18">
        <v>42570</v>
      </c>
      <c r="D279" s="7">
        <v>869</v>
      </c>
      <c r="E279" s="114">
        <v>512466.5</v>
      </c>
      <c r="F279" s="113">
        <v>0</v>
      </c>
      <c r="G279" s="11" t="s">
        <v>764</v>
      </c>
      <c r="H279" s="11" t="s">
        <v>764</v>
      </c>
      <c r="I279" s="10" t="s">
        <v>387</v>
      </c>
      <c r="J279" s="19" t="s">
        <v>762</v>
      </c>
      <c r="K279" s="6" t="s">
        <v>14</v>
      </c>
      <c r="L279" s="5" t="s">
        <v>14</v>
      </c>
      <c r="M279" s="16" t="s">
        <v>15</v>
      </c>
      <c r="N279" s="8" t="s">
        <v>775</v>
      </c>
      <c r="O279" s="91" t="s">
        <v>1005</v>
      </c>
      <c r="P279" s="10" t="s">
        <v>793</v>
      </c>
      <c r="Q279" s="10" t="s">
        <v>1208</v>
      </c>
    </row>
    <row r="280" spans="1:17" ht="75" x14ac:dyDescent="0.25">
      <c r="A280" s="39">
        <v>273</v>
      </c>
      <c r="B280" s="18">
        <v>42569</v>
      </c>
      <c r="C280" s="18">
        <v>42570</v>
      </c>
      <c r="D280" s="7">
        <v>2989</v>
      </c>
      <c r="E280" s="114">
        <v>228000</v>
      </c>
      <c r="F280" s="95">
        <v>0</v>
      </c>
      <c r="G280" s="25" t="s">
        <v>150</v>
      </c>
      <c r="H280" s="25" t="s">
        <v>150</v>
      </c>
      <c r="I280" s="10" t="s">
        <v>12</v>
      </c>
      <c r="J280" s="19" t="s">
        <v>54</v>
      </c>
      <c r="K280" s="6" t="s">
        <v>14</v>
      </c>
      <c r="L280" s="5" t="s">
        <v>14</v>
      </c>
      <c r="M280" s="16" t="s">
        <v>151</v>
      </c>
      <c r="N280" s="8" t="s">
        <v>152</v>
      </c>
      <c r="O280" s="91" t="s">
        <v>1006</v>
      </c>
      <c r="P280" s="45" t="s">
        <v>551</v>
      </c>
      <c r="Q280" s="10" t="s">
        <v>1300</v>
      </c>
    </row>
    <row r="281" spans="1:17" ht="60" x14ac:dyDescent="0.25">
      <c r="A281" s="39">
        <v>274</v>
      </c>
      <c r="B281" s="18">
        <v>42571</v>
      </c>
      <c r="C281" s="18">
        <v>42571</v>
      </c>
      <c r="D281" s="7">
        <v>877</v>
      </c>
      <c r="E281" s="114">
        <v>325386.18</v>
      </c>
      <c r="F281" s="95">
        <v>0</v>
      </c>
      <c r="G281" s="25" t="s">
        <v>178</v>
      </c>
      <c r="H281" s="25" t="s">
        <v>178</v>
      </c>
      <c r="I281" s="10" t="s">
        <v>19</v>
      </c>
      <c r="J281" s="19" t="s">
        <v>179</v>
      </c>
      <c r="K281" s="6" t="s">
        <v>14</v>
      </c>
      <c r="L281" s="5" t="s">
        <v>14</v>
      </c>
      <c r="M281" s="16" t="s">
        <v>180</v>
      </c>
      <c r="N281" s="8" t="s">
        <v>181</v>
      </c>
      <c r="O281" s="91" t="s">
        <v>1007</v>
      </c>
      <c r="P281" s="10" t="s">
        <v>577</v>
      </c>
      <c r="Q281" s="10" t="s">
        <v>1297</v>
      </c>
    </row>
    <row r="282" spans="1:17" ht="60" x14ac:dyDescent="0.25">
      <c r="A282" s="39">
        <v>275</v>
      </c>
      <c r="B282" s="18">
        <v>42571</v>
      </c>
      <c r="C282" s="18">
        <v>42571</v>
      </c>
      <c r="D282" s="7">
        <v>878</v>
      </c>
      <c r="E282" s="114">
        <v>139157.04999999999</v>
      </c>
      <c r="F282" s="95">
        <v>0</v>
      </c>
      <c r="G282" s="25" t="s">
        <v>18</v>
      </c>
      <c r="H282" s="25" t="s">
        <v>18</v>
      </c>
      <c r="I282" s="10" t="s">
        <v>19</v>
      </c>
      <c r="J282" s="19" t="s">
        <v>166</v>
      </c>
      <c r="K282" s="6" t="s">
        <v>14</v>
      </c>
      <c r="L282" s="5" t="s">
        <v>14</v>
      </c>
      <c r="M282" s="16" t="s">
        <v>1033</v>
      </c>
      <c r="N282" s="8" t="s">
        <v>21</v>
      </c>
      <c r="O282" s="91" t="s">
        <v>1008</v>
      </c>
      <c r="P282" s="45" t="s">
        <v>551</v>
      </c>
      <c r="Q282" s="45" t="s">
        <v>1294</v>
      </c>
    </row>
    <row r="283" spans="1:17" ht="60" x14ac:dyDescent="0.25">
      <c r="A283" s="39">
        <v>276</v>
      </c>
      <c r="B283" s="18">
        <v>42570</v>
      </c>
      <c r="C283" s="18">
        <v>42571</v>
      </c>
      <c r="D283" s="7">
        <v>11</v>
      </c>
      <c r="E283" s="114">
        <v>150820.20000000001</v>
      </c>
      <c r="F283" s="95">
        <v>0</v>
      </c>
      <c r="G283" s="25" t="s">
        <v>1216</v>
      </c>
      <c r="H283" s="25" t="s">
        <v>1216</v>
      </c>
      <c r="I283" s="10" t="s">
        <v>118</v>
      </c>
      <c r="J283" s="19" t="s">
        <v>1010</v>
      </c>
      <c r="K283" s="6" t="s">
        <v>14</v>
      </c>
      <c r="L283" s="5" t="s">
        <v>14</v>
      </c>
      <c r="M283" s="16" t="s">
        <v>45</v>
      </c>
      <c r="N283" s="8" t="s">
        <v>510</v>
      </c>
      <c r="O283" s="91" t="s">
        <v>1009</v>
      </c>
      <c r="P283" s="45" t="s">
        <v>577</v>
      </c>
      <c r="Q283" s="10" t="s">
        <v>1293</v>
      </c>
    </row>
    <row r="284" spans="1:17" ht="75" x14ac:dyDescent="0.25">
      <c r="A284" s="39">
        <v>277</v>
      </c>
      <c r="B284" s="18">
        <v>42576</v>
      </c>
      <c r="C284" s="18">
        <v>42576</v>
      </c>
      <c r="D284" s="7">
        <v>892</v>
      </c>
      <c r="E284" s="114">
        <v>551275.69999999995</v>
      </c>
      <c r="F284" s="95">
        <v>0</v>
      </c>
      <c r="G284" s="25" t="s">
        <v>1271</v>
      </c>
      <c r="H284" s="25" t="s">
        <v>1271</v>
      </c>
      <c r="I284" s="10" t="s">
        <v>19</v>
      </c>
      <c r="J284" s="19" t="s">
        <v>54</v>
      </c>
      <c r="K284" s="6" t="s">
        <v>14</v>
      </c>
      <c r="L284" s="5" t="s">
        <v>14</v>
      </c>
      <c r="M284" s="16" t="s">
        <v>252</v>
      </c>
      <c r="N284" s="8" t="s">
        <v>1021</v>
      </c>
      <c r="O284" s="91" t="s">
        <v>1219</v>
      </c>
      <c r="P284" s="45" t="s">
        <v>551</v>
      </c>
      <c r="Q284" s="45" t="s">
        <v>1292</v>
      </c>
    </row>
    <row r="285" spans="1:17" ht="60" x14ac:dyDescent="0.25">
      <c r="A285" s="39">
        <v>278</v>
      </c>
      <c r="B285" s="18">
        <v>42576</v>
      </c>
      <c r="C285" s="18">
        <v>42576</v>
      </c>
      <c r="D285" s="7">
        <v>891</v>
      </c>
      <c r="E285" s="114">
        <v>436083.6</v>
      </c>
      <c r="F285" s="95">
        <v>0</v>
      </c>
      <c r="G285" s="25" t="s">
        <v>1272</v>
      </c>
      <c r="H285" s="25" t="s">
        <v>1272</v>
      </c>
      <c r="I285" s="10" t="s">
        <v>19</v>
      </c>
      <c r="J285" s="19" t="s">
        <v>1221</v>
      </c>
      <c r="K285" s="6" t="s">
        <v>1223</v>
      </c>
      <c r="L285" s="5" t="s">
        <v>1222</v>
      </c>
      <c r="M285" s="16" t="s">
        <v>1224</v>
      </c>
      <c r="N285" s="8" t="s">
        <v>218</v>
      </c>
      <c r="O285" s="91" t="s">
        <v>1220</v>
      </c>
      <c r="P285" s="45" t="s">
        <v>551</v>
      </c>
      <c r="Q285" s="45" t="s">
        <v>1298</v>
      </c>
    </row>
    <row r="286" spans="1:17" ht="75" x14ac:dyDescent="0.25">
      <c r="A286" s="39">
        <v>279</v>
      </c>
      <c r="B286" s="18">
        <v>42577</v>
      </c>
      <c r="C286" s="18">
        <v>42577</v>
      </c>
      <c r="D286" s="7">
        <v>3104</v>
      </c>
      <c r="E286" s="114">
        <v>344786.4</v>
      </c>
      <c r="F286" s="95">
        <v>0</v>
      </c>
      <c r="G286" s="25" t="s">
        <v>224</v>
      </c>
      <c r="H286" s="25" t="s">
        <v>224</v>
      </c>
      <c r="I286" s="10" t="s">
        <v>12</v>
      </c>
      <c r="J286" s="19" t="s">
        <v>1229</v>
      </c>
      <c r="K286" s="6" t="s">
        <v>14</v>
      </c>
      <c r="L286" s="5" t="s">
        <v>14</v>
      </c>
      <c r="M286" s="16" t="s">
        <v>15</v>
      </c>
      <c r="N286" s="8" t="s">
        <v>16</v>
      </c>
      <c r="O286" s="91" t="s">
        <v>1225</v>
      </c>
      <c r="P286" s="45" t="s">
        <v>549</v>
      </c>
      <c r="Q286" s="45" t="s">
        <v>1275</v>
      </c>
    </row>
    <row r="287" spans="1:17" ht="60" x14ac:dyDescent="0.25">
      <c r="A287" s="39">
        <v>280</v>
      </c>
      <c r="B287" s="18">
        <v>42577</v>
      </c>
      <c r="C287" s="18">
        <v>42577</v>
      </c>
      <c r="D287" s="7">
        <v>895</v>
      </c>
      <c r="E287" s="114">
        <v>248829.64</v>
      </c>
      <c r="F287" s="95">
        <v>0</v>
      </c>
      <c r="G287" s="25" t="s">
        <v>955</v>
      </c>
      <c r="H287" s="25" t="s">
        <v>955</v>
      </c>
      <c r="I287" s="20" t="s">
        <v>387</v>
      </c>
      <c r="J287" s="19" t="s">
        <v>820</v>
      </c>
      <c r="K287" s="6" t="s">
        <v>26</v>
      </c>
      <c r="L287" s="5" t="s">
        <v>248</v>
      </c>
      <c r="M287" s="16" t="s">
        <v>141</v>
      </c>
      <c r="N287" s="8" t="s">
        <v>907</v>
      </c>
      <c r="O287" s="94" t="s">
        <v>1231</v>
      </c>
      <c r="P287" s="45" t="s">
        <v>540</v>
      </c>
      <c r="Q287" s="10" t="s">
        <v>1274</v>
      </c>
    </row>
    <row r="288" spans="1:17" ht="60" x14ac:dyDescent="0.25">
      <c r="A288" s="39">
        <v>281</v>
      </c>
      <c r="B288" s="18">
        <v>42577</v>
      </c>
      <c r="C288" s="18">
        <v>42577</v>
      </c>
      <c r="D288" s="7">
        <v>896</v>
      </c>
      <c r="E288" s="114">
        <v>996313.5</v>
      </c>
      <c r="F288" s="95">
        <v>0</v>
      </c>
      <c r="G288" s="92" t="s">
        <v>908</v>
      </c>
      <c r="H288" s="11" t="s">
        <v>908</v>
      </c>
      <c r="I288" s="20" t="s">
        <v>387</v>
      </c>
      <c r="J288" s="19" t="s">
        <v>816</v>
      </c>
      <c r="K288" s="6" t="s">
        <v>14</v>
      </c>
      <c r="L288" s="5" t="s">
        <v>14</v>
      </c>
      <c r="M288" s="16" t="s">
        <v>1232</v>
      </c>
      <c r="N288" s="8" t="s">
        <v>907</v>
      </c>
      <c r="O288" s="91" t="s">
        <v>1226</v>
      </c>
      <c r="P288" s="10" t="s">
        <v>923</v>
      </c>
      <c r="Q288" s="10" t="s">
        <v>1273</v>
      </c>
    </row>
    <row r="289" spans="1:17" ht="75" x14ac:dyDescent="0.25">
      <c r="A289" s="39">
        <v>282</v>
      </c>
      <c r="B289" s="18">
        <v>42577</v>
      </c>
      <c r="C289" s="18">
        <v>42577</v>
      </c>
      <c r="D289" s="7">
        <v>898</v>
      </c>
      <c r="E289" s="114">
        <v>266308.25</v>
      </c>
      <c r="F289" s="95">
        <v>0</v>
      </c>
      <c r="G289" s="25" t="s">
        <v>1265</v>
      </c>
      <c r="H289" s="25" t="s">
        <v>1265</v>
      </c>
      <c r="I289" s="10" t="s">
        <v>19</v>
      </c>
      <c r="J289" s="19" t="s">
        <v>1230</v>
      </c>
      <c r="K289" s="6" t="s">
        <v>14</v>
      </c>
      <c r="L289" s="5" t="s">
        <v>14</v>
      </c>
      <c r="M289" s="16" t="s">
        <v>15</v>
      </c>
      <c r="N289" s="8" t="s">
        <v>1233</v>
      </c>
      <c r="O289" s="91" t="s">
        <v>1227</v>
      </c>
      <c r="P289" s="45" t="s">
        <v>562</v>
      </c>
      <c r="Q289" s="10" t="s">
        <v>1273</v>
      </c>
    </row>
    <row r="290" spans="1:17" ht="75" x14ac:dyDescent="0.25">
      <c r="A290" s="39">
        <v>283</v>
      </c>
      <c r="B290" s="18">
        <v>42577</v>
      </c>
      <c r="C290" s="18">
        <v>42577</v>
      </c>
      <c r="D290" s="7">
        <v>897</v>
      </c>
      <c r="E290" s="114">
        <v>286328.18</v>
      </c>
      <c r="F290" s="95">
        <v>0</v>
      </c>
      <c r="G290" s="92" t="s">
        <v>894</v>
      </c>
      <c r="H290" s="58" t="s">
        <v>741</v>
      </c>
      <c r="I290" s="45" t="s">
        <v>387</v>
      </c>
      <c r="J290" s="19" t="s">
        <v>740</v>
      </c>
      <c r="K290" s="6" t="s">
        <v>14</v>
      </c>
      <c r="L290" s="5" t="s">
        <v>14</v>
      </c>
      <c r="M290" s="16" t="s">
        <v>768</v>
      </c>
      <c r="N290" s="8" t="s">
        <v>771</v>
      </c>
      <c r="O290" s="91" t="s">
        <v>1228</v>
      </c>
      <c r="P290" s="45" t="s">
        <v>551</v>
      </c>
      <c r="Q290" s="10" t="s">
        <v>1386</v>
      </c>
    </row>
    <row r="291" spans="1:17" ht="60" x14ac:dyDescent="0.25">
      <c r="A291" s="39">
        <v>284</v>
      </c>
      <c r="B291" s="18">
        <v>42578</v>
      </c>
      <c r="C291" s="18">
        <v>42578</v>
      </c>
      <c r="D291" s="7">
        <v>905</v>
      </c>
      <c r="E291" s="114">
        <v>222173.04</v>
      </c>
      <c r="F291" s="95">
        <v>0</v>
      </c>
      <c r="G291" s="25" t="s">
        <v>1268</v>
      </c>
      <c r="H291" s="25" t="s">
        <v>1268</v>
      </c>
      <c r="I291" s="10" t="s">
        <v>19</v>
      </c>
      <c r="J291" s="19" t="s">
        <v>1244</v>
      </c>
      <c r="K291" s="6" t="s">
        <v>14</v>
      </c>
      <c r="L291" s="5" t="s">
        <v>14</v>
      </c>
      <c r="M291" s="16" t="s">
        <v>1250</v>
      </c>
      <c r="N291" s="8" t="s">
        <v>1252</v>
      </c>
      <c r="O291" s="91" t="s">
        <v>1234</v>
      </c>
      <c r="P291" s="45" t="s">
        <v>577</v>
      </c>
      <c r="Q291" s="10" t="s">
        <v>1385</v>
      </c>
    </row>
    <row r="292" spans="1:17" ht="60" x14ac:dyDescent="0.25">
      <c r="A292" s="39">
        <v>285</v>
      </c>
      <c r="B292" s="18">
        <v>42578</v>
      </c>
      <c r="C292" s="18">
        <v>42578</v>
      </c>
      <c r="D292" s="7">
        <v>908</v>
      </c>
      <c r="E292" s="114">
        <v>87842.05</v>
      </c>
      <c r="F292" s="95">
        <v>0</v>
      </c>
      <c r="G292" s="25" t="s">
        <v>1270</v>
      </c>
      <c r="H292" s="25" t="s">
        <v>1270</v>
      </c>
      <c r="I292" s="10" t="s">
        <v>19</v>
      </c>
      <c r="J292" s="19" t="s">
        <v>1245</v>
      </c>
      <c r="K292" s="6" t="s">
        <v>14</v>
      </c>
      <c r="L292" s="5" t="s">
        <v>14</v>
      </c>
      <c r="M292" s="16" t="s">
        <v>890</v>
      </c>
      <c r="N292" s="8" t="s">
        <v>1253</v>
      </c>
      <c r="O292" s="91" t="s">
        <v>1235</v>
      </c>
      <c r="P292" s="45" t="s">
        <v>551</v>
      </c>
      <c r="Q292" s="10" t="s">
        <v>1384</v>
      </c>
    </row>
    <row r="293" spans="1:17" ht="60" x14ac:dyDescent="0.25">
      <c r="A293" s="39">
        <v>286</v>
      </c>
      <c r="B293" s="18">
        <v>42578</v>
      </c>
      <c r="C293" s="18">
        <v>42578</v>
      </c>
      <c r="D293" s="7">
        <v>902</v>
      </c>
      <c r="E293" s="114">
        <v>72080.77</v>
      </c>
      <c r="F293" s="95">
        <v>0</v>
      </c>
      <c r="G293" s="25" t="s">
        <v>1256</v>
      </c>
      <c r="H293" s="25" t="s">
        <v>1256</v>
      </c>
      <c r="I293" s="10" t="s">
        <v>19</v>
      </c>
      <c r="J293" s="19" t="s">
        <v>424</v>
      </c>
      <c r="K293" s="6" t="s">
        <v>14</v>
      </c>
      <c r="L293" s="5" t="s">
        <v>14</v>
      </c>
      <c r="M293" s="16" t="s">
        <v>1251</v>
      </c>
      <c r="N293" s="8" t="s">
        <v>458</v>
      </c>
      <c r="O293" s="91" t="s">
        <v>1236</v>
      </c>
      <c r="P293" s="45" t="s">
        <v>573</v>
      </c>
      <c r="Q293" s="45" t="s">
        <v>1383</v>
      </c>
    </row>
    <row r="294" spans="1:17" ht="60" x14ac:dyDescent="0.25">
      <c r="A294" s="39">
        <v>287</v>
      </c>
      <c r="B294" s="18">
        <v>42578</v>
      </c>
      <c r="C294" s="18">
        <v>42578</v>
      </c>
      <c r="D294" s="7">
        <v>3107</v>
      </c>
      <c r="E294" s="114">
        <v>159900.29999999999</v>
      </c>
      <c r="F294" s="95">
        <v>0</v>
      </c>
      <c r="G294" s="25" t="s">
        <v>1290</v>
      </c>
      <c r="H294" s="25" t="s">
        <v>1290</v>
      </c>
      <c r="I294" s="10" t="s">
        <v>12</v>
      </c>
      <c r="J294" s="19" t="s">
        <v>983</v>
      </c>
      <c r="K294" s="6" t="s">
        <v>14</v>
      </c>
      <c r="L294" s="5" t="s">
        <v>14</v>
      </c>
      <c r="M294" s="16" t="s">
        <v>1017</v>
      </c>
      <c r="N294" s="8" t="s">
        <v>1264</v>
      </c>
      <c r="O294" s="91" t="s">
        <v>1237</v>
      </c>
      <c r="P294" s="45" t="s">
        <v>577</v>
      </c>
      <c r="Q294" s="45" t="s">
        <v>1382</v>
      </c>
    </row>
    <row r="295" spans="1:17" ht="60" x14ac:dyDescent="0.25">
      <c r="A295" s="39">
        <v>288</v>
      </c>
      <c r="B295" s="18">
        <v>42578</v>
      </c>
      <c r="C295" s="18">
        <v>42578</v>
      </c>
      <c r="D295" s="7">
        <v>903</v>
      </c>
      <c r="E295" s="114">
        <v>91118.49</v>
      </c>
      <c r="F295" s="95">
        <v>0</v>
      </c>
      <c r="G295" s="25" t="s">
        <v>1269</v>
      </c>
      <c r="H295" s="25" t="s">
        <v>1269</v>
      </c>
      <c r="I295" s="10" t="s">
        <v>19</v>
      </c>
      <c r="J295" s="19" t="s">
        <v>1002</v>
      </c>
      <c r="K295" s="6" t="s">
        <v>14</v>
      </c>
      <c r="L295" s="5" t="s">
        <v>14</v>
      </c>
      <c r="M295" s="16" t="s">
        <v>1018</v>
      </c>
      <c r="N295" s="8" t="s">
        <v>61</v>
      </c>
      <c r="O295" s="91" t="s">
        <v>1238</v>
      </c>
      <c r="P295" s="45" t="s">
        <v>549</v>
      </c>
      <c r="Q295" s="45" t="s">
        <v>1379</v>
      </c>
    </row>
    <row r="296" spans="1:17" ht="60" x14ac:dyDescent="0.25">
      <c r="A296" s="39">
        <v>289</v>
      </c>
      <c r="B296" s="18">
        <v>42578</v>
      </c>
      <c r="C296" s="18">
        <v>42578</v>
      </c>
      <c r="D296" s="7">
        <v>3106</v>
      </c>
      <c r="E296" s="114">
        <v>482981.64</v>
      </c>
      <c r="F296" s="95">
        <v>0</v>
      </c>
      <c r="G296" s="25" t="s">
        <v>1291</v>
      </c>
      <c r="H296" s="25" t="s">
        <v>1291</v>
      </c>
      <c r="I296" s="10" t="s">
        <v>12</v>
      </c>
      <c r="J296" s="19" t="s">
        <v>1246</v>
      </c>
      <c r="K296" s="6" t="s">
        <v>14</v>
      </c>
      <c r="L296" s="5" t="s">
        <v>14</v>
      </c>
      <c r="M296" s="16" t="s">
        <v>890</v>
      </c>
      <c r="N296" s="8" t="s">
        <v>1254</v>
      </c>
      <c r="O296" s="91" t="s">
        <v>1239</v>
      </c>
      <c r="P296" s="45" t="s">
        <v>551</v>
      </c>
      <c r="Q296" s="45" t="s">
        <v>1380</v>
      </c>
    </row>
    <row r="297" spans="1:17" ht="60" x14ac:dyDescent="0.25">
      <c r="A297" s="39">
        <v>290</v>
      </c>
      <c r="B297" s="18">
        <v>42578</v>
      </c>
      <c r="C297" s="18">
        <v>42578</v>
      </c>
      <c r="D297" s="7">
        <v>804</v>
      </c>
      <c r="E297" s="114">
        <v>121546.56</v>
      </c>
      <c r="F297" s="95">
        <v>0</v>
      </c>
      <c r="G297" s="25" t="s">
        <v>239</v>
      </c>
      <c r="H297" s="25" t="s">
        <v>239</v>
      </c>
      <c r="I297" s="10" t="s">
        <v>19</v>
      </c>
      <c r="J297" s="19" t="s">
        <v>1247</v>
      </c>
      <c r="K297" s="6" t="s">
        <v>14</v>
      </c>
      <c r="L297" s="5" t="s">
        <v>14</v>
      </c>
      <c r="M297" s="16" t="s">
        <v>180</v>
      </c>
      <c r="N297" s="8" t="s">
        <v>241</v>
      </c>
      <c r="O297" s="91" t="s">
        <v>1240</v>
      </c>
      <c r="P297" s="45" t="s">
        <v>562</v>
      </c>
      <c r="Q297" s="45" t="s">
        <v>1381</v>
      </c>
    </row>
    <row r="298" spans="1:17" ht="60" x14ac:dyDescent="0.25">
      <c r="A298" s="39">
        <v>291</v>
      </c>
      <c r="B298" s="18">
        <v>42578</v>
      </c>
      <c r="C298" s="18">
        <v>42578</v>
      </c>
      <c r="D298" s="7">
        <v>906</v>
      </c>
      <c r="E298" s="114">
        <v>118005.6</v>
      </c>
      <c r="F298" s="95">
        <v>0</v>
      </c>
      <c r="G298" s="25" t="s">
        <v>1289</v>
      </c>
      <c r="H298" s="25" t="s">
        <v>1289</v>
      </c>
      <c r="I298" s="10" t="s">
        <v>19</v>
      </c>
      <c r="J298" s="19" t="s">
        <v>1248</v>
      </c>
      <c r="K298" s="6" t="s">
        <v>14</v>
      </c>
      <c r="L298" s="5" t="s">
        <v>14</v>
      </c>
      <c r="M298" s="16" t="s">
        <v>92</v>
      </c>
      <c r="N298" s="8" t="s">
        <v>405</v>
      </c>
      <c r="O298" s="91" t="s">
        <v>1241</v>
      </c>
      <c r="P298" s="45" t="s">
        <v>551</v>
      </c>
      <c r="Q298" s="45" t="s">
        <v>1391</v>
      </c>
    </row>
    <row r="299" spans="1:17" ht="60" x14ac:dyDescent="0.25">
      <c r="A299" s="39">
        <v>292</v>
      </c>
      <c r="B299" s="18">
        <v>42578</v>
      </c>
      <c r="C299" s="18">
        <v>42578</v>
      </c>
      <c r="D299" s="7">
        <v>907</v>
      </c>
      <c r="E299" s="114">
        <v>41861.58</v>
      </c>
      <c r="F299" s="95">
        <v>0</v>
      </c>
      <c r="G299" s="25" t="s">
        <v>1266</v>
      </c>
      <c r="H299" s="25" t="s">
        <v>1266</v>
      </c>
      <c r="I299" s="10" t="s">
        <v>19</v>
      </c>
      <c r="J299" s="19" t="s">
        <v>1249</v>
      </c>
      <c r="K299" s="6" t="s">
        <v>14</v>
      </c>
      <c r="L299" s="5" t="s">
        <v>14</v>
      </c>
      <c r="M299" s="16" t="s">
        <v>890</v>
      </c>
      <c r="N299" s="8" t="s">
        <v>1255</v>
      </c>
      <c r="O299" s="91" t="s">
        <v>1242</v>
      </c>
      <c r="P299" s="45" t="s">
        <v>540</v>
      </c>
      <c r="Q299" s="45" t="s">
        <v>1378</v>
      </c>
    </row>
    <row r="300" spans="1:17" ht="60" x14ac:dyDescent="0.25">
      <c r="A300" s="39">
        <v>293</v>
      </c>
      <c r="B300" s="18">
        <v>42578</v>
      </c>
      <c r="C300" s="18">
        <v>42578</v>
      </c>
      <c r="D300" s="7">
        <v>909</v>
      </c>
      <c r="E300" s="114">
        <v>119000</v>
      </c>
      <c r="F300" s="95">
        <v>0</v>
      </c>
      <c r="G300" s="58" t="s">
        <v>747</v>
      </c>
      <c r="H300" s="58" t="s">
        <v>747</v>
      </c>
      <c r="I300" s="45" t="s">
        <v>387</v>
      </c>
      <c r="J300" s="19" t="s">
        <v>746</v>
      </c>
      <c r="K300" s="6" t="s">
        <v>14</v>
      </c>
      <c r="L300" s="5" t="s">
        <v>14</v>
      </c>
      <c r="M300" s="16" t="s">
        <v>769</v>
      </c>
      <c r="N300" s="8" t="s">
        <v>434</v>
      </c>
      <c r="O300" s="91" t="s">
        <v>1243</v>
      </c>
      <c r="P300" s="45" t="s">
        <v>542</v>
      </c>
      <c r="Q300" s="45" t="s">
        <v>1377</v>
      </c>
    </row>
    <row r="301" spans="1:17" ht="60" x14ac:dyDescent="0.25">
      <c r="A301" s="39">
        <v>294</v>
      </c>
      <c r="B301" s="18">
        <v>42579</v>
      </c>
      <c r="C301" s="18">
        <v>42579</v>
      </c>
      <c r="D301" s="7">
        <v>914</v>
      </c>
      <c r="E301" s="114">
        <v>136500</v>
      </c>
      <c r="F301" s="95">
        <v>0</v>
      </c>
      <c r="G301" s="116" t="s">
        <v>869</v>
      </c>
      <c r="H301" s="11" t="s">
        <v>869</v>
      </c>
      <c r="I301" s="10" t="s">
        <v>387</v>
      </c>
      <c r="J301" s="19" t="s">
        <v>808</v>
      </c>
      <c r="K301" s="6" t="s">
        <v>26</v>
      </c>
      <c r="L301" s="5" t="s">
        <v>248</v>
      </c>
      <c r="M301" s="16" t="s">
        <v>141</v>
      </c>
      <c r="N301" s="8" t="s">
        <v>405</v>
      </c>
      <c r="O301" s="91" t="s">
        <v>1258</v>
      </c>
      <c r="P301" s="10" t="s">
        <v>542</v>
      </c>
      <c r="Q301" s="45" t="s">
        <v>1391</v>
      </c>
    </row>
    <row r="302" spans="1:17" ht="75" x14ac:dyDescent="0.25">
      <c r="A302" s="39">
        <v>295</v>
      </c>
      <c r="B302" s="18">
        <v>42579</v>
      </c>
      <c r="C302" s="18">
        <v>42579</v>
      </c>
      <c r="D302" s="7">
        <v>915</v>
      </c>
      <c r="E302" s="114">
        <v>243097</v>
      </c>
      <c r="F302" s="95">
        <v>0</v>
      </c>
      <c r="G302" s="92" t="s">
        <v>874</v>
      </c>
      <c r="H302" s="11" t="s">
        <v>874</v>
      </c>
      <c r="I302" s="10" t="s">
        <v>387</v>
      </c>
      <c r="J302" s="90" t="s">
        <v>814</v>
      </c>
      <c r="K302" s="89" t="s">
        <v>14</v>
      </c>
      <c r="L302" s="10" t="s">
        <v>14</v>
      </c>
      <c r="M302" s="16" t="s">
        <v>872</v>
      </c>
      <c r="N302" s="8" t="s">
        <v>458</v>
      </c>
      <c r="O302" s="115" t="s">
        <v>1259</v>
      </c>
      <c r="P302" s="45" t="s">
        <v>549</v>
      </c>
      <c r="Q302" s="45" t="s">
        <v>1393</v>
      </c>
    </row>
    <row r="303" spans="1:17" ht="60" x14ac:dyDescent="0.25">
      <c r="A303" s="39">
        <v>296</v>
      </c>
      <c r="B303" s="18">
        <v>42579</v>
      </c>
      <c r="C303" s="18">
        <v>42579</v>
      </c>
      <c r="D303" s="7">
        <v>917</v>
      </c>
      <c r="E303" s="114">
        <v>47363.43</v>
      </c>
      <c r="F303" s="95">
        <v>0</v>
      </c>
      <c r="G303" s="58" t="s">
        <v>1302</v>
      </c>
      <c r="H303" s="58" t="s">
        <v>1302</v>
      </c>
      <c r="I303" s="45" t="s">
        <v>19</v>
      </c>
      <c r="J303" s="19" t="s">
        <v>1260</v>
      </c>
      <c r="K303" s="6" t="s">
        <v>26</v>
      </c>
      <c r="L303" s="5" t="s">
        <v>248</v>
      </c>
      <c r="M303" s="16" t="s">
        <v>141</v>
      </c>
      <c r="N303" s="8" t="s">
        <v>142</v>
      </c>
      <c r="O303" s="94" t="s">
        <v>1262</v>
      </c>
      <c r="P303" s="45" t="s">
        <v>546</v>
      </c>
      <c r="Q303" s="45" t="s">
        <v>1389</v>
      </c>
    </row>
    <row r="304" spans="1:17" ht="75" x14ac:dyDescent="0.25">
      <c r="A304" s="39">
        <v>297</v>
      </c>
      <c r="B304" s="18">
        <v>42579</v>
      </c>
      <c r="C304" s="18">
        <v>42579</v>
      </c>
      <c r="D304" s="7">
        <v>916</v>
      </c>
      <c r="E304" s="114">
        <v>39552.07</v>
      </c>
      <c r="F304" s="95">
        <v>0</v>
      </c>
      <c r="G304" s="58" t="s">
        <v>1302</v>
      </c>
      <c r="H304" s="58" t="s">
        <v>1302</v>
      </c>
      <c r="I304" s="45" t="s">
        <v>19</v>
      </c>
      <c r="J304" s="19" t="s">
        <v>1261</v>
      </c>
      <c r="K304" s="6" t="s">
        <v>26</v>
      </c>
      <c r="L304" s="5" t="s">
        <v>248</v>
      </c>
      <c r="M304" s="16" t="s">
        <v>141</v>
      </c>
      <c r="N304" s="8" t="s">
        <v>142</v>
      </c>
      <c r="O304" s="94" t="s">
        <v>1263</v>
      </c>
      <c r="P304" s="45" t="s">
        <v>546</v>
      </c>
      <c r="Q304" s="45" t="s">
        <v>1389</v>
      </c>
    </row>
    <row r="305" spans="1:17" ht="60" x14ac:dyDescent="0.25">
      <c r="A305" s="39">
        <v>298</v>
      </c>
      <c r="B305" s="18">
        <v>42580</v>
      </c>
      <c r="C305" s="18">
        <v>42580</v>
      </c>
      <c r="D305" s="7">
        <v>921</v>
      </c>
      <c r="E305" s="114">
        <v>535312.80000000005</v>
      </c>
      <c r="F305" s="95">
        <v>0</v>
      </c>
      <c r="G305" s="68" t="s">
        <v>1284</v>
      </c>
      <c r="H305" s="68" t="s">
        <v>1284</v>
      </c>
      <c r="I305" s="45" t="s">
        <v>19</v>
      </c>
      <c r="J305" s="19" t="s">
        <v>1283</v>
      </c>
      <c r="K305" s="6" t="s">
        <v>14</v>
      </c>
      <c r="L305" s="5" t="s">
        <v>14</v>
      </c>
      <c r="M305" s="16" t="s">
        <v>1286</v>
      </c>
      <c r="N305" s="8" t="s">
        <v>443</v>
      </c>
      <c r="O305" s="91" t="s">
        <v>1279</v>
      </c>
      <c r="P305" s="45" t="s">
        <v>551</v>
      </c>
      <c r="Q305" s="45" t="s">
        <v>1390</v>
      </c>
    </row>
    <row r="306" spans="1:17" ht="75" x14ac:dyDescent="0.25">
      <c r="A306" s="39">
        <v>299</v>
      </c>
      <c r="B306" s="18">
        <v>42580</v>
      </c>
      <c r="C306" s="18">
        <v>42580</v>
      </c>
      <c r="D306" s="7">
        <v>13</v>
      </c>
      <c r="E306" s="114">
        <v>375463.62</v>
      </c>
      <c r="F306" s="95">
        <v>0</v>
      </c>
      <c r="G306" s="68" t="s">
        <v>1285</v>
      </c>
      <c r="H306" s="25" t="s">
        <v>1045</v>
      </c>
      <c r="I306" s="10" t="s">
        <v>118</v>
      </c>
      <c r="J306" s="19" t="s">
        <v>980</v>
      </c>
      <c r="K306" s="6" t="s">
        <v>14</v>
      </c>
      <c r="L306" s="5" t="s">
        <v>14</v>
      </c>
      <c r="M306" s="16" t="s">
        <v>875</v>
      </c>
      <c r="N306" s="8" t="s">
        <v>1022</v>
      </c>
      <c r="O306" s="91" t="s">
        <v>1280</v>
      </c>
      <c r="P306" s="45" t="s">
        <v>551</v>
      </c>
      <c r="Q306" s="45" t="s">
        <v>1388</v>
      </c>
    </row>
    <row r="307" spans="1:17" ht="60" x14ac:dyDescent="0.25">
      <c r="A307" s="39">
        <v>300</v>
      </c>
      <c r="B307" s="18">
        <v>42580</v>
      </c>
      <c r="C307" s="18">
        <v>42550</v>
      </c>
      <c r="D307" s="7">
        <v>920</v>
      </c>
      <c r="E307" s="114">
        <v>214226.12</v>
      </c>
      <c r="F307" s="95">
        <v>0</v>
      </c>
      <c r="G307" s="68" t="s">
        <v>1257</v>
      </c>
      <c r="H307" s="58" t="s">
        <v>1257</v>
      </c>
      <c r="I307" s="45" t="s">
        <v>19</v>
      </c>
      <c r="J307" s="19" t="s">
        <v>812</v>
      </c>
      <c r="K307" s="6" t="s">
        <v>14</v>
      </c>
      <c r="L307" s="5" t="s">
        <v>14</v>
      </c>
      <c r="M307" s="16" t="s">
        <v>104</v>
      </c>
      <c r="N307" s="8" t="s">
        <v>105</v>
      </c>
      <c r="O307" s="91" t="s">
        <v>1281</v>
      </c>
      <c r="P307" s="45" t="s">
        <v>540</v>
      </c>
      <c r="Q307" s="45" t="s">
        <v>1392</v>
      </c>
    </row>
    <row r="308" spans="1:17" ht="60" x14ac:dyDescent="0.25">
      <c r="A308" s="39">
        <v>301</v>
      </c>
      <c r="B308" s="18">
        <v>42580</v>
      </c>
      <c r="C308" s="18" t="s">
        <v>1287</v>
      </c>
      <c r="D308" s="7">
        <v>919</v>
      </c>
      <c r="E308" s="114">
        <v>375029.45</v>
      </c>
      <c r="F308" s="95">
        <v>0</v>
      </c>
      <c r="G308" s="58" t="s">
        <v>102</v>
      </c>
      <c r="H308" s="58" t="s">
        <v>102</v>
      </c>
      <c r="I308" s="45" t="s">
        <v>19</v>
      </c>
      <c r="J308" s="19" t="s">
        <v>812</v>
      </c>
      <c r="K308" s="6" t="s">
        <v>14</v>
      </c>
      <c r="L308" s="5" t="s">
        <v>14</v>
      </c>
      <c r="M308" s="16" t="s">
        <v>104</v>
      </c>
      <c r="N308" s="8" t="s">
        <v>105</v>
      </c>
      <c r="O308" s="91" t="s">
        <v>1282</v>
      </c>
      <c r="P308" s="45" t="s">
        <v>551</v>
      </c>
      <c r="Q308" s="45" t="s">
        <v>1392</v>
      </c>
    </row>
    <row r="309" spans="1:17" ht="60" x14ac:dyDescent="0.25">
      <c r="A309" s="39">
        <v>302</v>
      </c>
      <c r="B309" s="18">
        <v>42580</v>
      </c>
      <c r="C309" s="18">
        <v>42583</v>
      </c>
      <c r="D309" s="7">
        <v>16</v>
      </c>
      <c r="E309" s="129">
        <v>620453.80000000005</v>
      </c>
      <c r="F309" s="95">
        <v>0</v>
      </c>
      <c r="G309" s="25" t="s">
        <v>1044</v>
      </c>
      <c r="H309" s="25" t="s">
        <v>1044</v>
      </c>
      <c r="I309" s="10" t="s">
        <v>118</v>
      </c>
      <c r="J309" s="19" t="s">
        <v>979</v>
      </c>
      <c r="K309" s="6" t="s">
        <v>14</v>
      </c>
      <c r="L309" s="5" t="s">
        <v>14</v>
      </c>
      <c r="M309" s="16" t="s">
        <v>1016</v>
      </c>
      <c r="N309" s="8" t="s">
        <v>1021</v>
      </c>
      <c r="O309" s="91" t="s">
        <v>1369</v>
      </c>
      <c r="P309" s="45" t="s">
        <v>551</v>
      </c>
      <c r="Q309" s="45" t="s">
        <v>1411</v>
      </c>
    </row>
    <row r="310" spans="1:17" ht="90" x14ac:dyDescent="0.25">
      <c r="A310" s="39">
        <v>303</v>
      </c>
      <c r="B310" s="18">
        <v>42583</v>
      </c>
      <c r="C310" s="18">
        <v>42583</v>
      </c>
      <c r="D310" s="7">
        <v>924</v>
      </c>
      <c r="E310" s="129">
        <v>300000</v>
      </c>
      <c r="F310" s="95">
        <v>0</v>
      </c>
      <c r="G310" s="58" t="s">
        <v>436</v>
      </c>
      <c r="H310" s="58" t="s">
        <v>436</v>
      </c>
      <c r="I310" s="45" t="s">
        <v>19</v>
      </c>
      <c r="J310" s="19" t="s">
        <v>437</v>
      </c>
      <c r="K310" s="6" t="s">
        <v>14</v>
      </c>
      <c r="L310" s="5" t="s">
        <v>14</v>
      </c>
      <c r="M310" s="16" t="s">
        <v>867</v>
      </c>
      <c r="N310" s="8" t="s">
        <v>439</v>
      </c>
      <c r="O310" s="91" t="s">
        <v>1370</v>
      </c>
      <c r="P310" s="19" t="s">
        <v>551</v>
      </c>
      <c r="Q310" s="45" t="s">
        <v>1410</v>
      </c>
    </row>
    <row r="311" spans="1:17" ht="60" x14ac:dyDescent="0.25">
      <c r="A311" s="39">
        <v>304</v>
      </c>
      <c r="B311" s="18">
        <v>42580</v>
      </c>
      <c r="C311" s="18">
        <v>42583</v>
      </c>
      <c r="D311" s="7">
        <v>15</v>
      </c>
      <c r="E311" s="129">
        <v>270000</v>
      </c>
      <c r="F311" s="95">
        <v>0</v>
      </c>
      <c r="G311" s="83" t="s">
        <v>409</v>
      </c>
      <c r="H311" s="83" t="s">
        <v>409</v>
      </c>
      <c r="I311" s="44" t="s">
        <v>118</v>
      </c>
      <c r="J311" s="19" t="s">
        <v>410</v>
      </c>
      <c r="K311" s="6" t="s">
        <v>14</v>
      </c>
      <c r="L311" s="5" t="s">
        <v>14</v>
      </c>
      <c r="M311" s="16" t="s">
        <v>120</v>
      </c>
      <c r="N311" s="8" t="s">
        <v>1374</v>
      </c>
      <c r="O311" s="91" t="s">
        <v>1371</v>
      </c>
      <c r="P311" s="45" t="s">
        <v>551</v>
      </c>
      <c r="Q311" s="45" t="s">
        <v>1412</v>
      </c>
    </row>
    <row r="312" spans="1:17" ht="60" x14ac:dyDescent="0.25">
      <c r="A312" s="39">
        <v>305</v>
      </c>
      <c r="B312" s="18">
        <v>42580</v>
      </c>
      <c r="C312" s="18">
        <v>42583</v>
      </c>
      <c r="D312" s="7">
        <v>14</v>
      </c>
      <c r="E312" s="129">
        <v>113367.97</v>
      </c>
      <c r="F312" s="95">
        <v>0</v>
      </c>
      <c r="G312" s="58" t="s">
        <v>1376</v>
      </c>
      <c r="H312" s="58" t="s">
        <v>1376</v>
      </c>
      <c r="I312" s="44" t="s">
        <v>118</v>
      </c>
      <c r="J312" s="19" t="s">
        <v>1245</v>
      </c>
      <c r="K312" s="6" t="s">
        <v>14</v>
      </c>
      <c r="L312" s="5" t="s">
        <v>14</v>
      </c>
      <c r="M312" s="16" t="s">
        <v>65</v>
      </c>
      <c r="N312" s="8" t="s">
        <v>1375</v>
      </c>
      <c r="O312" s="91" t="s">
        <v>1372</v>
      </c>
      <c r="P312" s="45" t="s">
        <v>551</v>
      </c>
      <c r="Q312" s="45" t="s">
        <v>1409</v>
      </c>
    </row>
    <row r="313" spans="1:17" ht="75" x14ac:dyDescent="0.25">
      <c r="A313" s="39">
        <v>306</v>
      </c>
      <c r="B313" s="18">
        <v>42587</v>
      </c>
      <c r="C313" s="18">
        <v>42587</v>
      </c>
      <c r="D313" s="7">
        <v>1039</v>
      </c>
      <c r="E313" s="129">
        <v>361000</v>
      </c>
      <c r="F313" s="95">
        <v>0</v>
      </c>
      <c r="G313" s="69" t="s">
        <v>417</v>
      </c>
      <c r="H313" s="69" t="s">
        <v>417</v>
      </c>
      <c r="I313" s="45" t="s">
        <v>387</v>
      </c>
      <c r="J313" s="19" t="s">
        <v>418</v>
      </c>
      <c r="K313" s="6" t="s">
        <v>14</v>
      </c>
      <c r="L313" s="5" t="s">
        <v>14</v>
      </c>
      <c r="M313" s="16" t="s">
        <v>65</v>
      </c>
      <c r="N313" s="8" t="s">
        <v>419</v>
      </c>
      <c r="O313" s="91" t="s">
        <v>1395</v>
      </c>
      <c r="P313" s="45" t="s">
        <v>551</v>
      </c>
      <c r="Q313" s="45" t="s">
        <v>1417</v>
      </c>
    </row>
    <row r="314" spans="1:17" ht="75" x14ac:dyDescent="0.25">
      <c r="A314" s="39">
        <f>A313+1</f>
        <v>307</v>
      </c>
      <c r="B314" s="18">
        <v>42587</v>
      </c>
      <c r="C314" s="18">
        <v>42587</v>
      </c>
      <c r="D314" s="7">
        <v>1041</v>
      </c>
      <c r="E314" s="129">
        <v>268223.28999999998</v>
      </c>
      <c r="F314" s="95">
        <v>0</v>
      </c>
      <c r="G314" s="58" t="s">
        <v>1416</v>
      </c>
      <c r="H314" s="58" t="s">
        <v>1416</v>
      </c>
      <c r="I314" s="45" t="s">
        <v>19</v>
      </c>
      <c r="J314" s="19" t="s">
        <v>1397</v>
      </c>
      <c r="K314" s="6" t="s">
        <v>14</v>
      </c>
      <c r="L314" s="5" t="s">
        <v>14</v>
      </c>
      <c r="M314" s="16" t="s">
        <v>65</v>
      </c>
      <c r="N314" s="8" t="s">
        <v>1413</v>
      </c>
      <c r="O314" s="91" t="s">
        <v>1396</v>
      </c>
      <c r="P314" s="45" t="s">
        <v>551</v>
      </c>
      <c r="Q314" s="45" t="s">
        <v>1420</v>
      </c>
    </row>
    <row r="315" spans="1:17" ht="60" x14ac:dyDescent="0.25">
      <c r="A315" s="39">
        <f t="shared" ref="A315:A325" si="4">A314+1</f>
        <v>308</v>
      </c>
      <c r="B315" s="18">
        <v>42587</v>
      </c>
      <c r="C315" s="18">
        <v>42587</v>
      </c>
      <c r="D315" s="7">
        <v>1040</v>
      </c>
      <c r="E315" s="129">
        <v>206571.89</v>
      </c>
      <c r="F315" s="95">
        <v>0</v>
      </c>
      <c r="G315" s="58" t="s">
        <v>880</v>
      </c>
      <c r="H315" s="58" t="s">
        <v>879</v>
      </c>
      <c r="I315" s="45" t="s">
        <v>387</v>
      </c>
      <c r="J315" s="19" t="s">
        <v>201</v>
      </c>
      <c r="K315" s="6" t="s">
        <v>14</v>
      </c>
      <c r="L315" s="5" t="s">
        <v>14</v>
      </c>
      <c r="M315" s="16" t="s">
        <v>151</v>
      </c>
      <c r="N315" s="8" t="s">
        <v>447</v>
      </c>
      <c r="O315" s="91" t="s">
        <v>833</v>
      </c>
      <c r="P315" s="45" t="s">
        <v>551</v>
      </c>
      <c r="Q315" s="45" t="s">
        <v>1418</v>
      </c>
    </row>
    <row r="316" spans="1:17" ht="60" x14ac:dyDescent="0.25">
      <c r="A316" s="39">
        <f t="shared" si="4"/>
        <v>309</v>
      </c>
      <c r="B316" s="18">
        <v>42590</v>
      </c>
      <c r="C316" s="18">
        <v>42590</v>
      </c>
      <c r="D316" s="7">
        <v>1046</v>
      </c>
      <c r="E316" s="129">
        <v>238391.05</v>
      </c>
      <c r="F316" s="95">
        <v>0</v>
      </c>
      <c r="G316" s="58" t="s">
        <v>1484</v>
      </c>
      <c r="H316" s="58" t="s">
        <v>1484</v>
      </c>
      <c r="I316" s="45" t="s">
        <v>19</v>
      </c>
      <c r="J316" s="19" t="s">
        <v>403</v>
      </c>
      <c r="K316" s="6" t="s">
        <v>14</v>
      </c>
      <c r="L316" s="5" t="s">
        <v>14</v>
      </c>
      <c r="M316" s="16" t="s">
        <v>1414</v>
      </c>
      <c r="N316" s="8" t="s">
        <v>61</v>
      </c>
      <c r="O316" s="91" t="s">
        <v>1398</v>
      </c>
      <c r="P316" s="10" t="s">
        <v>546</v>
      </c>
      <c r="Q316" s="45" t="s">
        <v>1479</v>
      </c>
    </row>
    <row r="317" spans="1:17" ht="60" x14ac:dyDescent="0.25">
      <c r="A317" s="39">
        <f t="shared" si="4"/>
        <v>310</v>
      </c>
      <c r="B317" s="18">
        <v>42591</v>
      </c>
      <c r="C317" s="18" t="s">
        <v>1425</v>
      </c>
      <c r="D317" s="7">
        <v>1057</v>
      </c>
      <c r="E317" s="129">
        <v>369000</v>
      </c>
      <c r="F317" s="95">
        <v>0</v>
      </c>
      <c r="G317" s="58" t="s">
        <v>765</v>
      </c>
      <c r="H317" s="58" t="s">
        <v>765</v>
      </c>
      <c r="I317" s="45" t="s">
        <v>387</v>
      </c>
      <c r="J317" s="19" t="s">
        <v>763</v>
      </c>
      <c r="K317" s="6" t="s">
        <v>14</v>
      </c>
      <c r="L317" s="5" t="s">
        <v>14</v>
      </c>
      <c r="M317" s="16" t="s">
        <v>774</v>
      </c>
      <c r="N317" s="8" t="s">
        <v>195</v>
      </c>
      <c r="O317" s="91" t="s">
        <v>1399</v>
      </c>
      <c r="P317" s="45" t="s">
        <v>562</v>
      </c>
      <c r="Q317" s="45" t="s">
        <v>1426</v>
      </c>
    </row>
    <row r="318" spans="1:17" ht="75" x14ac:dyDescent="0.25">
      <c r="A318" s="39">
        <f t="shared" si="4"/>
        <v>311</v>
      </c>
      <c r="B318" s="18">
        <v>42591</v>
      </c>
      <c r="C318" s="18">
        <v>42591</v>
      </c>
      <c r="D318" s="7">
        <v>1058</v>
      </c>
      <c r="E318" s="129">
        <v>69000</v>
      </c>
      <c r="F318" s="95">
        <v>0</v>
      </c>
      <c r="G318" s="92" t="s">
        <v>894</v>
      </c>
      <c r="H318" s="58" t="s">
        <v>741</v>
      </c>
      <c r="I318" s="45" t="s">
        <v>387</v>
      </c>
      <c r="J318" s="19" t="s">
        <v>740</v>
      </c>
      <c r="K318" s="6" t="s">
        <v>14</v>
      </c>
      <c r="L318" s="5" t="s">
        <v>14</v>
      </c>
      <c r="M318" s="16" t="s">
        <v>768</v>
      </c>
      <c r="N318" s="8" t="s">
        <v>771</v>
      </c>
      <c r="O318" s="91" t="s">
        <v>1400</v>
      </c>
      <c r="P318" s="45" t="s">
        <v>551</v>
      </c>
      <c r="Q318" s="10" t="s">
        <v>1427</v>
      </c>
    </row>
    <row r="319" spans="1:17" ht="60" x14ac:dyDescent="0.25">
      <c r="A319" s="39">
        <f t="shared" si="4"/>
        <v>312</v>
      </c>
      <c r="B319" s="18">
        <v>42591</v>
      </c>
      <c r="C319" s="18">
        <v>42591</v>
      </c>
      <c r="D319" s="7">
        <v>1062</v>
      </c>
      <c r="E319" s="129">
        <v>39900</v>
      </c>
      <c r="F319" s="95">
        <v>0</v>
      </c>
      <c r="G319" s="58" t="s">
        <v>1422</v>
      </c>
      <c r="H319" s="58" t="s">
        <v>1422</v>
      </c>
      <c r="I319" s="45" t="s">
        <v>19</v>
      </c>
      <c r="J319" s="19" t="s">
        <v>1405</v>
      </c>
      <c r="K319" s="6" t="s">
        <v>1488</v>
      </c>
      <c r="L319" s="6" t="s">
        <v>1488</v>
      </c>
      <c r="M319" s="16" t="s">
        <v>109</v>
      </c>
      <c r="N319" s="8" t="s">
        <v>1415</v>
      </c>
      <c r="O319" s="91" t="s">
        <v>1401</v>
      </c>
      <c r="P319" s="45" t="s">
        <v>546</v>
      </c>
      <c r="Q319" s="45" t="s">
        <v>1423</v>
      </c>
    </row>
    <row r="320" spans="1:17" ht="60" x14ac:dyDescent="0.25">
      <c r="A320" s="39">
        <f t="shared" si="4"/>
        <v>313</v>
      </c>
      <c r="B320" s="18">
        <v>42591</v>
      </c>
      <c r="C320" s="18">
        <v>42591</v>
      </c>
      <c r="D320" s="7">
        <v>1059</v>
      </c>
      <c r="E320" s="129">
        <v>10000</v>
      </c>
      <c r="F320" s="95">
        <v>0</v>
      </c>
      <c r="G320" s="92" t="s">
        <v>888</v>
      </c>
      <c r="H320" s="11" t="s">
        <v>478</v>
      </c>
      <c r="I320" s="45" t="s">
        <v>387</v>
      </c>
      <c r="J320" s="19" t="s">
        <v>1406</v>
      </c>
      <c r="K320" s="6" t="s">
        <v>14</v>
      </c>
      <c r="L320" s="5" t="s">
        <v>14</v>
      </c>
      <c r="M320" s="16" t="s">
        <v>887</v>
      </c>
      <c r="N320" s="8" t="s">
        <v>722</v>
      </c>
      <c r="O320" s="91" t="s">
        <v>1402</v>
      </c>
      <c r="P320" s="45" t="s">
        <v>957</v>
      </c>
      <c r="Q320" s="45" t="s">
        <v>1421</v>
      </c>
    </row>
    <row r="321" spans="1:17" ht="60" x14ac:dyDescent="0.25">
      <c r="A321" s="39">
        <f t="shared" si="4"/>
        <v>314</v>
      </c>
      <c r="B321" s="18">
        <v>42591</v>
      </c>
      <c r="C321" s="18">
        <v>42591</v>
      </c>
      <c r="D321" s="7">
        <v>1060</v>
      </c>
      <c r="E321" s="129">
        <v>212609.81</v>
      </c>
      <c r="F321" s="95">
        <v>0</v>
      </c>
      <c r="G321" s="58" t="s">
        <v>1269</v>
      </c>
      <c r="H321" s="58" t="s">
        <v>1269</v>
      </c>
      <c r="I321" s="45" t="s">
        <v>19</v>
      </c>
      <c r="J321" s="19" t="s">
        <v>1002</v>
      </c>
      <c r="K321" s="6" t="s">
        <v>14</v>
      </c>
      <c r="L321" s="5" t="s">
        <v>14</v>
      </c>
      <c r="M321" s="16" t="s">
        <v>1018</v>
      </c>
      <c r="N321" s="8" t="s">
        <v>61</v>
      </c>
      <c r="O321" s="91" t="s">
        <v>1403</v>
      </c>
      <c r="P321" s="45" t="s">
        <v>549</v>
      </c>
      <c r="Q321" s="45" t="s">
        <v>1424</v>
      </c>
    </row>
    <row r="322" spans="1:17" ht="75" x14ac:dyDescent="0.25">
      <c r="A322" s="39">
        <f t="shared" si="4"/>
        <v>315</v>
      </c>
      <c r="B322" s="18">
        <v>42591</v>
      </c>
      <c r="C322" s="18">
        <v>42591</v>
      </c>
      <c r="D322" s="7">
        <v>1061</v>
      </c>
      <c r="E322" s="129">
        <v>394133.54</v>
      </c>
      <c r="F322" s="95">
        <v>0</v>
      </c>
      <c r="G322" s="58" t="s">
        <v>870</v>
      </c>
      <c r="H322" s="58" t="s">
        <v>868</v>
      </c>
      <c r="I322" s="45" t="s">
        <v>387</v>
      </c>
      <c r="J322" s="19" t="s">
        <v>983</v>
      </c>
      <c r="K322" s="6" t="s">
        <v>14</v>
      </c>
      <c r="L322" s="5" t="s">
        <v>14</v>
      </c>
      <c r="M322" s="16" t="s">
        <v>865</v>
      </c>
      <c r="N322" s="8" t="s">
        <v>866</v>
      </c>
      <c r="O322" s="91" t="s">
        <v>1404</v>
      </c>
      <c r="P322" s="45" t="s">
        <v>577</v>
      </c>
      <c r="Q322" s="45" t="s">
        <v>1419</v>
      </c>
    </row>
    <row r="323" spans="1:17" ht="60" x14ac:dyDescent="0.25">
      <c r="A323" s="39">
        <f t="shared" si="4"/>
        <v>316</v>
      </c>
      <c r="B323" s="18">
        <v>42593</v>
      </c>
      <c r="C323" s="18">
        <v>42593</v>
      </c>
      <c r="D323" s="7">
        <v>1066</v>
      </c>
      <c r="E323" s="129">
        <v>934000</v>
      </c>
      <c r="F323" s="95">
        <v>0</v>
      </c>
      <c r="G323" s="58" t="s">
        <v>900</v>
      </c>
      <c r="H323" s="58" t="s">
        <v>900</v>
      </c>
      <c r="I323" s="45" t="s">
        <v>387</v>
      </c>
      <c r="J323" s="19" t="s">
        <v>810</v>
      </c>
      <c r="K323" s="6" t="s">
        <v>14</v>
      </c>
      <c r="L323" s="5" t="s">
        <v>14</v>
      </c>
      <c r="M323" s="16" t="s">
        <v>65</v>
      </c>
      <c r="N323" s="8" t="s">
        <v>881</v>
      </c>
      <c r="O323" s="91" t="s">
        <v>1407</v>
      </c>
      <c r="P323" s="10" t="s">
        <v>551</v>
      </c>
      <c r="Q323" s="10" t="s">
        <v>1428</v>
      </c>
    </row>
    <row r="324" spans="1:17" ht="60" x14ac:dyDescent="0.25">
      <c r="A324" s="39">
        <f t="shared" si="4"/>
        <v>317</v>
      </c>
      <c r="B324" s="18">
        <v>42593</v>
      </c>
      <c r="C324" s="18">
        <v>42593</v>
      </c>
      <c r="D324" s="7">
        <v>1068</v>
      </c>
      <c r="E324" s="129">
        <v>82889.45</v>
      </c>
      <c r="F324" s="95">
        <v>0</v>
      </c>
      <c r="G324" s="58" t="s">
        <v>259</v>
      </c>
      <c r="H324" s="58" t="s">
        <v>259</v>
      </c>
      <c r="I324" s="45" t="s">
        <v>19</v>
      </c>
      <c r="J324" s="19" t="s">
        <v>260</v>
      </c>
      <c r="K324" s="6" t="s">
        <v>14</v>
      </c>
      <c r="L324" s="5" t="s">
        <v>14</v>
      </c>
      <c r="M324" s="16" t="s">
        <v>109</v>
      </c>
      <c r="N324" s="8" t="s">
        <v>261</v>
      </c>
      <c r="O324" s="91" t="s">
        <v>1408</v>
      </c>
      <c r="P324" s="45" t="s">
        <v>577</v>
      </c>
      <c r="Q324" s="45" t="s">
        <v>1429</v>
      </c>
    </row>
    <row r="325" spans="1:17" ht="60" x14ac:dyDescent="0.25">
      <c r="A325" s="39">
        <f t="shared" si="4"/>
        <v>318</v>
      </c>
      <c r="B325" s="18">
        <v>42591</v>
      </c>
      <c r="C325" s="18">
        <v>42593</v>
      </c>
      <c r="D325" s="7">
        <v>17</v>
      </c>
      <c r="E325" s="129">
        <v>330000</v>
      </c>
      <c r="F325" s="95">
        <v>0</v>
      </c>
      <c r="G325" s="58" t="s">
        <v>1489</v>
      </c>
      <c r="H325" s="58" t="s">
        <v>1489</v>
      </c>
      <c r="I325" s="45" t="s">
        <v>118</v>
      </c>
      <c r="J325" s="19" t="s">
        <v>1246</v>
      </c>
      <c r="K325" s="6" t="s">
        <v>14</v>
      </c>
      <c r="L325" s="5" t="s">
        <v>14</v>
      </c>
      <c r="M325" s="16" t="s">
        <v>65</v>
      </c>
      <c r="N325" s="8" t="s">
        <v>1490</v>
      </c>
      <c r="O325" s="91" t="s">
        <v>1491</v>
      </c>
      <c r="P325" s="45" t="s">
        <v>551</v>
      </c>
      <c r="Q325" s="45" t="s">
        <v>1492</v>
      </c>
    </row>
    <row r="326" spans="1:17" ht="60" x14ac:dyDescent="0.25">
      <c r="A326" s="39">
        <v>318</v>
      </c>
      <c r="B326" s="18">
        <v>42601</v>
      </c>
      <c r="C326" s="18">
        <v>42601</v>
      </c>
      <c r="D326" s="7">
        <v>1309</v>
      </c>
      <c r="E326" s="129">
        <v>425086.38</v>
      </c>
      <c r="F326" s="95">
        <v>0</v>
      </c>
      <c r="G326" s="58" t="s">
        <v>1438</v>
      </c>
      <c r="H326" s="58" t="s">
        <v>1438</v>
      </c>
      <c r="I326" s="45" t="s">
        <v>19</v>
      </c>
      <c r="J326" s="19" t="s">
        <v>1430</v>
      </c>
      <c r="K326" s="6" t="s">
        <v>14</v>
      </c>
      <c r="L326" s="5" t="s">
        <v>14</v>
      </c>
      <c r="M326" s="16" t="s">
        <v>15</v>
      </c>
      <c r="N326" s="8" t="s">
        <v>1436</v>
      </c>
      <c r="O326" s="91" t="s">
        <v>1431</v>
      </c>
      <c r="P326" s="45" t="s">
        <v>577</v>
      </c>
      <c r="Q326" s="45" t="s">
        <v>1439</v>
      </c>
    </row>
    <row r="327" spans="1:17" ht="75" x14ac:dyDescent="0.25">
      <c r="A327" s="39">
        <v>319</v>
      </c>
      <c r="B327" s="18">
        <v>42601</v>
      </c>
      <c r="C327" s="18">
        <v>42601</v>
      </c>
      <c r="D327" s="7">
        <v>1308</v>
      </c>
      <c r="E327" s="129">
        <v>159863.21</v>
      </c>
      <c r="F327" s="95">
        <v>0</v>
      </c>
      <c r="G327" s="58" t="s">
        <v>1440</v>
      </c>
      <c r="H327" s="58" t="s">
        <v>1440</v>
      </c>
      <c r="I327" s="45" t="s">
        <v>19</v>
      </c>
      <c r="J327" s="19" t="s">
        <v>515</v>
      </c>
      <c r="K327" s="6" t="s">
        <v>14</v>
      </c>
      <c r="L327" s="5" t="s">
        <v>14</v>
      </c>
      <c r="M327" s="16" t="s">
        <v>1435</v>
      </c>
      <c r="N327" s="8" t="s">
        <v>1437</v>
      </c>
      <c r="O327" s="91" t="s">
        <v>1432</v>
      </c>
      <c r="P327" s="45" t="s">
        <v>551</v>
      </c>
      <c r="Q327" s="45" t="s">
        <v>1441</v>
      </c>
    </row>
    <row r="328" spans="1:17" ht="75" x14ac:dyDescent="0.25">
      <c r="A328" s="39">
        <v>320</v>
      </c>
      <c r="B328" s="18">
        <v>42540</v>
      </c>
      <c r="C328" s="18">
        <v>42540</v>
      </c>
      <c r="D328" s="7">
        <v>1306</v>
      </c>
      <c r="E328" s="129">
        <v>240000</v>
      </c>
      <c r="F328" s="95">
        <v>0</v>
      </c>
      <c r="G328" s="75" t="s">
        <v>786</v>
      </c>
      <c r="H328" s="58" t="s">
        <v>786</v>
      </c>
      <c r="I328" s="45" t="s">
        <v>387</v>
      </c>
      <c r="J328" s="19" t="s">
        <v>1433</v>
      </c>
      <c r="K328" s="6" t="s">
        <v>14</v>
      </c>
      <c r="L328" s="5" t="s">
        <v>14</v>
      </c>
      <c r="M328" s="16" t="s">
        <v>787</v>
      </c>
      <c r="N328" s="8" t="s">
        <v>78</v>
      </c>
      <c r="O328" s="91" t="s">
        <v>1434</v>
      </c>
      <c r="P328" s="45" t="s">
        <v>562</v>
      </c>
      <c r="Q328" s="45" t="s">
        <v>1442</v>
      </c>
    </row>
    <row r="329" spans="1:17" ht="60" x14ac:dyDescent="0.25">
      <c r="A329" s="39">
        <v>321</v>
      </c>
      <c r="B329" s="18">
        <v>42605</v>
      </c>
      <c r="C329" s="18">
        <v>42605</v>
      </c>
      <c r="D329" s="7">
        <v>1331</v>
      </c>
      <c r="E329" s="129">
        <v>102200</v>
      </c>
      <c r="F329" s="95">
        <v>0</v>
      </c>
      <c r="G329" s="58" t="s">
        <v>941</v>
      </c>
      <c r="H329" s="58" t="s">
        <v>941</v>
      </c>
      <c r="I329" s="45" t="s">
        <v>387</v>
      </c>
      <c r="J329" s="133" t="s">
        <v>1447</v>
      </c>
      <c r="K329" s="6" t="s">
        <v>14</v>
      </c>
      <c r="L329" s="5" t="s">
        <v>14</v>
      </c>
      <c r="M329" s="16" t="s">
        <v>322</v>
      </c>
      <c r="N329" s="8" t="s">
        <v>148</v>
      </c>
      <c r="O329" s="91" t="s">
        <v>1443</v>
      </c>
      <c r="P329" s="45" t="s">
        <v>540</v>
      </c>
      <c r="Q329" s="45" t="s">
        <v>1451</v>
      </c>
    </row>
    <row r="330" spans="1:17" ht="75" x14ac:dyDescent="0.25">
      <c r="A330" s="39">
        <v>322</v>
      </c>
      <c r="B330" s="18">
        <v>42605</v>
      </c>
      <c r="C330" s="18">
        <v>42605</v>
      </c>
      <c r="D330" s="7">
        <v>18</v>
      </c>
      <c r="E330" s="129">
        <v>842000</v>
      </c>
      <c r="F330" s="95">
        <v>0</v>
      </c>
      <c r="G330" s="11" t="s">
        <v>766</v>
      </c>
      <c r="H330" s="11" t="s">
        <v>766</v>
      </c>
      <c r="I330" s="10" t="s">
        <v>118</v>
      </c>
      <c r="J330" s="133" t="s">
        <v>54</v>
      </c>
      <c r="K330" s="6" t="s">
        <v>14</v>
      </c>
      <c r="L330" s="5" t="s">
        <v>14</v>
      </c>
      <c r="M330" s="16" t="s">
        <v>65</v>
      </c>
      <c r="N330" s="8" t="s">
        <v>776</v>
      </c>
      <c r="O330" s="91" t="s">
        <v>1444</v>
      </c>
      <c r="P330" s="45" t="s">
        <v>551</v>
      </c>
      <c r="Q330" s="45" t="s">
        <v>1452</v>
      </c>
    </row>
    <row r="331" spans="1:17" ht="60" x14ac:dyDescent="0.25">
      <c r="A331" s="39">
        <v>323</v>
      </c>
      <c r="B331" s="18">
        <v>42605</v>
      </c>
      <c r="C331" s="18">
        <v>42605</v>
      </c>
      <c r="D331" s="7">
        <v>3383</v>
      </c>
      <c r="E331" s="129">
        <v>377861.67</v>
      </c>
      <c r="F331" s="95">
        <v>0</v>
      </c>
      <c r="G331" s="58" t="s">
        <v>1047</v>
      </c>
      <c r="H331" s="58" t="s">
        <v>1047</v>
      </c>
      <c r="I331" s="45" t="s">
        <v>12</v>
      </c>
      <c r="J331" s="133" t="s">
        <v>1448</v>
      </c>
      <c r="K331" s="6" t="s">
        <v>14</v>
      </c>
      <c r="L331" s="5" t="s">
        <v>14</v>
      </c>
      <c r="M331" s="16" t="s">
        <v>1019</v>
      </c>
      <c r="N331" s="8" t="s">
        <v>881</v>
      </c>
      <c r="O331" s="91" t="s">
        <v>1445</v>
      </c>
      <c r="P331" s="45" t="s">
        <v>551</v>
      </c>
      <c r="Q331" s="45" t="s">
        <v>1479</v>
      </c>
    </row>
    <row r="332" spans="1:17" ht="75" x14ac:dyDescent="0.25">
      <c r="A332" s="39">
        <v>324</v>
      </c>
      <c r="B332" s="18">
        <v>42605</v>
      </c>
      <c r="C332" s="18">
        <v>42605</v>
      </c>
      <c r="D332" s="7">
        <v>1314</v>
      </c>
      <c r="E332" s="129">
        <v>61902.43</v>
      </c>
      <c r="F332" s="95">
        <v>0</v>
      </c>
      <c r="G332" s="92" t="s">
        <v>897</v>
      </c>
      <c r="H332" s="58" t="s">
        <v>340</v>
      </c>
      <c r="I332" s="45" t="s">
        <v>387</v>
      </c>
      <c r="J332" s="133" t="s">
        <v>817</v>
      </c>
      <c r="K332" s="6" t="s">
        <v>14</v>
      </c>
      <c r="L332" s="5" t="s">
        <v>14</v>
      </c>
      <c r="M332" s="16" t="s">
        <v>388</v>
      </c>
      <c r="N332" s="8" t="s">
        <v>341</v>
      </c>
      <c r="O332" s="91" t="s">
        <v>1446</v>
      </c>
      <c r="P332" s="45" t="s">
        <v>1449</v>
      </c>
      <c r="Q332" s="45" t="s">
        <v>1450</v>
      </c>
    </row>
    <row r="333" spans="1:17" ht="60" x14ac:dyDescent="0.25">
      <c r="A333" s="39">
        <v>325</v>
      </c>
      <c r="B333" s="18">
        <v>42606</v>
      </c>
      <c r="C333" s="18">
        <v>42606</v>
      </c>
      <c r="D333" s="7">
        <v>1372</v>
      </c>
      <c r="E333" s="129">
        <v>103138.8</v>
      </c>
      <c r="F333" s="95">
        <v>0</v>
      </c>
      <c r="G333" s="25" t="s">
        <v>1460</v>
      </c>
      <c r="H333" s="25" t="s">
        <v>1460</v>
      </c>
      <c r="I333" s="10" t="s">
        <v>19</v>
      </c>
      <c r="J333" s="133" t="s">
        <v>1455</v>
      </c>
      <c r="K333" s="6" t="s">
        <v>14</v>
      </c>
      <c r="L333" s="5" t="s">
        <v>14</v>
      </c>
      <c r="M333" s="16" t="s">
        <v>1456</v>
      </c>
      <c r="N333" s="8" t="s">
        <v>458</v>
      </c>
      <c r="O333" s="91" t="s">
        <v>1453</v>
      </c>
      <c r="P333" s="45" t="s">
        <v>573</v>
      </c>
      <c r="Q333" s="45" t="s">
        <v>1458</v>
      </c>
    </row>
    <row r="334" spans="1:17" ht="60" x14ac:dyDescent="0.25">
      <c r="A334" s="39">
        <v>326</v>
      </c>
      <c r="B334" s="18">
        <v>42606</v>
      </c>
      <c r="C334" s="18">
        <v>42606</v>
      </c>
      <c r="D334" s="7">
        <v>20</v>
      </c>
      <c r="E334" s="129">
        <v>88209.01</v>
      </c>
      <c r="F334" s="95">
        <v>0</v>
      </c>
      <c r="G334" s="25" t="s">
        <v>1461</v>
      </c>
      <c r="H334" s="25" t="s">
        <v>1461</v>
      </c>
      <c r="I334" s="10" t="s">
        <v>118</v>
      </c>
      <c r="J334" s="133" t="s">
        <v>999</v>
      </c>
      <c r="K334" s="6" t="s">
        <v>14</v>
      </c>
      <c r="L334" s="5" t="s">
        <v>14</v>
      </c>
      <c r="M334" s="16" t="s">
        <v>1020</v>
      </c>
      <c r="N334" s="8" t="s">
        <v>1457</v>
      </c>
      <c r="O334" s="91" t="s">
        <v>1454</v>
      </c>
      <c r="P334" s="45" t="s">
        <v>549</v>
      </c>
      <c r="Q334" s="45" t="s">
        <v>1459</v>
      </c>
    </row>
    <row r="335" spans="1:17" ht="60" x14ac:dyDescent="0.25">
      <c r="A335" s="39">
        <v>327</v>
      </c>
      <c r="B335" s="18">
        <v>42607</v>
      </c>
      <c r="C335" s="18">
        <v>42607</v>
      </c>
      <c r="D335" s="7">
        <v>21</v>
      </c>
      <c r="E335" s="129">
        <v>46721.27</v>
      </c>
      <c r="F335" s="95">
        <v>0</v>
      </c>
      <c r="G335" s="25" t="s">
        <v>1483</v>
      </c>
      <c r="H335" s="25" t="s">
        <v>1483</v>
      </c>
      <c r="I335" s="10" t="s">
        <v>118</v>
      </c>
      <c r="J335" s="133" t="s">
        <v>975</v>
      </c>
      <c r="K335" s="6" t="s">
        <v>14</v>
      </c>
      <c r="L335" s="5" t="s">
        <v>14</v>
      </c>
      <c r="M335" s="16" t="s">
        <v>1031</v>
      </c>
      <c r="N335" s="8" t="s">
        <v>510</v>
      </c>
      <c r="O335" s="91" t="s">
        <v>1462</v>
      </c>
      <c r="P335" s="45" t="s">
        <v>546</v>
      </c>
      <c r="Q335" s="45" t="s">
        <v>1479</v>
      </c>
    </row>
    <row r="336" spans="1:17" ht="60" x14ac:dyDescent="0.25">
      <c r="A336" s="39">
        <v>328</v>
      </c>
      <c r="B336" s="18">
        <v>42607</v>
      </c>
      <c r="C336" s="18">
        <v>42607</v>
      </c>
      <c r="D336" s="7">
        <v>1377</v>
      </c>
      <c r="E336" s="129">
        <v>291963.09000000003</v>
      </c>
      <c r="F336" s="95">
        <v>0</v>
      </c>
      <c r="G336" s="25" t="s">
        <v>1485</v>
      </c>
      <c r="H336" s="25" t="s">
        <v>1485</v>
      </c>
      <c r="I336" s="10" t="s">
        <v>19</v>
      </c>
      <c r="J336" s="133" t="s">
        <v>1466</v>
      </c>
      <c r="K336" s="6" t="s">
        <v>26</v>
      </c>
      <c r="L336" s="5" t="s">
        <v>283</v>
      </c>
      <c r="M336" s="16"/>
      <c r="N336" s="8" t="s">
        <v>464</v>
      </c>
      <c r="O336" s="91" t="s">
        <v>1463</v>
      </c>
      <c r="P336" s="45" t="s">
        <v>550</v>
      </c>
      <c r="Q336" s="45" t="s">
        <v>1479</v>
      </c>
    </row>
    <row r="337" spans="1:17" ht="75" x14ac:dyDescent="0.25">
      <c r="A337" s="39">
        <v>329</v>
      </c>
      <c r="B337" s="18">
        <v>42606</v>
      </c>
      <c r="C337" s="18">
        <v>42607</v>
      </c>
      <c r="D337" s="7">
        <v>19</v>
      </c>
      <c r="E337" s="129">
        <v>92500.800000000003</v>
      </c>
      <c r="F337" s="95">
        <v>0</v>
      </c>
      <c r="G337" s="25" t="s">
        <v>263</v>
      </c>
      <c r="H337" s="25" t="s">
        <v>263</v>
      </c>
      <c r="I337" s="10" t="s">
        <v>118</v>
      </c>
      <c r="J337" s="133" t="s">
        <v>988</v>
      </c>
      <c r="K337" s="6" t="s">
        <v>14</v>
      </c>
      <c r="L337" s="5" t="s">
        <v>14</v>
      </c>
      <c r="M337" s="16" t="s">
        <v>65</v>
      </c>
      <c r="N337" s="8" t="s">
        <v>265</v>
      </c>
      <c r="O337" s="91" t="s">
        <v>1464</v>
      </c>
      <c r="P337" s="45" t="s">
        <v>549</v>
      </c>
      <c r="Q337" s="45" t="s">
        <v>1479</v>
      </c>
    </row>
    <row r="338" spans="1:17" ht="60" x14ac:dyDescent="0.25">
      <c r="A338" s="39">
        <v>330</v>
      </c>
      <c r="B338" s="18">
        <v>42607</v>
      </c>
      <c r="C338" s="18">
        <v>42607</v>
      </c>
      <c r="D338" s="7">
        <v>3422</v>
      </c>
      <c r="E338" s="129">
        <v>361896.9</v>
      </c>
      <c r="F338" s="95">
        <v>0</v>
      </c>
      <c r="G338" s="25" t="s">
        <v>1482</v>
      </c>
      <c r="H338" s="25" t="s">
        <v>1482</v>
      </c>
      <c r="I338" s="10" t="s">
        <v>12</v>
      </c>
      <c r="J338" s="133" t="s">
        <v>1467</v>
      </c>
      <c r="K338" s="6" t="s">
        <v>14</v>
      </c>
      <c r="L338" s="5" t="s">
        <v>14</v>
      </c>
      <c r="M338" s="16" t="s">
        <v>180</v>
      </c>
      <c r="N338" s="8" t="s">
        <v>195</v>
      </c>
      <c r="O338" s="91" t="s">
        <v>1465</v>
      </c>
      <c r="P338" s="45" t="s">
        <v>551</v>
      </c>
      <c r="Q338" s="45" t="s">
        <v>1479</v>
      </c>
    </row>
    <row r="339" spans="1:17" ht="45" x14ac:dyDescent="0.25">
      <c r="A339" s="39">
        <f t="shared" ref="A339" si="5">A338+1</f>
        <v>331</v>
      </c>
      <c r="B339" s="18">
        <v>42608</v>
      </c>
      <c r="C339" s="18">
        <v>42608</v>
      </c>
      <c r="D339" s="7">
        <v>3422</v>
      </c>
      <c r="E339" s="135">
        <v>-361896.9</v>
      </c>
      <c r="F339" s="95">
        <v>0</v>
      </c>
      <c r="G339" s="25" t="s">
        <v>1482</v>
      </c>
      <c r="H339" s="25" t="s">
        <v>1482</v>
      </c>
      <c r="I339" s="10" t="s">
        <v>12</v>
      </c>
      <c r="J339" s="133" t="s">
        <v>1467</v>
      </c>
      <c r="K339" s="6" t="s">
        <v>14</v>
      </c>
      <c r="L339" s="5" t="s">
        <v>14</v>
      </c>
      <c r="M339" s="16" t="s">
        <v>1493</v>
      </c>
      <c r="N339" s="8" t="s">
        <v>195</v>
      </c>
      <c r="O339" s="94" t="s">
        <v>1494</v>
      </c>
      <c r="P339" s="45"/>
      <c r="Q339" s="45"/>
    </row>
    <row r="340" spans="1:17" ht="45" x14ac:dyDescent="0.25">
      <c r="A340" s="39"/>
      <c r="B340" s="18">
        <v>42611</v>
      </c>
      <c r="C340" s="18">
        <v>42611</v>
      </c>
      <c r="D340" s="7">
        <v>271</v>
      </c>
      <c r="E340" s="135">
        <v>-33000</v>
      </c>
      <c r="F340" s="95">
        <v>0</v>
      </c>
      <c r="G340" s="25" t="s">
        <v>174</v>
      </c>
      <c r="H340" s="25" t="s">
        <v>174</v>
      </c>
      <c r="I340" s="10" t="s">
        <v>118</v>
      </c>
      <c r="J340" s="133" t="s">
        <v>175</v>
      </c>
      <c r="K340" s="6" t="s">
        <v>14</v>
      </c>
      <c r="L340" s="5" t="s">
        <v>14</v>
      </c>
      <c r="M340" s="16" t="s">
        <v>65</v>
      </c>
      <c r="N340" s="8" t="s">
        <v>176</v>
      </c>
      <c r="O340" s="94" t="s">
        <v>1487</v>
      </c>
      <c r="P340" s="10" t="s">
        <v>551</v>
      </c>
      <c r="Q340" s="45" t="s">
        <v>805</v>
      </c>
    </row>
    <row r="341" spans="1:17" ht="60" x14ac:dyDescent="0.25">
      <c r="A341" s="39"/>
      <c r="B341" s="18">
        <v>42612</v>
      </c>
      <c r="C341" s="18">
        <v>42612</v>
      </c>
      <c r="D341" s="7">
        <v>1399</v>
      </c>
      <c r="E341" s="129">
        <v>128987.41</v>
      </c>
      <c r="F341" s="95">
        <v>0</v>
      </c>
      <c r="G341" s="25" t="s">
        <v>1477</v>
      </c>
      <c r="H341" s="25" t="s">
        <v>1477</v>
      </c>
      <c r="I341" s="10" t="s">
        <v>19</v>
      </c>
      <c r="J341" s="133" t="s">
        <v>1472</v>
      </c>
      <c r="K341" s="6" t="s">
        <v>26</v>
      </c>
      <c r="L341" s="5" t="s">
        <v>283</v>
      </c>
      <c r="M341" s="16"/>
      <c r="N341" s="8" t="s">
        <v>1021</v>
      </c>
      <c r="O341" s="91" t="s">
        <v>1468</v>
      </c>
      <c r="P341" s="45" t="s">
        <v>1478</v>
      </c>
      <c r="Q341" s="45" t="s">
        <v>1479</v>
      </c>
    </row>
    <row r="342" spans="1:17" ht="75" x14ac:dyDescent="0.25">
      <c r="A342" s="39"/>
      <c r="B342" s="18">
        <v>42612</v>
      </c>
      <c r="C342" s="18">
        <v>42612</v>
      </c>
      <c r="D342" s="7">
        <v>1400</v>
      </c>
      <c r="E342" s="129">
        <v>175414.32</v>
      </c>
      <c r="F342" s="95">
        <v>0</v>
      </c>
      <c r="G342" s="25" t="s">
        <v>1034</v>
      </c>
      <c r="H342" s="25" t="s">
        <v>1034</v>
      </c>
      <c r="I342" s="10" t="s">
        <v>19</v>
      </c>
      <c r="J342" s="133" t="s">
        <v>976</v>
      </c>
      <c r="K342" s="6" t="s">
        <v>26</v>
      </c>
      <c r="L342" s="5" t="s">
        <v>248</v>
      </c>
      <c r="M342" s="16" t="s">
        <v>141</v>
      </c>
      <c r="N342" s="8" t="s">
        <v>148</v>
      </c>
      <c r="O342" s="91" t="s">
        <v>1469</v>
      </c>
      <c r="P342" s="45" t="s">
        <v>562</v>
      </c>
      <c r="Q342" s="45" t="s">
        <v>1479</v>
      </c>
    </row>
    <row r="343" spans="1:17" ht="60" x14ac:dyDescent="0.25">
      <c r="A343" s="39"/>
      <c r="B343" s="18">
        <v>42612</v>
      </c>
      <c r="C343" s="18">
        <v>42612</v>
      </c>
      <c r="D343" s="7">
        <v>1401</v>
      </c>
      <c r="E343" s="129">
        <v>332630.08</v>
      </c>
      <c r="F343" s="95">
        <v>0</v>
      </c>
      <c r="G343" s="25" t="s">
        <v>1480</v>
      </c>
      <c r="H343" s="25" t="s">
        <v>1480</v>
      </c>
      <c r="I343" s="10" t="s">
        <v>19</v>
      </c>
      <c r="J343" s="133" t="s">
        <v>1473</v>
      </c>
      <c r="K343" s="6" t="s">
        <v>14</v>
      </c>
      <c r="L343" s="5" t="s">
        <v>14</v>
      </c>
      <c r="M343" s="16" t="s">
        <v>1475</v>
      </c>
      <c r="N343" s="8" t="s">
        <v>121</v>
      </c>
      <c r="O343" s="91" t="s">
        <v>1470</v>
      </c>
      <c r="P343" s="45" t="s">
        <v>577</v>
      </c>
      <c r="Q343" s="45" t="s">
        <v>1479</v>
      </c>
    </row>
    <row r="344" spans="1:17" ht="60" x14ac:dyDescent="0.25">
      <c r="A344" s="39"/>
      <c r="B344" s="18">
        <v>42612</v>
      </c>
      <c r="C344" s="18">
        <v>42612</v>
      </c>
      <c r="D344" s="7">
        <v>3519</v>
      </c>
      <c r="E344" s="129">
        <v>44976.84</v>
      </c>
      <c r="F344" s="95">
        <v>0</v>
      </c>
      <c r="G344" s="25" t="s">
        <v>1481</v>
      </c>
      <c r="H344" s="25" t="s">
        <v>1481</v>
      </c>
      <c r="I344" s="10" t="s">
        <v>12</v>
      </c>
      <c r="J344" s="133" t="s">
        <v>1474</v>
      </c>
      <c r="K344" s="6" t="s">
        <v>14</v>
      </c>
      <c r="L344" s="5" t="s">
        <v>14</v>
      </c>
      <c r="M344" s="16" t="s">
        <v>1476</v>
      </c>
      <c r="N344" s="8" t="s">
        <v>195</v>
      </c>
      <c r="O344" s="91" t="s">
        <v>1471</v>
      </c>
      <c r="P344" s="45" t="s">
        <v>549</v>
      </c>
      <c r="Q344" s="45" t="s">
        <v>1479</v>
      </c>
    </row>
    <row r="345" spans="1:17" x14ac:dyDescent="0.25">
      <c r="A345" s="39"/>
      <c r="B345" s="18"/>
      <c r="C345" s="18"/>
      <c r="D345" s="7"/>
      <c r="E345" s="61"/>
      <c r="F345" s="95"/>
      <c r="G345" s="25"/>
      <c r="H345" s="25"/>
      <c r="I345" s="10"/>
      <c r="J345" s="133"/>
      <c r="K345" s="6"/>
      <c r="L345" s="5"/>
      <c r="M345" s="16"/>
      <c r="N345" s="8"/>
      <c r="O345" s="91"/>
      <c r="P345" s="45"/>
      <c r="Q345" s="45"/>
    </row>
    <row r="346" spans="1:17" x14ac:dyDescent="0.25">
      <c r="A346" s="39"/>
      <c r="B346" s="18"/>
      <c r="C346" s="18"/>
      <c r="D346" s="7"/>
      <c r="E346" s="61"/>
      <c r="F346" s="95"/>
      <c r="G346" s="25"/>
      <c r="H346" s="25"/>
      <c r="I346" s="10"/>
      <c r="J346" s="133"/>
      <c r="K346" s="6"/>
      <c r="L346" s="5"/>
      <c r="M346" s="16"/>
      <c r="N346" s="8"/>
      <c r="O346" s="91"/>
      <c r="P346" s="45"/>
      <c r="Q346" s="45"/>
    </row>
    <row r="347" spans="1:17" x14ac:dyDescent="0.25">
      <c r="A347" s="39"/>
      <c r="B347" s="18"/>
      <c r="C347" s="18"/>
      <c r="D347" s="7"/>
      <c r="E347" s="61"/>
      <c r="F347" s="95"/>
      <c r="G347" s="25"/>
      <c r="H347" s="25"/>
      <c r="I347" s="10"/>
      <c r="J347" s="133"/>
      <c r="K347" s="6"/>
      <c r="L347" s="5"/>
      <c r="M347" s="16"/>
      <c r="N347" s="8"/>
      <c r="O347" s="91"/>
      <c r="P347" s="45"/>
      <c r="Q347" s="45"/>
    </row>
    <row r="348" spans="1:17" x14ac:dyDescent="0.25">
      <c r="A348" s="39"/>
      <c r="B348" s="18"/>
      <c r="C348" s="18"/>
      <c r="D348" s="7"/>
      <c r="E348" s="61"/>
      <c r="F348" s="95"/>
      <c r="G348" s="25"/>
      <c r="H348" s="25"/>
      <c r="I348" s="10"/>
      <c r="J348" s="133"/>
      <c r="K348" s="6"/>
      <c r="L348" s="5"/>
      <c r="M348" s="16"/>
      <c r="N348" s="8"/>
      <c r="O348" s="91"/>
      <c r="P348" s="45"/>
      <c r="Q348" s="45"/>
    </row>
    <row r="349" spans="1:17" x14ac:dyDescent="0.25">
      <c r="A349" s="39"/>
      <c r="B349" s="18"/>
      <c r="C349" s="18"/>
      <c r="D349" s="7"/>
      <c r="E349" s="61"/>
      <c r="F349" s="95"/>
      <c r="G349" s="25"/>
      <c r="H349" s="25"/>
      <c r="I349" s="10"/>
      <c r="J349" s="133"/>
      <c r="K349" s="6"/>
      <c r="L349" s="5"/>
      <c r="M349" s="16"/>
      <c r="N349" s="8"/>
      <c r="O349" s="91"/>
      <c r="P349" s="45"/>
      <c r="Q349" s="45"/>
    </row>
    <row r="350" spans="1:17" x14ac:dyDescent="0.25">
      <c r="A350" s="39"/>
      <c r="B350" s="18"/>
      <c r="C350" s="18"/>
      <c r="D350" s="7"/>
      <c r="E350" s="61"/>
      <c r="F350" s="95"/>
      <c r="G350" s="25"/>
      <c r="H350" s="25"/>
      <c r="I350" s="10"/>
      <c r="J350" s="133"/>
      <c r="K350" s="131"/>
      <c r="L350" s="5"/>
      <c r="M350" s="16"/>
      <c r="N350" s="8"/>
      <c r="O350" s="91"/>
      <c r="P350" s="45"/>
      <c r="Q350" s="45"/>
    </row>
    <row r="351" spans="1:17" x14ac:dyDescent="0.25">
      <c r="A351" s="39"/>
      <c r="B351" s="18"/>
      <c r="C351" s="18"/>
      <c r="D351" s="7"/>
      <c r="E351" s="61"/>
      <c r="F351" s="95"/>
      <c r="G351" s="25"/>
      <c r="H351" s="25"/>
      <c r="I351" s="10"/>
      <c r="J351" s="133"/>
      <c r="K351" s="132"/>
      <c r="L351" s="5"/>
      <c r="M351" s="16"/>
      <c r="N351" s="8"/>
      <c r="O351" s="91"/>
      <c r="P351" s="45"/>
      <c r="Q351" s="45"/>
    </row>
    <row r="352" spans="1:17" x14ac:dyDescent="0.25">
      <c r="A352" s="39"/>
      <c r="B352" s="18"/>
      <c r="C352" s="18"/>
      <c r="D352" s="7"/>
      <c r="E352" s="61"/>
      <c r="F352" s="95"/>
      <c r="G352" s="25"/>
      <c r="H352" s="25"/>
      <c r="I352" s="10"/>
      <c r="J352" s="130"/>
      <c r="K352" s="132"/>
      <c r="L352" s="5"/>
      <c r="M352" s="16"/>
      <c r="N352" s="8"/>
      <c r="O352" s="91"/>
      <c r="P352" s="45"/>
      <c r="Q352" s="45"/>
    </row>
    <row r="353" spans="1:17" x14ac:dyDescent="0.25">
      <c r="A353" s="39"/>
      <c r="B353" s="18"/>
      <c r="C353" s="18"/>
      <c r="D353" s="7"/>
      <c r="E353" s="61"/>
      <c r="F353" s="95"/>
      <c r="G353" s="25"/>
      <c r="H353" s="25"/>
      <c r="I353" s="10"/>
      <c r="J353" s="130"/>
      <c r="K353" s="132"/>
      <c r="L353" s="5"/>
      <c r="M353" s="16"/>
      <c r="N353" s="8"/>
      <c r="O353" s="91"/>
      <c r="P353" s="45"/>
      <c r="Q353" s="45"/>
    </row>
    <row r="354" spans="1:17" x14ac:dyDescent="0.25">
      <c r="A354" s="96"/>
      <c r="E354" s="76">
        <f>SUM(E6:E353)</f>
        <v>78260059.214000046</v>
      </c>
      <c r="F354" s="76">
        <f>SUM(F6:F251)</f>
        <v>125</v>
      </c>
    </row>
    <row r="355" spans="1:17" ht="15.75" x14ac:dyDescent="0.25">
      <c r="A355" s="96"/>
      <c r="D355" t="s">
        <v>806</v>
      </c>
      <c r="E355" s="77">
        <f>E354+F354</f>
        <v>78260184.214000046</v>
      </c>
    </row>
    <row r="356" spans="1:17" x14ac:dyDescent="0.25">
      <c r="A356" s="96"/>
      <c r="D356" t="s">
        <v>967</v>
      </c>
      <c r="E356" s="86">
        <f>SUM(E146:E251)</f>
        <v>32319936.313999996</v>
      </c>
    </row>
    <row r="357" spans="1:17" x14ac:dyDescent="0.25">
      <c r="A357" s="96"/>
      <c r="D357" t="s">
        <v>1486</v>
      </c>
      <c r="E357" s="86">
        <f>SUM(E252:E344)</f>
        <v>20668913.950000003</v>
      </c>
    </row>
    <row r="358" spans="1:17" ht="17.25" x14ac:dyDescent="0.3">
      <c r="A358" s="96"/>
      <c r="D358" s="87" t="s">
        <v>1368</v>
      </c>
      <c r="E358" s="88">
        <f>SUM(E309:E352)</f>
        <v>8299996.1099999985</v>
      </c>
    </row>
    <row r="359" spans="1:17" s="33" customFormat="1" ht="17.25" x14ac:dyDescent="0.3">
      <c r="A359" s="96"/>
      <c r="B359"/>
      <c r="C359"/>
      <c r="D359" s="87"/>
      <c r="E359" s="88"/>
      <c r="F359" s="2"/>
      <c r="I359"/>
      <c r="J359"/>
      <c r="K359"/>
      <c r="L359" s="3"/>
      <c r="M359"/>
      <c r="N359"/>
      <c r="O359"/>
      <c r="P359"/>
      <c r="Q359"/>
    </row>
    <row r="360" spans="1:17" s="33" customFormat="1" x14ac:dyDescent="0.25">
      <c r="A360" s="96"/>
      <c r="B360"/>
      <c r="C360"/>
      <c r="D360"/>
      <c r="E360" s="2"/>
      <c r="F360" s="2"/>
      <c r="I360"/>
      <c r="J360"/>
      <c r="K360"/>
      <c r="L360" s="3"/>
      <c r="M360"/>
      <c r="N360"/>
      <c r="O360"/>
      <c r="P360"/>
      <c r="Q360"/>
    </row>
    <row r="361" spans="1:17" s="33" customFormat="1" x14ac:dyDescent="0.25">
      <c r="A361" s="96"/>
      <c r="B361"/>
      <c r="C361"/>
      <c r="D361"/>
      <c r="E361" s="2"/>
      <c r="F361" s="86"/>
      <c r="I361"/>
      <c r="J361"/>
      <c r="K361"/>
      <c r="L361" s="3"/>
      <c r="M361"/>
      <c r="N361"/>
      <c r="O361"/>
      <c r="P361"/>
      <c r="Q361"/>
    </row>
    <row r="362" spans="1:17" s="33" customFormat="1" x14ac:dyDescent="0.25">
      <c r="A362" s="96"/>
      <c r="B362"/>
      <c r="C362"/>
      <c r="D362"/>
      <c r="E362" s="2"/>
      <c r="F362" s="2"/>
      <c r="I362"/>
      <c r="J362"/>
      <c r="K362"/>
      <c r="L362" s="3"/>
      <c r="M362"/>
      <c r="N362"/>
      <c r="O362"/>
      <c r="P362"/>
      <c r="Q362"/>
    </row>
    <row r="363" spans="1:17" s="33" customFormat="1" x14ac:dyDescent="0.25">
      <c r="A363" s="96"/>
      <c r="B363"/>
      <c r="C363"/>
      <c r="D363"/>
      <c r="E363" s="2"/>
      <c r="F363" s="2"/>
      <c r="I363"/>
      <c r="J363"/>
      <c r="K363"/>
      <c r="L363" s="3"/>
      <c r="M363"/>
      <c r="N363"/>
      <c r="O363"/>
      <c r="P363"/>
      <c r="Q363"/>
    </row>
    <row r="364" spans="1:17" s="33" customFormat="1" x14ac:dyDescent="0.25">
      <c r="A364" s="96"/>
      <c r="B364"/>
      <c r="C364"/>
      <c r="D364"/>
      <c r="E364" s="2"/>
      <c r="F364" s="2"/>
      <c r="G364" s="112"/>
      <c r="I364"/>
      <c r="J364"/>
      <c r="K364"/>
      <c r="L364" s="3"/>
      <c r="M364"/>
      <c r="N364"/>
      <c r="O364"/>
      <c r="P364"/>
      <c r="Q364"/>
    </row>
    <row r="365" spans="1:17" s="33" customFormat="1" x14ac:dyDescent="0.25">
      <c r="A365" s="96"/>
      <c r="B365"/>
      <c r="C365"/>
      <c r="D365"/>
      <c r="E365" s="2"/>
      <c r="F365" s="2"/>
      <c r="G365" s="112"/>
      <c r="I365"/>
      <c r="J365"/>
      <c r="K365"/>
      <c r="L365" s="3"/>
      <c r="M365"/>
      <c r="N365"/>
      <c r="O365"/>
      <c r="P365"/>
      <c r="Q365"/>
    </row>
    <row r="366" spans="1:17" s="33" customFormat="1" x14ac:dyDescent="0.25">
      <c r="A366" s="96"/>
      <c r="B366"/>
      <c r="C366"/>
      <c r="D366"/>
      <c r="E366" s="2"/>
      <c r="F366" s="2"/>
      <c r="G366" s="112"/>
      <c r="I366"/>
      <c r="J366"/>
      <c r="K366"/>
      <c r="L366" s="3"/>
      <c r="M366"/>
      <c r="N366"/>
      <c r="O366"/>
      <c r="P366"/>
      <c r="Q366"/>
    </row>
    <row r="367" spans="1:17" s="33" customFormat="1" x14ac:dyDescent="0.25">
      <c r="A367" s="96"/>
      <c r="B367"/>
      <c r="C367"/>
      <c r="D367"/>
      <c r="E367" s="2"/>
      <c r="F367" s="2"/>
      <c r="G367" s="112"/>
      <c r="I367"/>
      <c r="J367"/>
      <c r="K367"/>
      <c r="L367" s="3"/>
      <c r="M367"/>
      <c r="N367"/>
      <c r="O367"/>
      <c r="P367"/>
      <c r="Q367"/>
    </row>
    <row r="368" spans="1:17" s="33" customFormat="1" x14ac:dyDescent="0.25">
      <c r="A368" s="96"/>
      <c r="B368"/>
      <c r="C368"/>
      <c r="D368"/>
      <c r="E368" s="2"/>
      <c r="F368" s="2"/>
      <c r="G368" s="112"/>
      <c r="I368"/>
      <c r="J368"/>
      <c r="K368"/>
      <c r="L368" s="3"/>
      <c r="M368"/>
      <c r="N368"/>
      <c r="O368"/>
      <c r="P368"/>
      <c r="Q368"/>
    </row>
    <row r="369" spans="1:17" s="33" customFormat="1" x14ac:dyDescent="0.25">
      <c r="A369" s="96"/>
      <c r="B369"/>
      <c r="C369"/>
      <c r="D369"/>
      <c r="E369" s="2"/>
      <c r="F369" s="2"/>
      <c r="G369" s="112"/>
      <c r="I369"/>
      <c r="J369"/>
      <c r="K369"/>
      <c r="L369" s="3"/>
      <c r="M369"/>
      <c r="N369"/>
      <c r="O369"/>
      <c r="P369"/>
      <c r="Q369"/>
    </row>
    <row r="370" spans="1:17" s="33" customFormat="1" x14ac:dyDescent="0.25">
      <c r="A370" s="96"/>
      <c r="B370"/>
      <c r="C370"/>
      <c r="D370"/>
      <c r="E370" s="2"/>
      <c r="F370" s="2"/>
      <c r="G370" s="112"/>
      <c r="I370"/>
      <c r="J370"/>
      <c r="K370"/>
      <c r="L370" s="3"/>
      <c r="M370"/>
      <c r="N370"/>
      <c r="O370"/>
      <c r="P370"/>
      <c r="Q370"/>
    </row>
    <row r="371" spans="1:17" s="33" customFormat="1" x14ac:dyDescent="0.25">
      <c r="A371" s="96"/>
      <c r="B371"/>
      <c r="C371"/>
      <c r="D371"/>
      <c r="E371" s="2"/>
      <c r="F371" s="2"/>
      <c r="G371" s="112"/>
      <c r="I371"/>
      <c r="J371"/>
      <c r="K371"/>
      <c r="L371" s="3"/>
      <c r="M371"/>
      <c r="N371"/>
      <c r="O371"/>
      <c r="P371"/>
      <c r="Q371"/>
    </row>
    <row r="372" spans="1:17" s="33" customFormat="1" x14ac:dyDescent="0.25">
      <c r="A372" s="96"/>
      <c r="B372"/>
      <c r="C372"/>
      <c r="D372"/>
      <c r="E372" s="2"/>
      <c r="F372" s="2"/>
      <c r="G372" s="112"/>
      <c r="I372"/>
      <c r="J372"/>
      <c r="K372"/>
      <c r="L372" s="3"/>
      <c r="M372"/>
      <c r="N372"/>
      <c r="O372"/>
      <c r="P372"/>
      <c r="Q372"/>
    </row>
    <row r="373" spans="1:17" s="33" customFormat="1" x14ac:dyDescent="0.25">
      <c r="A373" s="96"/>
      <c r="B373"/>
      <c r="C373"/>
      <c r="D373"/>
      <c r="E373" s="2"/>
      <c r="F373" s="2"/>
      <c r="G373" s="112"/>
      <c r="I373"/>
      <c r="J373"/>
      <c r="K373"/>
      <c r="L373" s="3"/>
      <c r="M373"/>
      <c r="N373"/>
      <c r="O373"/>
      <c r="P373"/>
      <c r="Q373"/>
    </row>
    <row r="374" spans="1:17" s="33" customFormat="1" x14ac:dyDescent="0.25">
      <c r="A374" s="96"/>
      <c r="B374"/>
      <c r="C374"/>
      <c r="D374"/>
      <c r="E374" s="2"/>
      <c r="F374" s="2"/>
      <c r="G374" s="112"/>
      <c r="I374"/>
      <c r="J374"/>
      <c r="K374"/>
      <c r="L374" s="3"/>
      <c r="M374"/>
      <c r="N374"/>
      <c r="O374"/>
      <c r="P374"/>
      <c r="Q374"/>
    </row>
    <row r="375" spans="1:17" s="33" customFormat="1" x14ac:dyDescent="0.25">
      <c r="A375" s="96"/>
      <c r="B375"/>
      <c r="C375"/>
      <c r="D375"/>
      <c r="E375" s="2"/>
      <c r="F375" s="2"/>
      <c r="G375" s="112"/>
      <c r="I375"/>
      <c r="J375"/>
      <c r="K375"/>
      <c r="L375" s="3"/>
      <c r="M375"/>
      <c r="N375"/>
      <c r="O375"/>
      <c r="P375"/>
      <c r="Q375"/>
    </row>
    <row r="376" spans="1:17" s="33" customFormat="1" x14ac:dyDescent="0.25">
      <c r="A376" s="96"/>
      <c r="B376"/>
      <c r="C376"/>
      <c r="D376"/>
      <c r="E376" s="2"/>
      <c r="F376" s="2"/>
      <c r="G376" s="112"/>
      <c r="I376"/>
      <c r="J376"/>
      <c r="K376"/>
      <c r="L376" s="3"/>
      <c r="M376"/>
      <c r="N376"/>
      <c r="O376"/>
      <c r="P376"/>
      <c r="Q376"/>
    </row>
    <row r="377" spans="1:17" s="33" customFormat="1" x14ac:dyDescent="0.25">
      <c r="A377" s="96"/>
      <c r="B377"/>
      <c r="C377"/>
      <c r="D377"/>
      <c r="E377" s="2"/>
      <c r="F377" s="2"/>
      <c r="G377" s="112"/>
      <c r="I377"/>
      <c r="J377"/>
      <c r="K377"/>
      <c r="L377" s="3"/>
      <c r="M377"/>
      <c r="N377"/>
      <c r="O377"/>
      <c r="P377"/>
      <c r="Q377"/>
    </row>
    <row r="378" spans="1:17" s="33" customFormat="1" x14ac:dyDescent="0.25">
      <c r="A378" s="96"/>
      <c r="B378"/>
      <c r="C378"/>
      <c r="D378"/>
      <c r="E378" s="2"/>
      <c r="F378" s="2"/>
      <c r="G378" s="112"/>
      <c r="I378"/>
      <c r="J378"/>
      <c r="K378"/>
      <c r="L378" s="3"/>
      <c r="M378"/>
      <c r="N378"/>
      <c r="O378"/>
      <c r="P378"/>
      <c r="Q378"/>
    </row>
    <row r="379" spans="1:17" s="33" customFormat="1" x14ac:dyDescent="0.25">
      <c r="A379" s="96"/>
      <c r="B379"/>
      <c r="C379"/>
      <c r="D379"/>
      <c r="E379" s="2"/>
      <c r="F379" s="2"/>
      <c r="G379" s="112"/>
      <c r="I379"/>
      <c r="J379"/>
      <c r="K379"/>
      <c r="L379" s="3"/>
      <c r="M379"/>
      <c r="N379"/>
      <c r="O379"/>
      <c r="P379"/>
      <c r="Q379"/>
    </row>
    <row r="380" spans="1:17" s="33" customFormat="1" x14ac:dyDescent="0.25">
      <c r="A380" s="96"/>
      <c r="B380"/>
      <c r="C380"/>
      <c r="D380"/>
      <c r="E380" s="2"/>
      <c r="F380" s="2"/>
      <c r="G380" s="112"/>
      <c r="I380"/>
      <c r="J380"/>
      <c r="K380"/>
      <c r="L380" s="3"/>
      <c r="M380"/>
      <c r="N380"/>
      <c r="O380"/>
      <c r="P380"/>
      <c r="Q380"/>
    </row>
    <row r="381" spans="1:17" s="33" customFormat="1" x14ac:dyDescent="0.25">
      <c r="A381" s="96"/>
      <c r="B381"/>
      <c r="C381"/>
      <c r="D381"/>
      <c r="E381" s="2"/>
      <c r="F381" s="2"/>
      <c r="G381" s="124"/>
      <c r="H381" s="112"/>
      <c r="I381"/>
      <c r="J381"/>
      <c r="K381"/>
      <c r="L381" s="3"/>
      <c r="M381"/>
      <c r="N381"/>
      <c r="O381"/>
      <c r="P381"/>
      <c r="Q381"/>
    </row>
    <row r="382" spans="1:17" s="33" customFormat="1" x14ac:dyDescent="0.25">
      <c r="A382" s="96"/>
      <c r="B382"/>
      <c r="C382"/>
      <c r="D382"/>
      <c r="E382" s="2"/>
      <c r="F382" s="2"/>
      <c r="I382"/>
      <c r="J382"/>
      <c r="K382"/>
      <c r="L382" s="3"/>
      <c r="M382"/>
      <c r="N382"/>
      <c r="O382"/>
      <c r="P382"/>
      <c r="Q382"/>
    </row>
    <row r="383" spans="1:17" x14ac:dyDescent="0.25">
      <c r="A383" s="96"/>
    </row>
    <row r="384" spans="1:17" x14ac:dyDescent="0.25">
      <c r="A384" s="96"/>
    </row>
    <row r="385" spans="1:1" x14ac:dyDescent="0.25">
      <c r="A385" s="97"/>
    </row>
  </sheetData>
  <autoFilter ref="A5:Q355"/>
  <dataConsolidate/>
  <mergeCells count="16">
    <mergeCell ref="Q4:Q5"/>
    <mergeCell ref="B1:O1"/>
    <mergeCell ref="B2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N4"/>
    <mergeCell ref="O4:O5"/>
    <mergeCell ref="P4:P5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40"/>
  <sheetViews>
    <sheetView topLeftCell="E1" zoomScale="77" zoomScaleNormal="77" workbookViewId="0">
      <pane ySplit="5" topLeftCell="A306" activePane="bottomLeft" state="frozen"/>
      <selection pane="bottomLeft" activeCell="R337" sqref="R337"/>
    </sheetView>
  </sheetViews>
  <sheetFormatPr defaultColWidth="14.7109375" defaultRowHeight="15" x14ac:dyDescent="0.25"/>
  <cols>
    <col min="1" max="1" width="4.42578125" customWidth="1"/>
    <col min="2" max="3" width="12.42578125" customWidth="1"/>
    <col min="4" max="4" width="17.140625" customWidth="1"/>
    <col min="5" max="6" width="23.5703125" style="2" customWidth="1"/>
    <col min="7" max="8" width="26.140625" style="33" customWidth="1"/>
    <col min="9" max="9" width="23.5703125" customWidth="1"/>
    <col min="10" max="10" width="22.28515625" customWidth="1"/>
    <col min="11" max="11" width="26" customWidth="1"/>
    <col min="12" max="12" width="17.5703125" style="3" customWidth="1"/>
    <col min="13" max="13" width="21.85546875" customWidth="1"/>
    <col min="14" max="14" width="10" customWidth="1"/>
    <col min="15" max="15" width="50.28515625" customWidth="1"/>
    <col min="16" max="17" width="21.140625" bestFit="1" customWidth="1"/>
  </cols>
  <sheetData>
    <row r="1" spans="1:17" ht="23.25" x14ac:dyDescent="0.35">
      <c r="B1" s="198" t="s">
        <v>382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"/>
    </row>
    <row r="2" spans="1:17" ht="26.25" x14ac:dyDescent="0.4">
      <c r="B2" s="199" t="s">
        <v>951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"/>
    </row>
    <row r="3" spans="1:17" ht="15.75" thickBot="1" x14ac:dyDescent="0.3"/>
    <row r="4" spans="1:17" s="4" customFormat="1" x14ac:dyDescent="0.25">
      <c r="A4" s="200" t="s">
        <v>0</v>
      </c>
      <c r="B4" s="202" t="s">
        <v>531</v>
      </c>
      <c r="C4" s="196" t="s">
        <v>530</v>
      </c>
      <c r="D4" s="202" t="s">
        <v>1</v>
      </c>
      <c r="E4" s="204" t="s">
        <v>2</v>
      </c>
      <c r="F4" s="196" t="s">
        <v>520</v>
      </c>
      <c r="G4" s="196" t="s">
        <v>521</v>
      </c>
      <c r="H4" s="196" t="s">
        <v>522</v>
      </c>
      <c r="I4" s="196" t="s">
        <v>3</v>
      </c>
      <c r="J4" s="196" t="s">
        <v>4</v>
      </c>
      <c r="K4" s="202" t="s">
        <v>5</v>
      </c>
      <c r="L4" s="202"/>
      <c r="M4" s="202"/>
      <c r="N4" s="206"/>
      <c r="O4" s="196" t="s">
        <v>6</v>
      </c>
      <c r="P4" s="196" t="s">
        <v>518</v>
      </c>
      <c r="Q4" s="196" t="s">
        <v>519</v>
      </c>
    </row>
    <row r="5" spans="1:17" x14ac:dyDescent="0.25">
      <c r="A5" s="201"/>
      <c r="B5" s="203"/>
      <c r="C5" s="197"/>
      <c r="D5" s="203"/>
      <c r="E5" s="205"/>
      <c r="F5" s="197"/>
      <c r="G5" s="197"/>
      <c r="H5" s="197"/>
      <c r="I5" s="197"/>
      <c r="J5" s="197"/>
      <c r="K5" s="100" t="s">
        <v>7</v>
      </c>
      <c r="L5" s="100" t="s">
        <v>8</v>
      </c>
      <c r="M5" s="79" t="s">
        <v>9</v>
      </c>
      <c r="N5" s="80" t="s">
        <v>10</v>
      </c>
      <c r="O5" s="197"/>
      <c r="P5" s="197"/>
      <c r="Q5" s="197"/>
    </row>
    <row r="6" spans="1:17" s="48" customFormat="1" ht="60" x14ac:dyDescent="0.25">
      <c r="A6" s="49">
        <v>1</v>
      </c>
      <c r="B6" s="81">
        <v>42104</v>
      </c>
      <c r="C6" s="81">
        <v>42104</v>
      </c>
      <c r="D6" s="40">
        <v>54</v>
      </c>
      <c r="E6" s="41">
        <v>145866.29999999999</v>
      </c>
      <c r="F6" s="15">
        <v>0</v>
      </c>
      <c r="G6" s="42" t="s">
        <v>11</v>
      </c>
      <c r="H6" s="43" t="s">
        <v>11</v>
      </c>
      <c r="I6" s="44" t="s">
        <v>12</v>
      </c>
      <c r="J6" s="45" t="s">
        <v>532</v>
      </c>
      <c r="K6" s="45" t="s">
        <v>14</v>
      </c>
      <c r="L6" s="45" t="s">
        <v>14</v>
      </c>
      <c r="M6" s="46" t="s">
        <v>15</v>
      </c>
      <c r="N6" s="58" t="s">
        <v>16</v>
      </c>
      <c r="O6" s="47" t="s">
        <v>17</v>
      </c>
      <c r="P6" s="10" t="s">
        <v>533</v>
      </c>
      <c r="Q6" s="10" t="s">
        <v>1122</v>
      </c>
    </row>
    <row r="7" spans="1:17" s="48" customFormat="1" ht="90" x14ac:dyDescent="0.25">
      <c r="A7" s="49">
        <f>A6+1</f>
        <v>2</v>
      </c>
      <c r="B7" s="81">
        <v>42130</v>
      </c>
      <c r="C7" s="81">
        <v>42131</v>
      </c>
      <c r="D7" s="40">
        <v>467</v>
      </c>
      <c r="E7" s="15">
        <v>109353.55</v>
      </c>
      <c r="F7" s="15">
        <v>0</v>
      </c>
      <c r="G7" s="42" t="s">
        <v>18</v>
      </c>
      <c r="H7" s="42" t="s">
        <v>18</v>
      </c>
      <c r="I7" s="50" t="s">
        <v>19</v>
      </c>
      <c r="J7" s="45" t="s">
        <v>538</v>
      </c>
      <c r="K7" s="45" t="s">
        <v>14</v>
      </c>
      <c r="L7" s="45" t="s">
        <v>14</v>
      </c>
      <c r="M7" s="46" t="s">
        <v>20</v>
      </c>
      <c r="N7" s="58" t="s">
        <v>21</v>
      </c>
      <c r="O7" s="47" t="s">
        <v>22</v>
      </c>
      <c r="P7" s="45" t="s">
        <v>537</v>
      </c>
      <c r="Q7" s="45" t="s">
        <v>1123</v>
      </c>
    </row>
    <row r="8" spans="1:17" s="13" customFormat="1" ht="60" x14ac:dyDescent="0.25">
      <c r="A8" s="49">
        <f t="shared" ref="A8:A71" si="0">A7+1</f>
        <v>3</v>
      </c>
      <c r="B8" s="81" t="s">
        <v>23</v>
      </c>
      <c r="C8" s="81">
        <v>42137</v>
      </c>
      <c r="D8" s="40">
        <v>482</v>
      </c>
      <c r="E8" s="41">
        <v>68152.5</v>
      </c>
      <c r="F8" s="41">
        <v>0</v>
      </c>
      <c r="G8" s="82" t="s">
        <v>24</v>
      </c>
      <c r="H8" s="82" t="s">
        <v>24</v>
      </c>
      <c r="I8" s="50" t="s">
        <v>19</v>
      </c>
      <c r="J8" s="45" t="s">
        <v>25</v>
      </c>
      <c r="K8" s="45" t="s">
        <v>26</v>
      </c>
      <c r="L8" s="45" t="s">
        <v>27</v>
      </c>
      <c r="M8" s="46" t="s">
        <v>28</v>
      </c>
      <c r="N8" s="58" t="s">
        <v>29</v>
      </c>
      <c r="O8" s="47" t="s">
        <v>30</v>
      </c>
      <c r="P8" s="45" t="s">
        <v>534</v>
      </c>
      <c r="Q8" s="45" t="s">
        <v>1124</v>
      </c>
    </row>
    <row r="9" spans="1:17" s="13" customFormat="1" ht="60" x14ac:dyDescent="0.25">
      <c r="A9" s="49">
        <f t="shared" si="0"/>
        <v>4</v>
      </c>
      <c r="B9" s="81" t="s">
        <v>23</v>
      </c>
      <c r="C9" s="81">
        <v>42137</v>
      </c>
      <c r="D9" s="9">
        <v>483</v>
      </c>
      <c r="E9" s="15">
        <v>27561.02</v>
      </c>
      <c r="F9" s="15">
        <v>0</v>
      </c>
      <c r="G9" s="51" t="s">
        <v>24</v>
      </c>
      <c r="H9" s="82" t="s">
        <v>24</v>
      </c>
      <c r="I9" s="50" t="s">
        <v>19</v>
      </c>
      <c r="J9" s="45" t="s">
        <v>31</v>
      </c>
      <c r="K9" s="45" t="s">
        <v>26</v>
      </c>
      <c r="L9" s="45" t="s">
        <v>27</v>
      </c>
      <c r="M9" s="46" t="s">
        <v>28</v>
      </c>
      <c r="N9" s="58" t="s">
        <v>29</v>
      </c>
      <c r="O9" s="47" t="s">
        <v>32</v>
      </c>
      <c r="P9" s="45" t="s">
        <v>540</v>
      </c>
      <c r="Q9" s="45" t="s">
        <v>1124</v>
      </c>
    </row>
    <row r="10" spans="1:17" s="13" customFormat="1" ht="60" x14ac:dyDescent="0.25">
      <c r="A10" s="49">
        <f t="shared" si="0"/>
        <v>5</v>
      </c>
      <c r="B10" s="14" t="s">
        <v>23</v>
      </c>
      <c r="C10" s="14">
        <v>42137</v>
      </c>
      <c r="D10" s="9">
        <v>484</v>
      </c>
      <c r="E10" s="15">
        <v>5825.78</v>
      </c>
      <c r="F10" s="15">
        <v>0</v>
      </c>
      <c r="G10" s="51" t="s">
        <v>24</v>
      </c>
      <c r="H10" s="82" t="s">
        <v>24</v>
      </c>
      <c r="I10" s="50" t="s">
        <v>19</v>
      </c>
      <c r="J10" s="45" t="s">
        <v>25</v>
      </c>
      <c r="K10" s="45" t="s">
        <v>26</v>
      </c>
      <c r="L10" s="45" t="s">
        <v>27</v>
      </c>
      <c r="M10" s="46" t="s">
        <v>28</v>
      </c>
      <c r="N10" s="58" t="s">
        <v>29</v>
      </c>
      <c r="O10" s="47" t="s">
        <v>33</v>
      </c>
      <c r="P10" s="45" t="s">
        <v>540</v>
      </c>
      <c r="Q10" s="45" t="s">
        <v>1124</v>
      </c>
    </row>
    <row r="11" spans="1:17" s="13" customFormat="1" ht="60" x14ac:dyDescent="0.25">
      <c r="A11" s="49">
        <f t="shared" si="0"/>
        <v>6</v>
      </c>
      <c r="B11" s="14" t="s">
        <v>23</v>
      </c>
      <c r="C11" s="14">
        <v>42137</v>
      </c>
      <c r="D11" s="9">
        <v>485</v>
      </c>
      <c r="E11" s="15">
        <v>8698.5</v>
      </c>
      <c r="F11" s="15">
        <v>0</v>
      </c>
      <c r="G11" s="51" t="s">
        <v>24</v>
      </c>
      <c r="H11" s="82" t="s">
        <v>24</v>
      </c>
      <c r="I11" s="50" t="s">
        <v>19</v>
      </c>
      <c r="J11" s="45" t="s">
        <v>25</v>
      </c>
      <c r="K11" s="45" t="s">
        <v>26</v>
      </c>
      <c r="L11" s="45" t="s">
        <v>27</v>
      </c>
      <c r="M11" s="46" t="s">
        <v>28</v>
      </c>
      <c r="N11" s="58" t="s">
        <v>29</v>
      </c>
      <c r="O11" s="47" t="s">
        <v>34</v>
      </c>
      <c r="P11" s="45" t="s">
        <v>537</v>
      </c>
      <c r="Q11" s="45" t="s">
        <v>1124</v>
      </c>
    </row>
    <row r="12" spans="1:17" s="13" customFormat="1" ht="60" x14ac:dyDescent="0.25">
      <c r="A12" s="49">
        <f t="shared" si="0"/>
        <v>7</v>
      </c>
      <c r="B12" s="14" t="s">
        <v>23</v>
      </c>
      <c r="C12" s="14">
        <v>42137</v>
      </c>
      <c r="D12" s="9">
        <v>486</v>
      </c>
      <c r="E12" s="15">
        <v>11865</v>
      </c>
      <c r="F12" s="15">
        <v>0</v>
      </c>
      <c r="G12" s="51" t="s">
        <v>24</v>
      </c>
      <c r="H12" s="51" t="s">
        <v>24</v>
      </c>
      <c r="I12" s="50" t="s">
        <v>19</v>
      </c>
      <c r="J12" s="10" t="s">
        <v>35</v>
      </c>
      <c r="K12" s="45" t="s">
        <v>26</v>
      </c>
      <c r="L12" s="45" t="s">
        <v>27</v>
      </c>
      <c r="M12" s="46" t="s">
        <v>28</v>
      </c>
      <c r="N12" s="58" t="s">
        <v>29</v>
      </c>
      <c r="O12" s="47" t="s">
        <v>36</v>
      </c>
      <c r="P12" s="10" t="s">
        <v>537</v>
      </c>
      <c r="Q12" s="10" t="s">
        <v>1124</v>
      </c>
    </row>
    <row r="13" spans="1:17" s="48" customFormat="1" ht="75" x14ac:dyDescent="0.25">
      <c r="A13" s="49">
        <f t="shared" si="0"/>
        <v>8</v>
      </c>
      <c r="B13" s="81">
        <v>42139</v>
      </c>
      <c r="C13" s="81">
        <v>42139</v>
      </c>
      <c r="D13" s="40">
        <v>589</v>
      </c>
      <c r="E13" s="15">
        <v>340354.7</v>
      </c>
      <c r="F13" s="15">
        <v>0</v>
      </c>
      <c r="G13" s="42" t="s">
        <v>11</v>
      </c>
      <c r="H13" s="42" t="s">
        <v>11</v>
      </c>
      <c r="I13" s="44" t="s">
        <v>12</v>
      </c>
      <c r="J13" s="45" t="s">
        <v>532</v>
      </c>
      <c r="K13" s="45" t="s">
        <v>14</v>
      </c>
      <c r="L13" s="45" t="s">
        <v>14</v>
      </c>
      <c r="M13" s="46" t="s">
        <v>15</v>
      </c>
      <c r="N13" s="58" t="s">
        <v>16</v>
      </c>
      <c r="O13" s="47" t="s">
        <v>37</v>
      </c>
      <c r="P13" s="45" t="s">
        <v>533</v>
      </c>
      <c r="Q13" s="45" t="s">
        <v>1125</v>
      </c>
    </row>
    <row r="14" spans="1:17" s="48" customFormat="1" ht="60" x14ac:dyDescent="0.25">
      <c r="A14" s="49">
        <f t="shared" si="0"/>
        <v>9</v>
      </c>
      <c r="B14" s="81">
        <v>42163</v>
      </c>
      <c r="C14" s="81">
        <v>42163</v>
      </c>
      <c r="D14" s="40">
        <v>910</v>
      </c>
      <c r="E14" s="15">
        <v>265075.83</v>
      </c>
      <c r="F14" s="15">
        <v>0</v>
      </c>
      <c r="G14" s="42" t="s">
        <v>11</v>
      </c>
      <c r="H14" s="42" t="s">
        <v>11</v>
      </c>
      <c r="I14" s="44" t="s">
        <v>12</v>
      </c>
      <c r="J14" s="45" t="s">
        <v>532</v>
      </c>
      <c r="K14" s="45" t="s">
        <v>14</v>
      </c>
      <c r="L14" s="45" t="s">
        <v>14</v>
      </c>
      <c r="M14" s="46" t="s">
        <v>15</v>
      </c>
      <c r="N14" s="58" t="s">
        <v>16</v>
      </c>
      <c r="O14" s="12" t="s">
        <v>544</v>
      </c>
      <c r="P14" s="45" t="s">
        <v>542</v>
      </c>
      <c r="Q14" s="45" t="s">
        <v>1126</v>
      </c>
    </row>
    <row r="15" spans="1:17" s="48" customFormat="1" ht="75" x14ac:dyDescent="0.25">
      <c r="A15" s="49">
        <f t="shared" si="0"/>
        <v>10</v>
      </c>
      <c r="B15" s="81">
        <v>42171</v>
      </c>
      <c r="C15" s="81">
        <v>42171</v>
      </c>
      <c r="D15" s="40">
        <v>583</v>
      </c>
      <c r="E15" s="15">
        <v>137899.20000000001</v>
      </c>
      <c r="F15" s="15">
        <v>0</v>
      </c>
      <c r="G15" s="42" t="s">
        <v>38</v>
      </c>
      <c r="H15" s="42" t="s">
        <v>38</v>
      </c>
      <c r="I15" s="50" t="s">
        <v>19</v>
      </c>
      <c r="J15" s="45" t="s">
        <v>39</v>
      </c>
      <c r="K15" s="45" t="s">
        <v>14</v>
      </c>
      <c r="L15" s="45" t="s">
        <v>14</v>
      </c>
      <c r="M15" s="46" t="s">
        <v>40</v>
      </c>
      <c r="N15" s="58" t="s">
        <v>41</v>
      </c>
      <c r="O15" s="47" t="s">
        <v>42</v>
      </c>
      <c r="P15" s="45" t="s">
        <v>542</v>
      </c>
      <c r="Q15" s="45" t="s">
        <v>1325</v>
      </c>
    </row>
    <row r="16" spans="1:17" s="48" customFormat="1" ht="60" x14ac:dyDescent="0.25">
      <c r="A16" s="49">
        <f t="shared" si="0"/>
        <v>11</v>
      </c>
      <c r="B16" s="81">
        <v>42172</v>
      </c>
      <c r="C16" s="81">
        <v>42172</v>
      </c>
      <c r="D16" s="40">
        <v>585</v>
      </c>
      <c r="E16" s="15">
        <v>81474.039999999994</v>
      </c>
      <c r="F16" s="15">
        <v>0</v>
      </c>
      <c r="G16" s="42" t="s">
        <v>43</v>
      </c>
      <c r="H16" s="42" t="s">
        <v>43</v>
      </c>
      <c r="I16" s="50" t="s">
        <v>19</v>
      </c>
      <c r="J16" s="45" t="s">
        <v>44</v>
      </c>
      <c r="K16" s="45" t="s">
        <v>14</v>
      </c>
      <c r="L16" s="45" t="s">
        <v>14</v>
      </c>
      <c r="M16" s="46" t="s">
        <v>45</v>
      </c>
      <c r="N16" s="58" t="s">
        <v>46</v>
      </c>
      <c r="O16" s="47" t="s">
        <v>47</v>
      </c>
      <c r="P16" s="45" t="s">
        <v>546</v>
      </c>
      <c r="Q16" s="45" t="s">
        <v>1326</v>
      </c>
    </row>
    <row r="17" spans="1:17" s="48" customFormat="1" ht="60" x14ac:dyDescent="0.25">
      <c r="A17" s="49">
        <f t="shared" si="0"/>
        <v>12</v>
      </c>
      <c r="B17" s="81">
        <v>42180</v>
      </c>
      <c r="C17" s="81">
        <v>42180</v>
      </c>
      <c r="D17" s="40">
        <v>610</v>
      </c>
      <c r="E17" s="15">
        <v>44308.5</v>
      </c>
      <c r="F17" s="15">
        <v>0</v>
      </c>
      <c r="G17" s="42" t="s">
        <v>48</v>
      </c>
      <c r="H17" s="42" t="s">
        <v>48</v>
      </c>
      <c r="I17" s="50" t="s">
        <v>19</v>
      </c>
      <c r="J17" s="45" t="s">
        <v>49</v>
      </c>
      <c r="K17" s="45" t="s">
        <v>14</v>
      </c>
      <c r="L17" s="45" t="s">
        <v>14</v>
      </c>
      <c r="M17" s="46" t="s">
        <v>50</v>
      </c>
      <c r="N17" s="58" t="s">
        <v>51</v>
      </c>
      <c r="O17" s="47" t="s">
        <v>52</v>
      </c>
      <c r="P17" s="45" t="s">
        <v>549</v>
      </c>
      <c r="Q17" s="45" t="s">
        <v>1327</v>
      </c>
    </row>
    <row r="18" spans="1:17" s="48" customFormat="1" ht="75" x14ac:dyDescent="0.25">
      <c r="A18" s="49">
        <f t="shared" si="0"/>
        <v>13</v>
      </c>
      <c r="B18" s="14">
        <v>42184</v>
      </c>
      <c r="C18" s="14">
        <v>42184</v>
      </c>
      <c r="D18" s="9">
        <v>623</v>
      </c>
      <c r="E18" s="15">
        <v>208747.43</v>
      </c>
      <c r="F18" s="15">
        <v>0</v>
      </c>
      <c r="G18" s="42" t="s">
        <v>53</v>
      </c>
      <c r="H18" s="42" t="s">
        <v>53</v>
      </c>
      <c r="I18" s="50" t="s">
        <v>19</v>
      </c>
      <c r="J18" s="10" t="s">
        <v>54</v>
      </c>
      <c r="K18" s="45" t="s">
        <v>14</v>
      </c>
      <c r="L18" s="45" t="s">
        <v>14</v>
      </c>
      <c r="M18" s="16" t="s">
        <v>55</v>
      </c>
      <c r="N18" s="11" t="s">
        <v>56</v>
      </c>
      <c r="O18" s="52" t="s">
        <v>57</v>
      </c>
      <c r="P18" s="10" t="s">
        <v>551</v>
      </c>
      <c r="Q18" s="10" t="s">
        <v>1133</v>
      </c>
    </row>
    <row r="19" spans="1:17" s="53" customFormat="1" ht="60" x14ac:dyDescent="0.25">
      <c r="A19" s="49">
        <f t="shared" si="0"/>
        <v>14</v>
      </c>
      <c r="B19" s="14">
        <v>42185</v>
      </c>
      <c r="C19" s="14">
        <v>42185</v>
      </c>
      <c r="D19" s="9">
        <v>627</v>
      </c>
      <c r="E19" s="15">
        <v>59742</v>
      </c>
      <c r="F19" s="15">
        <v>0</v>
      </c>
      <c r="G19" s="42" t="s">
        <v>58</v>
      </c>
      <c r="H19" s="42" t="s">
        <v>58</v>
      </c>
      <c r="I19" s="50" t="s">
        <v>19</v>
      </c>
      <c r="J19" s="10" t="s">
        <v>59</v>
      </c>
      <c r="K19" s="45" t="s">
        <v>14</v>
      </c>
      <c r="L19" s="45" t="s">
        <v>14</v>
      </c>
      <c r="M19" s="16" t="s">
        <v>60</v>
      </c>
      <c r="N19" s="11" t="s">
        <v>61</v>
      </c>
      <c r="O19" s="12" t="s">
        <v>62</v>
      </c>
      <c r="P19" s="10" t="s">
        <v>542</v>
      </c>
      <c r="Q19" s="10" t="s">
        <v>1132</v>
      </c>
    </row>
    <row r="20" spans="1:17" s="13" customFormat="1" ht="60" x14ac:dyDescent="0.25">
      <c r="A20" s="49">
        <f t="shared" si="0"/>
        <v>15</v>
      </c>
      <c r="B20" s="14">
        <v>42192</v>
      </c>
      <c r="C20" s="14">
        <v>42192</v>
      </c>
      <c r="D20" s="9">
        <v>643</v>
      </c>
      <c r="E20" s="15">
        <v>235964.39</v>
      </c>
      <c r="F20" s="15">
        <v>0</v>
      </c>
      <c r="G20" s="11" t="s">
        <v>63</v>
      </c>
      <c r="H20" s="11" t="s">
        <v>63</v>
      </c>
      <c r="I20" s="50" t="s">
        <v>19</v>
      </c>
      <c r="J20" s="10" t="s">
        <v>64</v>
      </c>
      <c r="K20" s="45" t="s">
        <v>14</v>
      </c>
      <c r="L20" s="45" t="s">
        <v>14</v>
      </c>
      <c r="M20" s="16" t="s">
        <v>65</v>
      </c>
      <c r="N20" s="11" t="s">
        <v>66</v>
      </c>
      <c r="O20" s="12" t="s">
        <v>67</v>
      </c>
      <c r="P20" s="10" t="s">
        <v>550</v>
      </c>
      <c r="Q20" s="10" t="s">
        <v>1131</v>
      </c>
    </row>
    <row r="21" spans="1:17" s="13" customFormat="1" ht="75" x14ac:dyDescent="0.25">
      <c r="A21" s="49">
        <f t="shared" si="0"/>
        <v>16</v>
      </c>
      <c r="B21" s="14">
        <v>42202</v>
      </c>
      <c r="C21" s="14">
        <v>42202</v>
      </c>
      <c r="D21" s="9">
        <v>682</v>
      </c>
      <c r="E21" s="41">
        <v>95086.17</v>
      </c>
      <c r="F21" s="41">
        <v>0</v>
      </c>
      <c r="G21" s="54" t="s">
        <v>68</v>
      </c>
      <c r="H21" s="54" t="s">
        <v>68</v>
      </c>
      <c r="I21" s="50" t="s">
        <v>19</v>
      </c>
      <c r="J21" s="45" t="s">
        <v>69</v>
      </c>
      <c r="K21" s="45" t="s">
        <v>14</v>
      </c>
      <c r="L21" s="45" t="s">
        <v>14</v>
      </c>
      <c r="M21" s="45" t="s">
        <v>70</v>
      </c>
      <c r="N21" s="11" t="s">
        <v>71</v>
      </c>
      <c r="O21" s="55" t="s">
        <v>72</v>
      </c>
      <c r="P21" s="45" t="s">
        <v>551</v>
      </c>
      <c r="Q21" s="45" t="s">
        <v>1130</v>
      </c>
    </row>
    <row r="22" spans="1:17" s="13" customFormat="1" ht="75" x14ac:dyDescent="0.25">
      <c r="A22" s="49">
        <f t="shared" si="0"/>
        <v>17</v>
      </c>
      <c r="B22" s="14">
        <v>42202</v>
      </c>
      <c r="C22" s="14">
        <v>42202</v>
      </c>
      <c r="D22" s="9">
        <v>679</v>
      </c>
      <c r="E22" s="41">
        <v>64309.06</v>
      </c>
      <c r="F22" s="41">
        <v>0</v>
      </c>
      <c r="G22" s="54" t="s">
        <v>24</v>
      </c>
      <c r="H22" s="54" t="s">
        <v>24</v>
      </c>
      <c r="I22" s="50" t="s">
        <v>19</v>
      </c>
      <c r="J22" s="45" t="s">
        <v>31</v>
      </c>
      <c r="K22" s="10" t="s">
        <v>26</v>
      </c>
      <c r="L22" s="10" t="s">
        <v>27</v>
      </c>
      <c r="M22" s="45" t="s">
        <v>28</v>
      </c>
      <c r="N22" s="11" t="s">
        <v>29</v>
      </c>
      <c r="O22" s="55" t="s">
        <v>73</v>
      </c>
      <c r="P22" s="45" t="s">
        <v>540</v>
      </c>
      <c r="Q22" s="45" t="s">
        <v>1127</v>
      </c>
    </row>
    <row r="23" spans="1:17" s="13" customFormat="1" ht="60" x14ac:dyDescent="0.25">
      <c r="A23" s="49">
        <f t="shared" si="0"/>
        <v>18</v>
      </c>
      <c r="B23" s="14">
        <v>42202</v>
      </c>
      <c r="C23" s="14">
        <v>42202</v>
      </c>
      <c r="D23" s="9">
        <v>680</v>
      </c>
      <c r="E23" s="41">
        <v>13593.48</v>
      </c>
      <c r="F23" s="41">
        <v>0</v>
      </c>
      <c r="G23" s="54" t="s">
        <v>24</v>
      </c>
      <c r="H23" s="54" t="s">
        <v>24</v>
      </c>
      <c r="I23" s="50" t="s">
        <v>19</v>
      </c>
      <c r="J23" s="45" t="s">
        <v>25</v>
      </c>
      <c r="K23" s="10" t="s">
        <v>26</v>
      </c>
      <c r="L23" s="10" t="s">
        <v>27</v>
      </c>
      <c r="M23" s="45" t="s">
        <v>28</v>
      </c>
      <c r="N23" s="11" t="s">
        <v>29</v>
      </c>
      <c r="O23" s="64" t="s">
        <v>74</v>
      </c>
      <c r="P23" s="45" t="s">
        <v>540</v>
      </c>
      <c r="Q23" s="45" t="s">
        <v>1127</v>
      </c>
    </row>
    <row r="24" spans="1:17" s="13" customFormat="1" ht="60" x14ac:dyDescent="0.25">
      <c r="A24" s="49">
        <f t="shared" si="0"/>
        <v>19</v>
      </c>
      <c r="B24" s="14">
        <v>42202</v>
      </c>
      <c r="C24" s="14">
        <v>42202</v>
      </c>
      <c r="D24" s="9">
        <v>681</v>
      </c>
      <c r="E24" s="41">
        <v>20296.5</v>
      </c>
      <c r="F24" s="41">
        <v>0</v>
      </c>
      <c r="G24" s="54" t="s">
        <v>24</v>
      </c>
      <c r="H24" s="54" t="s">
        <v>24</v>
      </c>
      <c r="I24" s="50" t="s">
        <v>19</v>
      </c>
      <c r="J24" s="45" t="s">
        <v>25</v>
      </c>
      <c r="K24" s="10" t="s">
        <v>26</v>
      </c>
      <c r="L24" s="10" t="s">
        <v>27</v>
      </c>
      <c r="M24" s="45" t="s">
        <v>28</v>
      </c>
      <c r="N24" s="11" t="s">
        <v>29</v>
      </c>
      <c r="O24" s="64" t="s">
        <v>75</v>
      </c>
      <c r="P24" s="45" t="s">
        <v>537</v>
      </c>
      <c r="Q24" s="45" t="s">
        <v>1127</v>
      </c>
    </row>
    <row r="25" spans="1:17" s="13" customFormat="1" ht="75" x14ac:dyDescent="0.25">
      <c r="A25" s="49">
        <f t="shared" si="0"/>
        <v>20</v>
      </c>
      <c r="B25" s="14">
        <v>42201</v>
      </c>
      <c r="C25" s="14">
        <v>42201</v>
      </c>
      <c r="D25" s="9">
        <v>675</v>
      </c>
      <c r="E25" s="15">
        <v>210000</v>
      </c>
      <c r="F25" s="15">
        <v>0</v>
      </c>
      <c r="G25" s="11" t="s">
        <v>76</v>
      </c>
      <c r="H25" s="11" t="s">
        <v>76</v>
      </c>
      <c r="I25" s="50" t="s">
        <v>19</v>
      </c>
      <c r="J25" s="10" t="s">
        <v>557</v>
      </c>
      <c r="K25" s="45" t="s">
        <v>14</v>
      </c>
      <c r="L25" s="45" t="s">
        <v>14</v>
      </c>
      <c r="M25" s="16" t="s">
        <v>77</v>
      </c>
      <c r="N25" s="11" t="s">
        <v>78</v>
      </c>
      <c r="O25" s="12" t="s">
        <v>79</v>
      </c>
      <c r="P25" s="10" t="s">
        <v>542</v>
      </c>
      <c r="Q25" s="10" t="s">
        <v>1128</v>
      </c>
    </row>
    <row r="26" spans="1:17" s="13" customFormat="1" ht="75" x14ac:dyDescent="0.25">
      <c r="A26" s="49">
        <f t="shared" si="0"/>
        <v>21</v>
      </c>
      <c r="B26" s="14">
        <v>42207</v>
      </c>
      <c r="C26" s="14">
        <v>42207</v>
      </c>
      <c r="D26" s="9">
        <v>696</v>
      </c>
      <c r="E26" s="15">
        <v>487077.33</v>
      </c>
      <c r="F26" s="15">
        <v>0</v>
      </c>
      <c r="G26" s="11" t="s">
        <v>53</v>
      </c>
      <c r="H26" s="11" t="s">
        <v>53</v>
      </c>
      <c r="I26" s="50" t="s">
        <v>19</v>
      </c>
      <c r="J26" s="45" t="s">
        <v>54</v>
      </c>
      <c r="K26" s="45" t="s">
        <v>14</v>
      </c>
      <c r="L26" s="45" t="s">
        <v>14</v>
      </c>
      <c r="M26" s="16" t="s">
        <v>55</v>
      </c>
      <c r="N26" s="11" t="s">
        <v>56</v>
      </c>
      <c r="O26" s="55" t="s">
        <v>80</v>
      </c>
      <c r="P26" s="45" t="s">
        <v>551</v>
      </c>
      <c r="Q26" s="45" t="s">
        <v>1129</v>
      </c>
    </row>
    <row r="27" spans="1:17" s="13" customFormat="1" ht="75" x14ac:dyDescent="0.25">
      <c r="A27" s="49">
        <f t="shared" si="0"/>
        <v>22</v>
      </c>
      <c r="B27" s="14">
        <v>42207</v>
      </c>
      <c r="C27" s="14">
        <v>42207</v>
      </c>
      <c r="D27" s="9">
        <v>697</v>
      </c>
      <c r="E27" s="15">
        <v>190106.11</v>
      </c>
      <c r="F27" s="15">
        <v>0</v>
      </c>
      <c r="G27" s="11" t="s">
        <v>43</v>
      </c>
      <c r="H27" s="11" t="s">
        <v>43</v>
      </c>
      <c r="I27" s="50" t="s">
        <v>19</v>
      </c>
      <c r="J27" s="10" t="s">
        <v>44</v>
      </c>
      <c r="K27" s="45" t="s">
        <v>14</v>
      </c>
      <c r="L27" s="45" t="s">
        <v>14</v>
      </c>
      <c r="M27" s="16" t="s">
        <v>45</v>
      </c>
      <c r="N27" s="11" t="s">
        <v>46</v>
      </c>
      <c r="O27" s="55" t="s">
        <v>81</v>
      </c>
      <c r="P27" s="10" t="s">
        <v>546</v>
      </c>
      <c r="Q27" s="10" t="s">
        <v>1134</v>
      </c>
    </row>
    <row r="28" spans="1:17" s="13" customFormat="1" ht="75" x14ac:dyDescent="0.25">
      <c r="A28" s="49">
        <f t="shared" si="0"/>
        <v>23</v>
      </c>
      <c r="B28" s="14">
        <v>42209</v>
      </c>
      <c r="C28" s="14">
        <v>42209</v>
      </c>
      <c r="D28" s="9">
        <v>704</v>
      </c>
      <c r="E28" s="41">
        <v>139398</v>
      </c>
      <c r="F28" s="41">
        <v>0</v>
      </c>
      <c r="G28" s="11" t="s">
        <v>58</v>
      </c>
      <c r="H28" s="11" t="s">
        <v>58</v>
      </c>
      <c r="I28" s="50" t="s">
        <v>19</v>
      </c>
      <c r="J28" s="10" t="s">
        <v>82</v>
      </c>
      <c r="K28" s="45" t="s">
        <v>14</v>
      </c>
      <c r="L28" s="45" t="s">
        <v>14</v>
      </c>
      <c r="M28" s="16" t="s">
        <v>60</v>
      </c>
      <c r="N28" s="11" t="s">
        <v>61</v>
      </c>
      <c r="O28" s="12" t="s">
        <v>83</v>
      </c>
      <c r="P28" s="10" t="s">
        <v>542</v>
      </c>
      <c r="Q28" s="10" t="s">
        <v>1135</v>
      </c>
    </row>
    <row r="29" spans="1:17" s="13" customFormat="1" ht="75" x14ac:dyDescent="0.25">
      <c r="A29" s="49">
        <f t="shared" si="0"/>
        <v>24</v>
      </c>
      <c r="B29" s="14">
        <v>42209</v>
      </c>
      <c r="C29" s="14">
        <v>42209</v>
      </c>
      <c r="D29" s="9">
        <v>703</v>
      </c>
      <c r="E29" s="41">
        <v>566705.53</v>
      </c>
      <c r="F29" s="41">
        <v>0</v>
      </c>
      <c r="G29" s="11" t="s">
        <v>84</v>
      </c>
      <c r="H29" s="11" t="s">
        <v>84</v>
      </c>
      <c r="I29" s="50" t="s">
        <v>19</v>
      </c>
      <c r="J29" s="10" t="s">
        <v>85</v>
      </c>
      <c r="K29" s="45" t="s">
        <v>14</v>
      </c>
      <c r="L29" s="45" t="s">
        <v>14</v>
      </c>
      <c r="M29" s="16" t="s">
        <v>86</v>
      </c>
      <c r="N29" s="11" t="s">
        <v>87</v>
      </c>
      <c r="O29" s="12" t="s">
        <v>88</v>
      </c>
      <c r="P29" s="10" t="s">
        <v>551</v>
      </c>
      <c r="Q29" s="10" t="s">
        <v>1136</v>
      </c>
    </row>
    <row r="30" spans="1:17" s="13" customFormat="1" ht="45" x14ac:dyDescent="0.25">
      <c r="A30" s="49">
        <f t="shared" si="0"/>
        <v>25</v>
      </c>
      <c r="B30" s="14">
        <v>42212</v>
      </c>
      <c r="C30" s="14">
        <v>42212</v>
      </c>
      <c r="D30" s="9">
        <v>706</v>
      </c>
      <c r="E30" s="41">
        <v>159022.5</v>
      </c>
      <c r="F30" s="41">
        <v>0</v>
      </c>
      <c r="G30" s="11" t="s">
        <v>24</v>
      </c>
      <c r="H30" s="11" t="s">
        <v>24</v>
      </c>
      <c r="I30" s="50" t="s">
        <v>19</v>
      </c>
      <c r="J30" s="10" t="s">
        <v>25</v>
      </c>
      <c r="K30" s="45" t="s">
        <v>14</v>
      </c>
      <c r="L30" s="45" t="s">
        <v>27</v>
      </c>
      <c r="M30" s="16" t="s">
        <v>28</v>
      </c>
      <c r="N30" s="11" t="s">
        <v>29</v>
      </c>
      <c r="O30" s="12" t="s">
        <v>89</v>
      </c>
      <c r="P30" s="10" t="s">
        <v>562</v>
      </c>
      <c r="Q30" s="10" t="s">
        <v>1137</v>
      </c>
    </row>
    <row r="31" spans="1:17" s="13" customFormat="1" ht="60" x14ac:dyDescent="0.25">
      <c r="A31" s="49">
        <f t="shared" si="0"/>
        <v>26</v>
      </c>
      <c r="B31" s="14">
        <v>42229</v>
      </c>
      <c r="C31" s="14">
        <v>42229</v>
      </c>
      <c r="D31" s="9">
        <v>742</v>
      </c>
      <c r="E31" s="41">
        <v>43740</v>
      </c>
      <c r="F31" s="41">
        <v>0</v>
      </c>
      <c r="G31" s="11" t="s">
        <v>90</v>
      </c>
      <c r="H31" s="11" t="s">
        <v>90</v>
      </c>
      <c r="I31" s="50" t="s">
        <v>19</v>
      </c>
      <c r="J31" s="10" t="s">
        <v>91</v>
      </c>
      <c r="K31" s="45" t="s">
        <v>14</v>
      </c>
      <c r="L31" s="45" t="s">
        <v>14</v>
      </c>
      <c r="M31" s="16" t="s">
        <v>92</v>
      </c>
      <c r="N31" s="11" t="s">
        <v>93</v>
      </c>
      <c r="O31" s="12" t="s">
        <v>94</v>
      </c>
      <c r="P31" s="10" t="s">
        <v>540</v>
      </c>
      <c r="Q31" s="10" t="s">
        <v>1138</v>
      </c>
    </row>
    <row r="32" spans="1:17" s="13" customFormat="1" ht="60" x14ac:dyDescent="0.25">
      <c r="A32" s="49">
        <f t="shared" si="0"/>
        <v>27</v>
      </c>
      <c r="B32" s="56">
        <v>42233</v>
      </c>
      <c r="C32" s="56">
        <v>42233</v>
      </c>
      <c r="D32" s="9">
        <v>763</v>
      </c>
      <c r="E32" s="41">
        <v>177410.1</v>
      </c>
      <c r="F32" s="41">
        <v>0</v>
      </c>
      <c r="G32" s="57" t="s">
        <v>95</v>
      </c>
      <c r="H32" s="57" t="s">
        <v>95</v>
      </c>
      <c r="I32" s="50" t="s">
        <v>19</v>
      </c>
      <c r="J32" s="10" t="s">
        <v>566</v>
      </c>
      <c r="K32" s="45" t="s">
        <v>14</v>
      </c>
      <c r="L32" s="45" t="s">
        <v>14</v>
      </c>
      <c r="M32" s="16" t="s">
        <v>65</v>
      </c>
      <c r="N32" s="11" t="s">
        <v>97</v>
      </c>
      <c r="O32" s="12" t="s">
        <v>98</v>
      </c>
      <c r="P32" s="10" t="s">
        <v>549</v>
      </c>
      <c r="Q32" s="10" t="s">
        <v>1139</v>
      </c>
    </row>
    <row r="33" spans="1:17" s="13" customFormat="1" ht="75" x14ac:dyDescent="0.25">
      <c r="A33" s="49">
        <f t="shared" si="0"/>
        <v>28</v>
      </c>
      <c r="B33" s="56">
        <v>42233</v>
      </c>
      <c r="C33" s="56">
        <v>42233</v>
      </c>
      <c r="D33" s="9">
        <v>761</v>
      </c>
      <c r="E33" s="41">
        <v>27685</v>
      </c>
      <c r="F33" s="41">
        <v>0</v>
      </c>
      <c r="G33" s="54" t="s">
        <v>24</v>
      </c>
      <c r="H33" s="54" t="s">
        <v>24</v>
      </c>
      <c r="I33" s="50" t="s">
        <v>19</v>
      </c>
      <c r="J33" s="10" t="s">
        <v>35</v>
      </c>
      <c r="K33" s="45" t="s">
        <v>14</v>
      </c>
      <c r="L33" s="45" t="s">
        <v>27</v>
      </c>
      <c r="M33" s="16" t="s">
        <v>28</v>
      </c>
      <c r="N33" s="11" t="s">
        <v>29</v>
      </c>
      <c r="O33" s="12" t="s">
        <v>99</v>
      </c>
      <c r="P33" s="10" t="s">
        <v>537</v>
      </c>
      <c r="Q33" s="10" t="s">
        <v>1140</v>
      </c>
    </row>
    <row r="34" spans="1:17" s="13" customFormat="1" ht="90" x14ac:dyDescent="0.25">
      <c r="A34" s="49">
        <f t="shared" si="0"/>
        <v>29</v>
      </c>
      <c r="B34" s="56">
        <v>42233</v>
      </c>
      <c r="C34" s="56">
        <v>42233</v>
      </c>
      <c r="D34" s="9">
        <v>762</v>
      </c>
      <c r="E34" s="41">
        <v>151040</v>
      </c>
      <c r="F34" s="41">
        <v>0</v>
      </c>
      <c r="G34" s="54" t="s">
        <v>68</v>
      </c>
      <c r="H34" s="54" t="s">
        <v>68</v>
      </c>
      <c r="I34" s="50" t="s">
        <v>19</v>
      </c>
      <c r="J34" s="10" t="s">
        <v>69</v>
      </c>
      <c r="K34" s="45" t="s">
        <v>14</v>
      </c>
      <c r="L34" s="45" t="s">
        <v>14</v>
      </c>
      <c r="M34" s="45" t="s">
        <v>70</v>
      </c>
      <c r="N34" s="11" t="s">
        <v>71</v>
      </c>
      <c r="O34" s="12" t="s">
        <v>100</v>
      </c>
      <c r="P34" s="10" t="s">
        <v>551</v>
      </c>
      <c r="Q34" s="10" t="s">
        <v>1141</v>
      </c>
    </row>
    <row r="35" spans="1:17" s="13" customFormat="1" ht="75" x14ac:dyDescent="0.25">
      <c r="A35" s="49">
        <f t="shared" si="0"/>
        <v>30</v>
      </c>
      <c r="B35" s="14">
        <v>42237</v>
      </c>
      <c r="C35" s="14">
        <v>42237</v>
      </c>
      <c r="D35" s="9">
        <v>774</v>
      </c>
      <c r="E35" s="15">
        <v>550583.56999999995</v>
      </c>
      <c r="F35" s="15">
        <v>0</v>
      </c>
      <c r="G35" s="58" t="s">
        <v>63</v>
      </c>
      <c r="H35" s="58" t="s">
        <v>63</v>
      </c>
      <c r="I35" s="50" t="s">
        <v>19</v>
      </c>
      <c r="J35" s="10" t="s">
        <v>64</v>
      </c>
      <c r="K35" s="45" t="s">
        <v>14</v>
      </c>
      <c r="L35" s="45" t="s">
        <v>14</v>
      </c>
      <c r="M35" s="16" t="s">
        <v>65</v>
      </c>
      <c r="N35" s="11" t="s">
        <v>66</v>
      </c>
      <c r="O35" s="55" t="s">
        <v>101</v>
      </c>
      <c r="P35" s="10" t="s">
        <v>550</v>
      </c>
      <c r="Q35" s="10" t="s">
        <v>1142</v>
      </c>
    </row>
    <row r="36" spans="1:17" s="13" customFormat="1" ht="60" x14ac:dyDescent="0.25">
      <c r="A36" s="49">
        <f t="shared" si="0"/>
        <v>31</v>
      </c>
      <c r="B36" s="14">
        <v>42242</v>
      </c>
      <c r="C36" s="14">
        <v>42242</v>
      </c>
      <c r="D36" s="9">
        <v>785</v>
      </c>
      <c r="E36" s="15">
        <v>59979.45</v>
      </c>
      <c r="F36" s="15">
        <v>0</v>
      </c>
      <c r="G36" s="17" t="s">
        <v>102</v>
      </c>
      <c r="H36" s="17" t="s">
        <v>102</v>
      </c>
      <c r="I36" s="50" t="s">
        <v>19</v>
      </c>
      <c r="J36" s="10" t="s">
        <v>103</v>
      </c>
      <c r="K36" s="45" t="s">
        <v>14</v>
      </c>
      <c r="L36" s="45" t="s">
        <v>14</v>
      </c>
      <c r="M36" s="16" t="s">
        <v>104</v>
      </c>
      <c r="N36" s="11" t="s">
        <v>105</v>
      </c>
      <c r="O36" s="12" t="s">
        <v>106</v>
      </c>
      <c r="P36" s="10" t="s">
        <v>540</v>
      </c>
      <c r="Q36" s="10" t="s">
        <v>1143</v>
      </c>
    </row>
    <row r="37" spans="1:17" s="13" customFormat="1" ht="60" x14ac:dyDescent="0.25">
      <c r="A37" s="49">
        <f t="shared" si="0"/>
        <v>32</v>
      </c>
      <c r="B37" s="14">
        <v>42243</v>
      </c>
      <c r="C37" s="14">
        <v>42243</v>
      </c>
      <c r="D37" s="9">
        <v>789</v>
      </c>
      <c r="E37" s="15">
        <v>30000</v>
      </c>
      <c r="F37" s="15">
        <v>0</v>
      </c>
      <c r="G37" s="58" t="s">
        <v>107</v>
      </c>
      <c r="H37" s="58" t="s">
        <v>107</v>
      </c>
      <c r="I37" s="50" t="s">
        <v>19</v>
      </c>
      <c r="J37" s="45" t="s">
        <v>108</v>
      </c>
      <c r="K37" s="45" t="s">
        <v>14</v>
      </c>
      <c r="L37" s="45" t="s">
        <v>14</v>
      </c>
      <c r="M37" s="16" t="s">
        <v>109</v>
      </c>
      <c r="N37" s="11" t="s">
        <v>110</v>
      </c>
      <c r="O37" s="55" t="s">
        <v>111</v>
      </c>
      <c r="P37" s="45" t="s">
        <v>551</v>
      </c>
      <c r="Q37" s="45" t="s">
        <v>1144</v>
      </c>
    </row>
    <row r="38" spans="1:17" s="13" customFormat="1" ht="60" x14ac:dyDescent="0.25">
      <c r="A38" s="49">
        <f t="shared" si="0"/>
        <v>33</v>
      </c>
      <c r="B38" s="14">
        <v>42244</v>
      </c>
      <c r="C38" s="14">
        <v>42244</v>
      </c>
      <c r="D38" s="9">
        <v>798</v>
      </c>
      <c r="E38" s="15">
        <v>332793.45</v>
      </c>
      <c r="F38" s="15">
        <v>0</v>
      </c>
      <c r="G38" s="17" t="s">
        <v>112</v>
      </c>
      <c r="H38" s="17" t="s">
        <v>112</v>
      </c>
      <c r="I38" s="50" t="s">
        <v>19</v>
      </c>
      <c r="J38" s="10" t="s">
        <v>113</v>
      </c>
      <c r="K38" s="45" t="s">
        <v>14</v>
      </c>
      <c r="L38" s="45" t="s">
        <v>14</v>
      </c>
      <c r="M38" s="16" t="s">
        <v>114</v>
      </c>
      <c r="N38" s="11" t="s">
        <v>115</v>
      </c>
      <c r="O38" s="12" t="s">
        <v>116</v>
      </c>
      <c r="P38" s="10" t="s">
        <v>573</v>
      </c>
      <c r="Q38" s="10" t="s">
        <v>1145</v>
      </c>
    </row>
    <row r="39" spans="1:17" s="13" customFormat="1" ht="60" x14ac:dyDescent="0.25">
      <c r="A39" s="49">
        <f t="shared" si="0"/>
        <v>34</v>
      </c>
      <c r="B39" s="14">
        <v>42248</v>
      </c>
      <c r="C39" s="14">
        <v>42248</v>
      </c>
      <c r="D39" s="9">
        <v>14</v>
      </c>
      <c r="E39" s="15">
        <v>355941.96</v>
      </c>
      <c r="F39" s="15">
        <v>0</v>
      </c>
      <c r="G39" s="11" t="s">
        <v>117</v>
      </c>
      <c r="H39" s="11" t="s">
        <v>117</v>
      </c>
      <c r="I39" s="50" t="s">
        <v>118</v>
      </c>
      <c r="J39" s="10" t="s">
        <v>119</v>
      </c>
      <c r="K39" s="45" t="s">
        <v>14</v>
      </c>
      <c r="L39" s="45" t="s">
        <v>14</v>
      </c>
      <c r="M39" s="16" t="s">
        <v>120</v>
      </c>
      <c r="N39" s="11" t="s">
        <v>121</v>
      </c>
      <c r="O39" s="12" t="s">
        <v>122</v>
      </c>
      <c r="P39" s="10" t="s">
        <v>577</v>
      </c>
      <c r="Q39" s="10" t="s">
        <v>1146</v>
      </c>
    </row>
    <row r="40" spans="1:17" s="13" customFormat="1" ht="75" x14ac:dyDescent="0.25">
      <c r="A40" s="49">
        <f t="shared" si="0"/>
        <v>35</v>
      </c>
      <c r="B40" s="14">
        <v>42248</v>
      </c>
      <c r="C40" s="14">
        <v>42248</v>
      </c>
      <c r="D40" s="9">
        <v>819</v>
      </c>
      <c r="E40" s="15">
        <v>50000</v>
      </c>
      <c r="F40" s="15">
        <v>0</v>
      </c>
      <c r="G40" s="11" t="s">
        <v>123</v>
      </c>
      <c r="H40" s="11" t="s">
        <v>123</v>
      </c>
      <c r="I40" s="50" t="s">
        <v>19</v>
      </c>
      <c r="J40" s="10" t="s">
        <v>124</v>
      </c>
      <c r="K40" s="45" t="s">
        <v>14</v>
      </c>
      <c r="L40" s="45" t="s">
        <v>14</v>
      </c>
      <c r="M40" s="16" t="s">
        <v>125</v>
      </c>
      <c r="N40" s="11" t="s">
        <v>126</v>
      </c>
      <c r="O40" s="12" t="s">
        <v>127</v>
      </c>
      <c r="P40" s="10" t="s">
        <v>575</v>
      </c>
      <c r="Q40" s="10" t="s">
        <v>1147</v>
      </c>
    </row>
    <row r="41" spans="1:17" s="13" customFormat="1" ht="60" x14ac:dyDescent="0.25">
      <c r="A41" s="49">
        <f t="shared" si="0"/>
        <v>36</v>
      </c>
      <c r="B41" s="14">
        <v>42249</v>
      </c>
      <c r="C41" s="14">
        <v>42249</v>
      </c>
      <c r="D41" s="9">
        <v>2054</v>
      </c>
      <c r="E41" s="15">
        <v>124500</v>
      </c>
      <c r="F41" s="15">
        <v>0</v>
      </c>
      <c r="G41" s="42" t="s">
        <v>11</v>
      </c>
      <c r="H41" s="42" t="s">
        <v>11</v>
      </c>
      <c r="I41" s="44" t="s">
        <v>12</v>
      </c>
      <c r="J41" s="10" t="s">
        <v>128</v>
      </c>
      <c r="K41" s="45" t="s">
        <v>14</v>
      </c>
      <c r="L41" s="45" t="s">
        <v>14</v>
      </c>
      <c r="M41" s="16" t="s">
        <v>15</v>
      </c>
      <c r="N41" s="11" t="s">
        <v>16</v>
      </c>
      <c r="O41" s="12" t="s">
        <v>129</v>
      </c>
      <c r="P41" s="10" t="s">
        <v>579</v>
      </c>
      <c r="Q41" s="10" t="s">
        <v>1148</v>
      </c>
    </row>
    <row r="42" spans="1:17" s="13" customFormat="1" ht="60" x14ac:dyDescent="0.25">
      <c r="A42" s="49">
        <f t="shared" si="0"/>
        <v>37</v>
      </c>
      <c r="B42" s="14">
        <v>42250</v>
      </c>
      <c r="C42" s="14">
        <v>42250</v>
      </c>
      <c r="D42" s="9">
        <v>851</v>
      </c>
      <c r="E42" s="41">
        <v>33840</v>
      </c>
      <c r="F42" s="41">
        <v>0</v>
      </c>
      <c r="G42" s="11" t="s">
        <v>130</v>
      </c>
      <c r="H42" s="11" t="s">
        <v>130</v>
      </c>
      <c r="I42" s="50" t="s">
        <v>19</v>
      </c>
      <c r="J42" s="45" t="s">
        <v>131</v>
      </c>
      <c r="K42" s="45" t="s">
        <v>14</v>
      </c>
      <c r="L42" s="45" t="s">
        <v>14</v>
      </c>
      <c r="M42" s="16" t="s">
        <v>132</v>
      </c>
      <c r="N42" s="11" t="s">
        <v>133</v>
      </c>
      <c r="O42" s="12" t="s">
        <v>134</v>
      </c>
      <c r="P42" s="45" t="s">
        <v>540</v>
      </c>
      <c r="Q42" s="10" t="s">
        <v>1307</v>
      </c>
    </row>
    <row r="43" spans="1:17" s="13" customFormat="1" ht="60" x14ac:dyDescent="0.25">
      <c r="A43" s="49">
        <f t="shared" si="0"/>
        <v>38</v>
      </c>
      <c r="B43" s="14">
        <v>42250</v>
      </c>
      <c r="C43" s="14">
        <v>42250</v>
      </c>
      <c r="D43" s="9">
        <v>852</v>
      </c>
      <c r="E43" s="41">
        <v>31725</v>
      </c>
      <c r="F43" s="41">
        <v>0</v>
      </c>
      <c r="G43" s="11" t="s">
        <v>135</v>
      </c>
      <c r="H43" s="11" t="s">
        <v>135</v>
      </c>
      <c r="I43" s="50" t="s">
        <v>19</v>
      </c>
      <c r="J43" s="45" t="s">
        <v>131</v>
      </c>
      <c r="K43" s="45" t="s">
        <v>14</v>
      </c>
      <c r="L43" s="45" t="s">
        <v>14</v>
      </c>
      <c r="M43" s="16" t="s">
        <v>132</v>
      </c>
      <c r="N43" s="11" t="s">
        <v>136</v>
      </c>
      <c r="O43" s="12" t="s">
        <v>137</v>
      </c>
      <c r="P43" s="45" t="s">
        <v>540</v>
      </c>
      <c r="Q43" s="45" t="s">
        <v>1308</v>
      </c>
    </row>
    <row r="44" spans="1:17" s="13" customFormat="1" ht="75" x14ac:dyDescent="0.25">
      <c r="A44" s="49">
        <f t="shared" si="0"/>
        <v>39</v>
      </c>
      <c r="B44" s="14">
        <v>42257</v>
      </c>
      <c r="C44" s="14">
        <v>42257</v>
      </c>
      <c r="D44" s="9">
        <v>861</v>
      </c>
      <c r="E44" s="41">
        <v>106133.09</v>
      </c>
      <c r="F44" s="41">
        <v>0</v>
      </c>
      <c r="G44" s="17" t="s">
        <v>53</v>
      </c>
      <c r="H44" s="17" t="s">
        <v>53</v>
      </c>
      <c r="I44" s="20" t="s">
        <v>19</v>
      </c>
      <c r="J44" s="45" t="s">
        <v>54</v>
      </c>
      <c r="K44" s="45" t="s">
        <v>14</v>
      </c>
      <c r="L44" s="45" t="s">
        <v>14</v>
      </c>
      <c r="M44" s="16" t="s">
        <v>55</v>
      </c>
      <c r="N44" s="11" t="s">
        <v>56</v>
      </c>
      <c r="O44" s="12" t="s">
        <v>138</v>
      </c>
      <c r="P44" s="45" t="s">
        <v>551</v>
      </c>
      <c r="Q44" s="45" t="s">
        <v>1309</v>
      </c>
    </row>
    <row r="45" spans="1:17" s="13" customFormat="1" ht="60" x14ac:dyDescent="0.25">
      <c r="A45" s="49">
        <f t="shared" si="0"/>
        <v>40</v>
      </c>
      <c r="B45" s="14">
        <v>42257</v>
      </c>
      <c r="C45" s="14">
        <v>42257</v>
      </c>
      <c r="D45" s="9">
        <v>866</v>
      </c>
      <c r="E45" s="41">
        <v>94408.2</v>
      </c>
      <c r="F45" s="41">
        <v>0</v>
      </c>
      <c r="G45" s="17" t="s">
        <v>139</v>
      </c>
      <c r="H45" s="17" t="s">
        <v>139</v>
      </c>
      <c r="I45" s="20" t="s">
        <v>19</v>
      </c>
      <c r="J45" s="45" t="s">
        <v>140</v>
      </c>
      <c r="K45" s="45" t="s">
        <v>26</v>
      </c>
      <c r="L45" s="45" t="s">
        <v>27</v>
      </c>
      <c r="M45" s="16" t="s">
        <v>141</v>
      </c>
      <c r="N45" s="11" t="s">
        <v>142</v>
      </c>
      <c r="O45" s="12" t="s">
        <v>143</v>
      </c>
      <c r="P45" s="45" t="s">
        <v>551</v>
      </c>
      <c r="Q45" s="45" t="s">
        <v>1149</v>
      </c>
    </row>
    <row r="46" spans="1:17" s="13" customFormat="1" ht="75" x14ac:dyDescent="0.25">
      <c r="A46" s="49">
        <f t="shared" si="0"/>
        <v>41</v>
      </c>
      <c r="B46" s="14">
        <v>42257</v>
      </c>
      <c r="C46" s="14">
        <v>42257</v>
      </c>
      <c r="D46" s="9">
        <v>863</v>
      </c>
      <c r="E46" s="41">
        <v>102060</v>
      </c>
      <c r="F46" s="41">
        <v>0</v>
      </c>
      <c r="G46" s="17" t="s">
        <v>90</v>
      </c>
      <c r="H46" s="17" t="s">
        <v>90</v>
      </c>
      <c r="I46" s="20" t="s">
        <v>19</v>
      </c>
      <c r="J46" s="45" t="s">
        <v>91</v>
      </c>
      <c r="K46" s="45" t="s">
        <v>14</v>
      </c>
      <c r="L46" s="45" t="s">
        <v>14</v>
      </c>
      <c r="M46" s="16" t="s">
        <v>92</v>
      </c>
      <c r="N46" s="11" t="s">
        <v>93</v>
      </c>
      <c r="O46" s="12" t="s">
        <v>144</v>
      </c>
      <c r="P46" s="45" t="s">
        <v>540</v>
      </c>
      <c r="Q46" s="45" t="s">
        <v>1150</v>
      </c>
    </row>
    <row r="47" spans="1:17" s="13" customFormat="1" ht="75" x14ac:dyDescent="0.25">
      <c r="A47" s="49">
        <f t="shared" si="0"/>
        <v>42</v>
      </c>
      <c r="B47" s="14">
        <v>42257</v>
      </c>
      <c r="C47" s="14">
        <v>42257</v>
      </c>
      <c r="D47" s="9">
        <v>862</v>
      </c>
      <c r="E47" s="41">
        <v>149566.76999999999</v>
      </c>
      <c r="F47" s="41">
        <v>0</v>
      </c>
      <c r="G47" s="17" t="s">
        <v>145</v>
      </c>
      <c r="H47" s="17" t="s">
        <v>145</v>
      </c>
      <c r="I47" s="20" t="s">
        <v>19</v>
      </c>
      <c r="J47" s="45" t="s">
        <v>146</v>
      </c>
      <c r="K47" s="45" t="s">
        <v>14</v>
      </c>
      <c r="L47" s="45" t="s">
        <v>14</v>
      </c>
      <c r="M47" s="16" t="s">
        <v>147</v>
      </c>
      <c r="N47" s="11" t="s">
        <v>148</v>
      </c>
      <c r="O47" s="12" t="s">
        <v>149</v>
      </c>
      <c r="P47" s="45" t="s">
        <v>551</v>
      </c>
      <c r="Q47" s="45" t="s">
        <v>1151</v>
      </c>
    </row>
    <row r="48" spans="1:17" s="13" customFormat="1" ht="75" x14ac:dyDescent="0.25">
      <c r="A48" s="49">
        <f t="shared" si="0"/>
        <v>43</v>
      </c>
      <c r="B48" s="14">
        <v>42254</v>
      </c>
      <c r="C48" s="14">
        <v>42254</v>
      </c>
      <c r="D48" s="9">
        <v>2078</v>
      </c>
      <c r="E48" s="41">
        <v>228000</v>
      </c>
      <c r="F48" s="41">
        <v>0</v>
      </c>
      <c r="G48" s="17" t="s">
        <v>150</v>
      </c>
      <c r="H48" s="17" t="s">
        <v>150</v>
      </c>
      <c r="I48" s="20" t="s">
        <v>12</v>
      </c>
      <c r="J48" s="45" t="s">
        <v>54</v>
      </c>
      <c r="K48" s="45" t="s">
        <v>14</v>
      </c>
      <c r="L48" s="45" t="s">
        <v>14</v>
      </c>
      <c r="M48" s="16" t="s">
        <v>151</v>
      </c>
      <c r="N48" s="11" t="s">
        <v>152</v>
      </c>
      <c r="O48" s="12" t="s">
        <v>153</v>
      </c>
      <c r="P48" s="45" t="s">
        <v>551</v>
      </c>
      <c r="Q48" s="45" t="s">
        <v>1152</v>
      </c>
    </row>
    <row r="49" spans="1:17" s="13" customFormat="1" ht="60" x14ac:dyDescent="0.25">
      <c r="A49" s="49">
        <f t="shared" si="0"/>
        <v>44</v>
      </c>
      <c r="B49" s="14">
        <v>42254</v>
      </c>
      <c r="C49" s="14">
        <v>42254</v>
      </c>
      <c r="D49" s="9">
        <v>2077</v>
      </c>
      <c r="E49" s="15">
        <v>61111.85</v>
      </c>
      <c r="F49" s="15">
        <v>0</v>
      </c>
      <c r="G49" s="17" t="s">
        <v>154</v>
      </c>
      <c r="H49" s="17" t="s">
        <v>154</v>
      </c>
      <c r="I49" s="20" t="s">
        <v>12</v>
      </c>
      <c r="J49" s="10" t="s">
        <v>155</v>
      </c>
      <c r="K49" s="45" t="s">
        <v>14</v>
      </c>
      <c r="L49" s="45" t="s">
        <v>14</v>
      </c>
      <c r="M49" s="16" t="s">
        <v>156</v>
      </c>
      <c r="N49" s="11" t="s">
        <v>157</v>
      </c>
      <c r="O49" s="12" t="s">
        <v>158</v>
      </c>
      <c r="P49" s="10" t="s">
        <v>534</v>
      </c>
      <c r="Q49" s="10" t="s">
        <v>1153</v>
      </c>
    </row>
    <row r="50" spans="1:17" s="13" customFormat="1" ht="75" x14ac:dyDescent="0.25">
      <c r="A50" s="49">
        <f t="shared" si="0"/>
        <v>45</v>
      </c>
      <c r="B50" s="14">
        <v>42262</v>
      </c>
      <c r="C50" s="14">
        <v>42262</v>
      </c>
      <c r="D50" s="9">
        <v>1</v>
      </c>
      <c r="E50" s="15">
        <v>102727.36</v>
      </c>
      <c r="F50" s="15">
        <v>0</v>
      </c>
      <c r="G50" s="11" t="s">
        <v>159</v>
      </c>
      <c r="H50" s="11" t="s">
        <v>159</v>
      </c>
      <c r="I50" s="17" t="s">
        <v>160</v>
      </c>
      <c r="J50" s="10" t="s">
        <v>161</v>
      </c>
      <c r="K50" s="45" t="s">
        <v>14</v>
      </c>
      <c r="L50" s="45" t="s">
        <v>14</v>
      </c>
      <c r="M50" s="16" t="s">
        <v>162</v>
      </c>
      <c r="N50" s="11" t="s">
        <v>163</v>
      </c>
      <c r="O50" s="55" t="s">
        <v>164</v>
      </c>
      <c r="P50" s="10" t="s">
        <v>551</v>
      </c>
      <c r="Q50" s="10" t="s">
        <v>1154</v>
      </c>
    </row>
    <row r="51" spans="1:17" s="13" customFormat="1" ht="75" x14ac:dyDescent="0.25">
      <c r="A51" s="49">
        <f t="shared" si="0"/>
        <v>46</v>
      </c>
      <c r="B51" s="14">
        <v>42257</v>
      </c>
      <c r="C51" s="14">
        <v>42257</v>
      </c>
      <c r="D51" s="9">
        <v>864</v>
      </c>
      <c r="E51" s="15">
        <v>66000</v>
      </c>
      <c r="F51" s="15">
        <v>0</v>
      </c>
      <c r="G51" s="11" t="s">
        <v>165</v>
      </c>
      <c r="H51" s="11" t="s">
        <v>165</v>
      </c>
      <c r="I51" s="20" t="s">
        <v>19</v>
      </c>
      <c r="J51" s="10" t="s">
        <v>166</v>
      </c>
      <c r="K51" s="45" t="s">
        <v>14</v>
      </c>
      <c r="L51" s="45" t="s">
        <v>14</v>
      </c>
      <c r="M51" s="16" t="s">
        <v>167</v>
      </c>
      <c r="N51" s="11" t="s">
        <v>168</v>
      </c>
      <c r="O51" s="55" t="s">
        <v>169</v>
      </c>
      <c r="P51" s="10" t="s">
        <v>551</v>
      </c>
      <c r="Q51" s="10" t="s">
        <v>1162</v>
      </c>
    </row>
    <row r="52" spans="1:17" s="13" customFormat="1" ht="75" x14ac:dyDescent="0.25">
      <c r="A52" s="49">
        <f t="shared" si="0"/>
        <v>47</v>
      </c>
      <c r="B52" s="14">
        <v>42257</v>
      </c>
      <c r="C52" s="14">
        <v>42257</v>
      </c>
      <c r="D52" s="9">
        <v>15</v>
      </c>
      <c r="E52" s="15">
        <v>426916.06</v>
      </c>
      <c r="F52" s="15">
        <v>0</v>
      </c>
      <c r="G52" s="21" t="s">
        <v>117</v>
      </c>
      <c r="H52" s="21" t="s">
        <v>117</v>
      </c>
      <c r="I52" s="50" t="s">
        <v>118</v>
      </c>
      <c r="J52" s="10" t="s">
        <v>119</v>
      </c>
      <c r="K52" s="45" t="s">
        <v>14</v>
      </c>
      <c r="L52" s="45" t="s">
        <v>14</v>
      </c>
      <c r="M52" s="16" t="s">
        <v>120</v>
      </c>
      <c r="N52" s="11" t="s">
        <v>121</v>
      </c>
      <c r="O52" s="55" t="s">
        <v>170</v>
      </c>
      <c r="P52" s="10" t="s">
        <v>577</v>
      </c>
      <c r="Q52" s="10" t="s">
        <v>1161</v>
      </c>
    </row>
    <row r="53" spans="1:17" s="13" customFormat="1" ht="75" x14ac:dyDescent="0.25">
      <c r="A53" s="49">
        <f t="shared" si="0"/>
        <v>48</v>
      </c>
      <c r="B53" s="14">
        <v>42257</v>
      </c>
      <c r="C53" s="14">
        <v>42257</v>
      </c>
      <c r="D53" s="9">
        <v>865</v>
      </c>
      <c r="E53" s="15">
        <v>229832</v>
      </c>
      <c r="F53" s="15">
        <v>0</v>
      </c>
      <c r="G53" s="42" t="s">
        <v>38</v>
      </c>
      <c r="H53" s="42" t="s">
        <v>38</v>
      </c>
      <c r="I53" s="50" t="s">
        <v>19</v>
      </c>
      <c r="J53" s="45" t="s">
        <v>39</v>
      </c>
      <c r="K53" s="45" t="s">
        <v>14</v>
      </c>
      <c r="L53" s="45" t="s">
        <v>14</v>
      </c>
      <c r="M53" s="16" t="s">
        <v>40</v>
      </c>
      <c r="N53" s="11" t="s">
        <v>41</v>
      </c>
      <c r="O53" s="55" t="s">
        <v>171</v>
      </c>
      <c r="P53" s="45" t="s">
        <v>542</v>
      </c>
      <c r="Q53" s="45" t="s">
        <v>1160</v>
      </c>
    </row>
    <row r="54" spans="1:17" s="13" customFormat="1" ht="90" x14ac:dyDescent="0.25">
      <c r="A54" s="49">
        <f t="shared" si="0"/>
        <v>49</v>
      </c>
      <c r="B54" s="14">
        <v>42257</v>
      </c>
      <c r="C54" s="14">
        <v>42257</v>
      </c>
      <c r="D54" s="9">
        <v>867</v>
      </c>
      <c r="E54" s="15">
        <v>504000</v>
      </c>
      <c r="F54" s="15">
        <v>0</v>
      </c>
      <c r="G54" s="17" t="s">
        <v>76</v>
      </c>
      <c r="H54" s="17" t="s">
        <v>76</v>
      </c>
      <c r="I54" s="20" t="s">
        <v>19</v>
      </c>
      <c r="J54" s="10" t="s">
        <v>172</v>
      </c>
      <c r="K54" s="45" t="s">
        <v>14</v>
      </c>
      <c r="L54" s="45" t="s">
        <v>14</v>
      </c>
      <c r="M54" s="16" t="s">
        <v>77</v>
      </c>
      <c r="N54" s="11" t="s">
        <v>78</v>
      </c>
      <c r="O54" s="55" t="s">
        <v>173</v>
      </c>
      <c r="P54" s="10" t="s">
        <v>542</v>
      </c>
      <c r="Q54" s="10" t="s">
        <v>1159</v>
      </c>
    </row>
    <row r="55" spans="1:17" s="13" customFormat="1" ht="60" x14ac:dyDescent="0.25">
      <c r="A55" s="49">
        <f t="shared" si="0"/>
        <v>50</v>
      </c>
      <c r="B55" s="14">
        <v>42262</v>
      </c>
      <c r="C55" s="14">
        <v>42262</v>
      </c>
      <c r="D55" s="9">
        <v>882</v>
      </c>
      <c r="E55" s="15">
        <v>33000</v>
      </c>
      <c r="F55" s="15">
        <v>0</v>
      </c>
      <c r="G55" s="11" t="s">
        <v>174</v>
      </c>
      <c r="H55" s="11" t="s">
        <v>174</v>
      </c>
      <c r="I55" s="20" t="s">
        <v>19</v>
      </c>
      <c r="J55" s="10" t="s">
        <v>175</v>
      </c>
      <c r="K55" s="45" t="s">
        <v>14</v>
      </c>
      <c r="L55" s="45" t="s">
        <v>14</v>
      </c>
      <c r="M55" s="16" t="s">
        <v>65</v>
      </c>
      <c r="N55" s="11" t="s">
        <v>176</v>
      </c>
      <c r="O55" s="55" t="s">
        <v>177</v>
      </c>
      <c r="P55" s="10" t="s">
        <v>551</v>
      </c>
      <c r="Q55" s="10" t="s">
        <v>1158</v>
      </c>
    </row>
    <row r="56" spans="1:17" s="13" customFormat="1" ht="60" x14ac:dyDescent="0.25">
      <c r="A56" s="49">
        <f t="shared" si="0"/>
        <v>51</v>
      </c>
      <c r="B56" s="14">
        <v>42265</v>
      </c>
      <c r="C56" s="14">
        <v>42265</v>
      </c>
      <c r="D56" s="9">
        <v>912</v>
      </c>
      <c r="E56" s="15">
        <v>193821.09</v>
      </c>
      <c r="F56" s="15">
        <v>0</v>
      </c>
      <c r="G56" s="11" t="s">
        <v>178</v>
      </c>
      <c r="H56" s="11" t="s">
        <v>178</v>
      </c>
      <c r="I56" s="20" t="s">
        <v>19</v>
      </c>
      <c r="J56" s="10" t="s">
        <v>179</v>
      </c>
      <c r="K56" s="45" t="s">
        <v>14</v>
      </c>
      <c r="L56" s="45" t="s">
        <v>14</v>
      </c>
      <c r="M56" s="16" t="s">
        <v>180</v>
      </c>
      <c r="N56" s="11" t="s">
        <v>181</v>
      </c>
      <c r="O56" s="55" t="s">
        <v>182</v>
      </c>
      <c r="P56" s="10" t="s">
        <v>577</v>
      </c>
      <c r="Q56" s="10" t="s">
        <v>1157</v>
      </c>
    </row>
    <row r="57" spans="1:17" s="13" customFormat="1" ht="75" x14ac:dyDescent="0.25">
      <c r="A57" s="49">
        <f t="shared" si="0"/>
        <v>52</v>
      </c>
      <c r="B57" s="14">
        <v>42265</v>
      </c>
      <c r="C57" s="14">
        <v>42265</v>
      </c>
      <c r="D57" s="9">
        <v>910</v>
      </c>
      <c r="E57" s="41">
        <v>304898.39</v>
      </c>
      <c r="F57" s="41">
        <v>0</v>
      </c>
      <c r="G57" s="11" t="s">
        <v>84</v>
      </c>
      <c r="H57" s="11" t="s">
        <v>84</v>
      </c>
      <c r="I57" s="20" t="s">
        <v>19</v>
      </c>
      <c r="J57" s="10" t="s">
        <v>85</v>
      </c>
      <c r="K57" s="45" t="s">
        <v>14</v>
      </c>
      <c r="L57" s="45" t="s">
        <v>14</v>
      </c>
      <c r="M57" s="16" t="s">
        <v>86</v>
      </c>
      <c r="N57" s="11" t="s">
        <v>87</v>
      </c>
      <c r="O57" s="55" t="s">
        <v>183</v>
      </c>
      <c r="P57" s="10" t="s">
        <v>551</v>
      </c>
      <c r="Q57" s="10" t="s">
        <v>1155</v>
      </c>
    </row>
    <row r="58" spans="1:17" s="13" customFormat="1" ht="75" x14ac:dyDescent="0.25">
      <c r="A58" s="49">
        <f t="shared" si="0"/>
        <v>53</v>
      </c>
      <c r="B58" s="14">
        <v>42265</v>
      </c>
      <c r="C58" s="14">
        <v>42265</v>
      </c>
      <c r="D58" s="9">
        <v>911</v>
      </c>
      <c r="E58" s="15">
        <v>58821.23</v>
      </c>
      <c r="F58" s="15">
        <v>0</v>
      </c>
      <c r="G58" s="17" t="s">
        <v>68</v>
      </c>
      <c r="H58" s="17" t="s">
        <v>68</v>
      </c>
      <c r="I58" s="20" t="s">
        <v>19</v>
      </c>
      <c r="J58" s="10" t="s">
        <v>69</v>
      </c>
      <c r="K58" s="45" t="s">
        <v>14</v>
      </c>
      <c r="L58" s="45" t="s">
        <v>14</v>
      </c>
      <c r="M58" s="45" t="s">
        <v>70</v>
      </c>
      <c r="N58" s="11" t="s">
        <v>71</v>
      </c>
      <c r="O58" s="12" t="s">
        <v>184</v>
      </c>
      <c r="P58" s="10" t="s">
        <v>551</v>
      </c>
      <c r="Q58" s="10" t="s">
        <v>1156</v>
      </c>
    </row>
    <row r="59" spans="1:17" s="59" customFormat="1" ht="60" x14ac:dyDescent="0.25">
      <c r="A59" s="49">
        <f t="shared" si="0"/>
        <v>54</v>
      </c>
      <c r="B59" s="14">
        <v>42269</v>
      </c>
      <c r="C59" s="14">
        <v>42269</v>
      </c>
      <c r="D59" s="9">
        <v>919</v>
      </c>
      <c r="E59" s="15">
        <v>151262.97</v>
      </c>
      <c r="F59" s="15">
        <v>0</v>
      </c>
      <c r="G59" s="17" t="s">
        <v>185</v>
      </c>
      <c r="H59" s="17" t="s">
        <v>185</v>
      </c>
      <c r="I59" s="20" t="s">
        <v>19</v>
      </c>
      <c r="J59" s="10" t="s">
        <v>186</v>
      </c>
      <c r="K59" s="45" t="s">
        <v>14</v>
      </c>
      <c r="L59" s="45" t="s">
        <v>14</v>
      </c>
      <c r="M59" s="16" t="s">
        <v>187</v>
      </c>
      <c r="N59" s="11" t="s">
        <v>188</v>
      </c>
      <c r="O59" s="12" t="s">
        <v>189</v>
      </c>
      <c r="P59" s="10" t="s">
        <v>546</v>
      </c>
      <c r="Q59" s="10" t="s">
        <v>1310</v>
      </c>
    </row>
    <row r="60" spans="1:17" s="59" customFormat="1" ht="60" x14ac:dyDescent="0.25">
      <c r="A60" s="49">
        <f t="shared" si="0"/>
        <v>55</v>
      </c>
      <c r="B60" s="14">
        <v>42271</v>
      </c>
      <c r="C60" s="14">
        <v>42271</v>
      </c>
      <c r="D60" s="9">
        <v>2184</v>
      </c>
      <c r="E60" s="15">
        <v>60831.17</v>
      </c>
      <c r="F60" s="15">
        <v>0</v>
      </c>
      <c r="G60" s="17" t="s">
        <v>11</v>
      </c>
      <c r="H60" s="17" t="s">
        <v>11</v>
      </c>
      <c r="I60" s="20" t="s">
        <v>12</v>
      </c>
      <c r="J60" s="10" t="s">
        <v>13</v>
      </c>
      <c r="K60" s="45" t="s">
        <v>14</v>
      </c>
      <c r="L60" s="45" t="s">
        <v>14</v>
      </c>
      <c r="M60" s="16" t="s">
        <v>15</v>
      </c>
      <c r="N60" s="11" t="s">
        <v>16</v>
      </c>
      <c r="O60" s="12" t="s">
        <v>190</v>
      </c>
      <c r="P60" s="10" t="s">
        <v>542</v>
      </c>
      <c r="Q60" s="10" t="s">
        <v>1311</v>
      </c>
    </row>
    <row r="61" spans="1:17" s="59" customFormat="1" ht="60" x14ac:dyDescent="0.25">
      <c r="A61" s="49">
        <f t="shared" si="0"/>
        <v>56</v>
      </c>
      <c r="B61" s="14">
        <v>42270</v>
      </c>
      <c r="C61" s="14">
        <v>42270</v>
      </c>
      <c r="D61" s="9">
        <v>2168</v>
      </c>
      <c r="E61" s="15">
        <v>213000</v>
      </c>
      <c r="F61" s="15">
        <v>0</v>
      </c>
      <c r="G61" s="17" t="s">
        <v>191</v>
      </c>
      <c r="H61" s="17" t="s">
        <v>191</v>
      </c>
      <c r="I61" s="20" t="s">
        <v>12</v>
      </c>
      <c r="J61" s="10" t="s">
        <v>192</v>
      </c>
      <c r="K61" s="45" t="s">
        <v>26</v>
      </c>
      <c r="L61" s="45" t="s">
        <v>193</v>
      </c>
      <c r="M61" s="16" t="s">
        <v>194</v>
      </c>
      <c r="N61" s="11" t="s">
        <v>195</v>
      </c>
      <c r="O61" s="12" t="s">
        <v>196</v>
      </c>
      <c r="P61" s="10" t="s">
        <v>600</v>
      </c>
      <c r="Q61" s="10" t="s">
        <v>1312</v>
      </c>
    </row>
    <row r="62" spans="1:17" s="59" customFormat="1" ht="60" x14ac:dyDescent="0.25">
      <c r="A62" s="49">
        <f t="shared" si="0"/>
        <v>57</v>
      </c>
      <c r="B62" s="14">
        <v>42272</v>
      </c>
      <c r="C62" s="14">
        <v>42272</v>
      </c>
      <c r="D62" s="9">
        <v>945</v>
      </c>
      <c r="E62" s="15">
        <v>195600</v>
      </c>
      <c r="F62" s="15">
        <v>0</v>
      </c>
      <c r="G62" s="17" t="s">
        <v>197</v>
      </c>
      <c r="H62" s="17" t="s">
        <v>197</v>
      </c>
      <c r="I62" s="20" t="s">
        <v>19</v>
      </c>
      <c r="J62" s="10" t="s">
        <v>59</v>
      </c>
      <c r="K62" s="45" t="s">
        <v>14</v>
      </c>
      <c r="L62" s="45" t="s">
        <v>14</v>
      </c>
      <c r="M62" s="16" t="s">
        <v>15</v>
      </c>
      <c r="N62" s="11" t="s">
        <v>198</v>
      </c>
      <c r="O62" s="12" t="s">
        <v>199</v>
      </c>
      <c r="P62" s="10" t="s">
        <v>542</v>
      </c>
      <c r="Q62" s="10" t="s">
        <v>1313</v>
      </c>
    </row>
    <row r="63" spans="1:17" s="59" customFormat="1" ht="60" x14ac:dyDescent="0.25">
      <c r="A63" s="49">
        <f t="shared" si="0"/>
        <v>58</v>
      </c>
      <c r="B63" s="56">
        <v>42275</v>
      </c>
      <c r="C63" s="56">
        <v>42275</v>
      </c>
      <c r="D63" s="60">
        <v>946</v>
      </c>
      <c r="E63" s="61">
        <v>146394.57</v>
      </c>
      <c r="F63" s="61">
        <v>0</v>
      </c>
      <c r="G63" s="22" t="s">
        <v>200</v>
      </c>
      <c r="H63" s="22" t="s">
        <v>200</v>
      </c>
      <c r="I63" s="23" t="s">
        <v>19</v>
      </c>
      <c r="J63" s="62" t="s">
        <v>201</v>
      </c>
      <c r="K63" s="62" t="s">
        <v>14</v>
      </c>
      <c r="L63" s="62" t="s">
        <v>14</v>
      </c>
      <c r="M63" s="24" t="s">
        <v>202</v>
      </c>
      <c r="N63" s="63" t="s">
        <v>203</v>
      </c>
      <c r="O63" s="52" t="s">
        <v>204</v>
      </c>
      <c r="P63" s="62" t="s">
        <v>551</v>
      </c>
      <c r="Q63" s="62" t="s">
        <v>1211</v>
      </c>
    </row>
    <row r="64" spans="1:17" s="59" customFormat="1" ht="60" x14ac:dyDescent="0.25">
      <c r="A64" s="49">
        <f t="shared" si="0"/>
        <v>59</v>
      </c>
      <c r="B64" s="56">
        <v>42275</v>
      </c>
      <c r="C64" s="56">
        <v>42275</v>
      </c>
      <c r="D64" s="60" t="s">
        <v>604</v>
      </c>
      <c r="E64" s="61">
        <f>60660</f>
        <v>60660</v>
      </c>
      <c r="F64" s="61">
        <v>25</v>
      </c>
      <c r="G64" s="22" t="s">
        <v>205</v>
      </c>
      <c r="H64" s="22" t="s">
        <v>205</v>
      </c>
      <c r="I64" s="23" t="s">
        <v>206</v>
      </c>
      <c r="J64" s="62" t="s">
        <v>207</v>
      </c>
      <c r="K64" s="62" t="s">
        <v>14</v>
      </c>
      <c r="L64" s="62" t="s">
        <v>14</v>
      </c>
      <c r="M64" s="24" t="s">
        <v>208</v>
      </c>
      <c r="N64" s="63" t="s">
        <v>209</v>
      </c>
      <c r="O64" s="52" t="s">
        <v>210</v>
      </c>
      <c r="P64" s="62" t="s">
        <v>549</v>
      </c>
      <c r="Q64" s="62" t="s">
        <v>1328</v>
      </c>
    </row>
    <row r="65" spans="1:17" s="59" customFormat="1" ht="60" x14ac:dyDescent="0.25">
      <c r="A65" s="49">
        <f t="shared" si="0"/>
        <v>60</v>
      </c>
      <c r="B65" s="56">
        <v>42276</v>
      </c>
      <c r="C65" s="56">
        <v>42276</v>
      </c>
      <c r="D65" s="60">
        <v>952</v>
      </c>
      <c r="E65" s="61">
        <v>151262.97</v>
      </c>
      <c r="F65" s="61">
        <v>0</v>
      </c>
      <c r="G65" s="58" t="s">
        <v>211</v>
      </c>
      <c r="H65" s="58" t="s">
        <v>211</v>
      </c>
      <c r="I65" s="23" t="s">
        <v>19</v>
      </c>
      <c r="J65" s="62" t="s">
        <v>212</v>
      </c>
      <c r="K65" s="62" t="s">
        <v>14</v>
      </c>
      <c r="L65" s="62" t="s">
        <v>14</v>
      </c>
      <c r="M65" s="24" t="s">
        <v>187</v>
      </c>
      <c r="N65" s="63" t="s">
        <v>213</v>
      </c>
      <c r="O65" s="55" t="s">
        <v>214</v>
      </c>
      <c r="P65" s="62" t="s">
        <v>546</v>
      </c>
      <c r="Q65" s="62" t="s">
        <v>1329</v>
      </c>
    </row>
    <row r="66" spans="1:17" s="59" customFormat="1" ht="60" x14ac:dyDescent="0.25">
      <c r="A66" s="49">
        <f t="shared" si="0"/>
        <v>61</v>
      </c>
      <c r="B66" s="56">
        <v>42278</v>
      </c>
      <c r="C66" s="56">
        <v>42278</v>
      </c>
      <c r="D66" s="60">
        <v>959</v>
      </c>
      <c r="E66" s="61">
        <v>32744</v>
      </c>
      <c r="F66" s="61">
        <v>0</v>
      </c>
      <c r="G66" s="58" t="s">
        <v>215</v>
      </c>
      <c r="H66" s="58" t="s">
        <v>215</v>
      </c>
      <c r="I66" s="23" t="s">
        <v>19</v>
      </c>
      <c r="J66" s="62" t="s">
        <v>216</v>
      </c>
      <c r="K66" s="62" t="s">
        <v>26</v>
      </c>
      <c r="L66" s="62" t="s">
        <v>27</v>
      </c>
      <c r="M66" s="24" t="s">
        <v>217</v>
      </c>
      <c r="N66" s="63" t="s">
        <v>218</v>
      </c>
      <c r="O66" s="55" t="s">
        <v>219</v>
      </c>
      <c r="P66" s="62" t="s">
        <v>549</v>
      </c>
      <c r="Q66" s="62" t="s">
        <v>1330</v>
      </c>
    </row>
    <row r="67" spans="1:17" s="59" customFormat="1" ht="75" x14ac:dyDescent="0.25">
      <c r="A67" s="49">
        <f t="shared" si="0"/>
        <v>62</v>
      </c>
      <c r="B67" s="56">
        <v>42279</v>
      </c>
      <c r="C67" s="56">
        <v>42279</v>
      </c>
      <c r="D67" s="60">
        <v>967</v>
      </c>
      <c r="E67" s="61">
        <v>76404</v>
      </c>
      <c r="F67" s="61">
        <v>0</v>
      </c>
      <c r="G67" s="58" t="s">
        <v>215</v>
      </c>
      <c r="H67" s="58" t="s">
        <v>215</v>
      </c>
      <c r="I67" s="23" t="s">
        <v>19</v>
      </c>
      <c r="J67" s="62" t="s">
        <v>216</v>
      </c>
      <c r="K67" s="62" t="s">
        <v>26</v>
      </c>
      <c r="L67" s="62" t="s">
        <v>27</v>
      </c>
      <c r="M67" s="24" t="s">
        <v>217</v>
      </c>
      <c r="N67" s="63" t="s">
        <v>218</v>
      </c>
      <c r="O67" s="55" t="s">
        <v>220</v>
      </c>
      <c r="P67" s="62" t="s">
        <v>549</v>
      </c>
      <c r="Q67" s="62" t="s">
        <v>1331</v>
      </c>
    </row>
    <row r="68" spans="1:17" s="59" customFormat="1" ht="75" x14ac:dyDescent="0.25">
      <c r="A68" s="49">
        <f t="shared" si="0"/>
        <v>63</v>
      </c>
      <c r="B68" s="56">
        <v>42278</v>
      </c>
      <c r="C68" s="56">
        <v>42278</v>
      </c>
      <c r="D68" s="60">
        <v>960</v>
      </c>
      <c r="E68" s="61">
        <v>49941.14</v>
      </c>
      <c r="F68" s="61">
        <v>0</v>
      </c>
      <c r="G68" s="58" t="s">
        <v>215</v>
      </c>
      <c r="H68" s="58" t="s">
        <v>215</v>
      </c>
      <c r="I68" s="23" t="s">
        <v>19</v>
      </c>
      <c r="J68" s="62" t="s">
        <v>221</v>
      </c>
      <c r="K68" s="62" t="s">
        <v>26</v>
      </c>
      <c r="L68" s="62" t="s">
        <v>27</v>
      </c>
      <c r="M68" s="24" t="s">
        <v>217</v>
      </c>
      <c r="N68" s="63" t="s">
        <v>218</v>
      </c>
      <c r="O68" s="55" t="s">
        <v>222</v>
      </c>
      <c r="P68" s="62" t="s">
        <v>609</v>
      </c>
      <c r="Q68" s="62" t="s">
        <v>1357</v>
      </c>
    </row>
    <row r="69" spans="1:17" s="59" customFormat="1" ht="75" x14ac:dyDescent="0.25">
      <c r="A69" s="49">
        <f t="shared" si="0"/>
        <v>64</v>
      </c>
      <c r="B69" s="56">
        <v>42278</v>
      </c>
      <c r="C69" s="56">
        <v>42278</v>
      </c>
      <c r="D69" s="60">
        <v>962</v>
      </c>
      <c r="E69" s="61">
        <v>373956.9</v>
      </c>
      <c r="F69" s="61">
        <v>0</v>
      </c>
      <c r="G69" s="58" t="s">
        <v>95</v>
      </c>
      <c r="H69" s="58" t="s">
        <v>95</v>
      </c>
      <c r="I69" s="23" t="s">
        <v>19</v>
      </c>
      <c r="J69" s="62" t="s">
        <v>96</v>
      </c>
      <c r="K69" s="62" t="s">
        <v>14</v>
      </c>
      <c r="L69" s="62" t="s">
        <v>14</v>
      </c>
      <c r="M69" s="24" t="s">
        <v>65</v>
      </c>
      <c r="N69" s="63" t="s">
        <v>97</v>
      </c>
      <c r="O69" s="55" t="s">
        <v>223</v>
      </c>
      <c r="P69" s="62" t="s">
        <v>611</v>
      </c>
      <c r="Q69" s="62" t="s">
        <v>1305</v>
      </c>
    </row>
    <row r="70" spans="1:17" s="59" customFormat="1" ht="75" x14ac:dyDescent="0.25">
      <c r="A70" s="49">
        <f t="shared" si="0"/>
        <v>65</v>
      </c>
      <c r="B70" s="56">
        <v>42278</v>
      </c>
      <c r="C70" s="56">
        <v>42278</v>
      </c>
      <c r="D70" s="60">
        <v>2223</v>
      </c>
      <c r="E70" s="61">
        <v>84060</v>
      </c>
      <c r="F70" s="61">
        <v>0</v>
      </c>
      <c r="G70" s="58" t="s">
        <v>224</v>
      </c>
      <c r="H70" s="58" t="s">
        <v>224</v>
      </c>
      <c r="I70" s="23" t="s">
        <v>12</v>
      </c>
      <c r="J70" s="62" t="s">
        <v>225</v>
      </c>
      <c r="K70" s="62" t="s">
        <v>14</v>
      </c>
      <c r="L70" s="62" t="s">
        <v>14</v>
      </c>
      <c r="M70" s="24" t="s">
        <v>15</v>
      </c>
      <c r="N70" s="63" t="s">
        <v>16</v>
      </c>
      <c r="O70" s="55" t="s">
        <v>226</v>
      </c>
      <c r="P70" s="62" t="s">
        <v>609</v>
      </c>
      <c r="Q70" s="62" t="s">
        <v>1358</v>
      </c>
    </row>
    <row r="71" spans="1:17" s="59" customFormat="1" ht="75" x14ac:dyDescent="0.25">
      <c r="A71" s="49">
        <f t="shared" si="0"/>
        <v>66</v>
      </c>
      <c r="B71" s="56">
        <v>42278</v>
      </c>
      <c r="C71" s="56">
        <v>42278</v>
      </c>
      <c r="D71" s="60">
        <v>961</v>
      </c>
      <c r="E71" s="61">
        <v>230993.14</v>
      </c>
      <c r="F71" s="61">
        <v>0</v>
      </c>
      <c r="G71" s="58" t="s">
        <v>227</v>
      </c>
      <c r="H71" s="58" t="s">
        <v>227</v>
      </c>
      <c r="I71" s="23" t="s">
        <v>19</v>
      </c>
      <c r="J71" s="62" t="s">
        <v>54</v>
      </c>
      <c r="K71" s="62" t="s">
        <v>14</v>
      </c>
      <c r="L71" s="62" t="s">
        <v>14</v>
      </c>
      <c r="M71" s="24" t="s">
        <v>228</v>
      </c>
      <c r="N71" s="63" t="s">
        <v>229</v>
      </c>
      <c r="O71" s="55" t="s">
        <v>230</v>
      </c>
      <c r="P71" s="62" t="s">
        <v>551</v>
      </c>
      <c r="Q71" s="62" t="s">
        <v>1163</v>
      </c>
    </row>
    <row r="72" spans="1:17" s="59" customFormat="1" ht="75" x14ac:dyDescent="0.25">
      <c r="A72" s="49">
        <f t="shared" ref="A72:A135" si="1">A71+1</f>
        <v>67</v>
      </c>
      <c r="B72" s="56">
        <v>42278</v>
      </c>
      <c r="C72" s="56">
        <v>42278</v>
      </c>
      <c r="D72" s="60">
        <v>16</v>
      </c>
      <c r="E72" s="61">
        <v>240000</v>
      </c>
      <c r="F72" s="61">
        <v>0</v>
      </c>
      <c r="G72" s="58" t="s">
        <v>117</v>
      </c>
      <c r="H72" s="58" t="s">
        <v>117</v>
      </c>
      <c r="I72" s="23" t="s">
        <v>118</v>
      </c>
      <c r="J72" s="62" t="s">
        <v>119</v>
      </c>
      <c r="K72" s="62" t="s">
        <v>14</v>
      </c>
      <c r="L72" s="62" t="s">
        <v>14</v>
      </c>
      <c r="M72" s="24" t="s">
        <v>120</v>
      </c>
      <c r="N72" s="63" t="s">
        <v>121</v>
      </c>
      <c r="O72" s="55" t="s">
        <v>231</v>
      </c>
      <c r="P72" s="62" t="s">
        <v>577</v>
      </c>
      <c r="Q72" s="62" t="s">
        <v>1164</v>
      </c>
    </row>
    <row r="73" spans="1:17" s="59" customFormat="1" ht="60" x14ac:dyDescent="0.25">
      <c r="A73" s="49">
        <f t="shared" si="1"/>
        <v>68</v>
      </c>
      <c r="B73" s="56">
        <v>42283</v>
      </c>
      <c r="C73" s="56">
        <v>42283</v>
      </c>
      <c r="D73" s="60">
        <v>2242</v>
      </c>
      <c r="E73" s="61">
        <v>68580</v>
      </c>
      <c r="F73" s="61">
        <v>0</v>
      </c>
      <c r="G73" s="58" t="s">
        <v>232</v>
      </c>
      <c r="H73" s="58" t="s">
        <v>232</v>
      </c>
      <c r="I73" s="23" t="s">
        <v>12</v>
      </c>
      <c r="J73" s="62" t="s">
        <v>59</v>
      </c>
      <c r="K73" s="62" t="s">
        <v>14</v>
      </c>
      <c r="L73" s="62" t="s">
        <v>14</v>
      </c>
      <c r="M73" s="24" t="s">
        <v>233</v>
      </c>
      <c r="N73" s="63" t="s">
        <v>234</v>
      </c>
      <c r="O73" s="55" t="s">
        <v>235</v>
      </c>
      <c r="P73" s="62" t="s">
        <v>542</v>
      </c>
      <c r="Q73" s="62" t="s">
        <v>1165</v>
      </c>
    </row>
    <row r="74" spans="1:17" s="59" customFormat="1" ht="60" x14ac:dyDescent="0.25">
      <c r="A74" s="49">
        <f t="shared" si="1"/>
        <v>69</v>
      </c>
      <c r="B74" s="56">
        <v>42285</v>
      </c>
      <c r="C74" s="56">
        <v>42285</v>
      </c>
      <c r="D74" s="60">
        <v>985</v>
      </c>
      <c r="E74" s="61">
        <v>150216</v>
      </c>
      <c r="F74" s="61">
        <v>0</v>
      </c>
      <c r="G74" s="58" t="s">
        <v>236</v>
      </c>
      <c r="H74" s="58" t="s">
        <v>236</v>
      </c>
      <c r="I74" s="23" t="s">
        <v>19</v>
      </c>
      <c r="J74" s="62" t="s">
        <v>59</v>
      </c>
      <c r="K74" s="62" t="s">
        <v>14</v>
      </c>
      <c r="L74" s="62" t="s">
        <v>14</v>
      </c>
      <c r="M74" s="24" t="s">
        <v>237</v>
      </c>
      <c r="N74" s="63" t="s">
        <v>142</v>
      </c>
      <c r="O74" s="55" t="s">
        <v>238</v>
      </c>
      <c r="P74" s="62" t="s">
        <v>542</v>
      </c>
      <c r="Q74" s="62" t="s">
        <v>1166</v>
      </c>
    </row>
    <row r="75" spans="1:17" s="59" customFormat="1" ht="60" x14ac:dyDescent="0.25">
      <c r="A75" s="49">
        <f t="shared" si="1"/>
        <v>70</v>
      </c>
      <c r="B75" s="56">
        <v>42285</v>
      </c>
      <c r="C75" s="56">
        <v>42285</v>
      </c>
      <c r="D75" s="60">
        <v>992</v>
      </c>
      <c r="E75" s="61">
        <v>180000</v>
      </c>
      <c r="F75" s="61">
        <v>0</v>
      </c>
      <c r="G75" s="58" t="s">
        <v>239</v>
      </c>
      <c r="H75" s="58" t="s">
        <v>239</v>
      </c>
      <c r="I75" s="23" t="s">
        <v>19</v>
      </c>
      <c r="J75" s="62" t="s">
        <v>240</v>
      </c>
      <c r="K75" s="62" t="s">
        <v>14</v>
      </c>
      <c r="L75" s="62" t="s">
        <v>14</v>
      </c>
      <c r="M75" s="24" t="s">
        <v>180</v>
      </c>
      <c r="N75" s="63" t="s">
        <v>241</v>
      </c>
      <c r="O75" s="55" t="s">
        <v>242</v>
      </c>
      <c r="P75" s="62" t="s">
        <v>562</v>
      </c>
      <c r="Q75" s="62" t="s">
        <v>1167</v>
      </c>
    </row>
    <row r="76" spans="1:17" s="59" customFormat="1" ht="75" x14ac:dyDescent="0.25">
      <c r="A76" s="49">
        <f t="shared" si="1"/>
        <v>71</v>
      </c>
      <c r="B76" s="56">
        <v>42291</v>
      </c>
      <c r="C76" s="56">
        <v>42291</v>
      </c>
      <c r="D76" s="60">
        <v>1010</v>
      </c>
      <c r="E76" s="61">
        <v>74025</v>
      </c>
      <c r="F76" s="61">
        <v>0</v>
      </c>
      <c r="G76" s="58" t="s">
        <v>135</v>
      </c>
      <c r="H76" s="58" t="s">
        <v>135</v>
      </c>
      <c r="I76" s="23" t="s">
        <v>19</v>
      </c>
      <c r="J76" s="62" t="s">
        <v>131</v>
      </c>
      <c r="K76" s="62" t="s">
        <v>14</v>
      </c>
      <c r="L76" s="62" t="s">
        <v>14</v>
      </c>
      <c r="M76" s="24" t="s">
        <v>132</v>
      </c>
      <c r="N76" s="63" t="s">
        <v>136</v>
      </c>
      <c r="O76" s="55" t="s">
        <v>243</v>
      </c>
      <c r="P76" s="62" t="s">
        <v>540</v>
      </c>
      <c r="Q76" s="62" t="s">
        <v>1168</v>
      </c>
    </row>
    <row r="77" spans="1:17" s="59" customFormat="1" ht="75" x14ac:dyDescent="0.25">
      <c r="A77" s="49">
        <f t="shared" si="1"/>
        <v>72</v>
      </c>
      <c r="B77" s="56">
        <v>42291</v>
      </c>
      <c r="C77" s="56">
        <v>42291</v>
      </c>
      <c r="D77" s="60">
        <v>1011</v>
      </c>
      <c r="E77" s="61">
        <v>78960</v>
      </c>
      <c r="F77" s="61">
        <v>0</v>
      </c>
      <c r="G77" s="58" t="s">
        <v>130</v>
      </c>
      <c r="H77" s="58" t="s">
        <v>130</v>
      </c>
      <c r="I77" s="23" t="s">
        <v>19</v>
      </c>
      <c r="J77" s="62" t="s">
        <v>131</v>
      </c>
      <c r="K77" s="62" t="s">
        <v>14</v>
      </c>
      <c r="L77" s="62" t="s">
        <v>14</v>
      </c>
      <c r="M77" s="24" t="s">
        <v>132</v>
      </c>
      <c r="N77" s="63" t="s">
        <v>133</v>
      </c>
      <c r="O77" s="55" t="s">
        <v>244</v>
      </c>
      <c r="P77" s="62" t="s">
        <v>540</v>
      </c>
      <c r="Q77" s="62" t="s">
        <v>1169</v>
      </c>
    </row>
    <row r="78" spans="1:17" s="59" customFormat="1" ht="75" x14ac:dyDescent="0.25">
      <c r="A78" s="49">
        <f t="shared" si="1"/>
        <v>73</v>
      </c>
      <c r="B78" s="56">
        <v>42290</v>
      </c>
      <c r="C78" s="56">
        <v>42290</v>
      </c>
      <c r="D78" s="60">
        <v>2288</v>
      </c>
      <c r="E78" s="61">
        <v>142594.31</v>
      </c>
      <c r="F78" s="61">
        <v>0</v>
      </c>
      <c r="G78" s="58" t="s">
        <v>154</v>
      </c>
      <c r="H78" s="58" t="s">
        <v>154</v>
      </c>
      <c r="I78" s="23" t="s">
        <v>12</v>
      </c>
      <c r="J78" s="62" t="s">
        <v>155</v>
      </c>
      <c r="K78" s="62" t="s">
        <v>14</v>
      </c>
      <c r="L78" s="62" t="s">
        <v>14</v>
      </c>
      <c r="M78" s="24" t="s">
        <v>156</v>
      </c>
      <c r="N78" s="63" t="s">
        <v>157</v>
      </c>
      <c r="O78" s="55" t="s">
        <v>245</v>
      </c>
      <c r="P78" s="62" t="s">
        <v>562</v>
      </c>
      <c r="Q78" s="62" t="s">
        <v>1359</v>
      </c>
    </row>
    <row r="79" spans="1:17" s="59" customFormat="1" ht="60" x14ac:dyDescent="0.25">
      <c r="A79" s="49">
        <f t="shared" si="1"/>
        <v>74</v>
      </c>
      <c r="B79" s="56">
        <v>42291</v>
      </c>
      <c r="C79" s="56">
        <v>42291</v>
      </c>
      <c r="D79" s="60">
        <v>1008</v>
      </c>
      <c r="E79" s="61">
        <v>59596.04</v>
      </c>
      <c r="F79" s="61">
        <v>0</v>
      </c>
      <c r="G79" s="58" t="s">
        <v>246</v>
      </c>
      <c r="H79" s="58" t="s">
        <v>246</v>
      </c>
      <c r="I79" s="23" t="s">
        <v>19</v>
      </c>
      <c r="J79" s="62" t="s">
        <v>247</v>
      </c>
      <c r="K79" s="62" t="s">
        <v>26</v>
      </c>
      <c r="L79" s="62" t="s">
        <v>248</v>
      </c>
      <c r="M79" s="24" t="s">
        <v>141</v>
      </c>
      <c r="N79" s="63" t="s">
        <v>78</v>
      </c>
      <c r="O79" s="55" t="s">
        <v>249</v>
      </c>
      <c r="P79" s="62" t="s">
        <v>540</v>
      </c>
      <c r="Q79" s="10"/>
    </row>
    <row r="80" spans="1:17" s="59" customFormat="1" ht="75" x14ac:dyDescent="0.25">
      <c r="A80" s="49">
        <f t="shared" si="1"/>
        <v>75</v>
      </c>
      <c r="B80" s="56">
        <v>42291</v>
      </c>
      <c r="C80" s="56">
        <v>42291</v>
      </c>
      <c r="D80" s="60">
        <v>1006</v>
      </c>
      <c r="E80" s="61">
        <v>185276.6</v>
      </c>
      <c r="F80" s="61">
        <v>0</v>
      </c>
      <c r="G80" s="58" t="s">
        <v>250</v>
      </c>
      <c r="H80" s="58" t="s">
        <v>250</v>
      </c>
      <c r="I80" s="23" t="s">
        <v>19</v>
      </c>
      <c r="J80" s="62" t="s">
        <v>251</v>
      </c>
      <c r="K80" s="62" t="s">
        <v>14</v>
      </c>
      <c r="L80" s="62" t="s">
        <v>14</v>
      </c>
      <c r="M80" s="24" t="s">
        <v>252</v>
      </c>
      <c r="N80" s="63" t="s">
        <v>253</v>
      </c>
      <c r="O80" s="55" t="s">
        <v>254</v>
      </c>
      <c r="P80" s="62" t="s">
        <v>546</v>
      </c>
      <c r="Q80" s="62" t="s">
        <v>1360</v>
      </c>
    </row>
    <row r="81" spans="1:17" s="59" customFormat="1" ht="75" x14ac:dyDescent="0.25">
      <c r="A81" s="49">
        <f t="shared" si="1"/>
        <v>76</v>
      </c>
      <c r="B81" s="56">
        <v>42291</v>
      </c>
      <c r="C81" s="56">
        <v>42291</v>
      </c>
      <c r="D81" s="60">
        <v>1007</v>
      </c>
      <c r="E81" s="61">
        <v>190249.74</v>
      </c>
      <c r="F81" s="61">
        <v>0</v>
      </c>
      <c r="G81" s="58" t="s">
        <v>250</v>
      </c>
      <c r="H81" s="58" t="s">
        <v>250</v>
      </c>
      <c r="I81" s="23" t="s">
        <v>19</v>
      </c>
      <c r="J81" s="62" t="s">
        <v>255</v>
      </c>
      <c r="K81" s="62" t="s">
        <v>14</v>
      </c>
      <c r="L81" s="62" t="s">
        <v>14</v>
      </c>
      <c r="M81" s="24" t="s">
        <v>252</v>
      </c>
      <c r="N81" s="63" t="s">
        <v>253</v>
      </c>
      <c r="O81" s="55" t="s">
        <v>256</v>
      </c>
      <c r="P81" s="62" t="s">
        <v>546</v>
      </c>
      <c r="Q81" s="62" t="s">
        <v>1178</v>
      </c>
    </row>
    <row r="82" spans="1:17" s="59" customFormat="1" ht="75" x14ac:dyDescent="0.25">
      <c r="A82" s="49">
        <f t="shared" si="1"/>
        <v>77</v>
      </c>
      <c r="B82" s="56">
        <v>42291</v>
      </c>
      <c r="C82" s="56">
        <v>42291</v>
      </c>
      <c r="D82" s="60">
        <v>1013</v>
      </c>
      <c r="E82" s="61">
        <v>70671.5</v>
      </c>
      <c r="F82" s="61">
        <v>0</v>
      </c>
      <c r="G82" s="58" t="s">
        <v>250</v>
      </c>
      <c r="H82" s="58" t="s">
        <v>250</v>
      </c>
      <c r="I82" s="23" t="s">
        <v>19</v>
      </c>
      <c r="J82" s="62" t="s">
        <v>257</v>
      </c>
      <c r="K82" s="62" t="s">
        <v>14</v>
      </c>
      <c r="L82" s="62" t="s">
        <v>14</v>
      </c>
      <c r="M82" s="24" t="s">
        <v>252</v>
      </c>
      <c r="N82" s="63" t="s">
        <v>253</v>
      </c>
      <c r="O82" s="55" t="s">
        <v>258</v>
      </c>
      <c r="P82" s="62" t="s">
        <v>546</v>
      </c>
      <c r="Q82" s="62" t="s">
        <v>1177</v>
      </c>
    </row>
    <row r="83" spans="1:17" s="59" customFormat="1" ht="60" x14ac:dyDescent="0.25">
      <c r="A83" s="49">
        <f t="shared" si="1"/>
        <v>78</v>
      </c>
      <c r="B83" s="56">
        <v>42291</v>
      </c>
      <c r="C83" s="56">
        <v>42291</v>
      </c>
      <c r="D83" s="60">
        <v>1009</v>
      </c>
      <c r="E83" s="61">
        <v>70093.53</v>
      </c>
      <c r="F83" s="61">
        <v>0</v>
      </c>
      <c r="G83" s="58" t="s">
        <v>259</v>
      </c>
      <c r="H83" s="58" t="s">
        <v>259</v>
      </c>
      <c r="I83" s="23" t="s">
        <v>19</v>
      </c>
      <c r="J83" s="62" t="s">
        <v>260</v>
      </c>
      <c r="K83" s="62" t="s">
        <v>14</v>
      </c>
      <c r="L83" s="62" t="s">
        <v>14</v>
      </c>
      <c r="M83" s="24" t="s">
        <v>109</v>
      </c>
      <c r="N83" s="63" t="s">
        <v>261</v>
      </c>
      <c r="O83" s="55" t="s">
        <v>262</v>
      </c>
      <c r="P83" s="62" t="s">
        <v>573</v>
      </c>
      <c r="Q83" s="62" t="s">
        <v>1176</v>
      </c>
    </row>
    <row r="84" spans="1:17" s="59" customFormat="1" ht="45" x14ac:dyDescent="0.25">
      <c r="A84" s="49">
        <f t="shared" si="1"/>
        <v>79</v>
      </c>
      <c r="B84" s="56">
        <v>42297</v>
      </c>
      <c r="C84" s="56">
        <v>42297</v>
      </c>
      <c r="D84" s="60">
        <v>18</v>
      </c>
      <c r="E84" s="61">
        <v>71801.100000000006</v>
      </c>
      <c r="F84" s="61">
        <v>0</v>
      </c>
      <c r="G84" s="58" t="s">
        <v>263</v>
      </c>
      <c r="H84" s="58" t="s">
        <v>263</v>
      </c>
      <c r="I84" s="23" t="s">
        <v>118</v>
      </c>
      <c r="J84" s="62" t="s">
        <v>264</v>
      </c>
      <c r="K84" s="62" t="s">
        <v>14</v>
      </c>
      <c r="L84" s="62" t="s">
        <v>14</v>
      </c>
      <c r="M84" s="24" t="s">
        <v>65</v>
      </c>
      <c r="N84" s="63" t="s">
        <v>265</v>
      </c>
      <c r="O84" s="55" t="s">
        <v>266</v>
      </c>
      <c r="P84" s="62" t="s">
        <v>549</v>
      </c>
      <c r="Q84" s="62" t="s">
        <v>1175</v>
      </c>
    </row>
    <row r="85" spans="1:17" s="59" customFormat="1" ht="75" x14ac:dyDescent="0.25">
      <c r="A85" s="49">
        <f t="shared" si="1"/>
        <v>80</v>
      </c>
      <c r="B85" s="56">
        <v>42300</v>
      </c>
      <c r="C85" s="56">
        <v>42300</v>
      </c>
      <c r="D85" s="60">
        <v>1047</v>
      </c>
      <c r="E85" s="61">
        <v>222987</v>
      </c>
      <c r="F85" s="61">
        <v>0</v>
      </c>
      <c r="G85" s="58" t="s">
        <v>200</v>
      </c>
      <c r="H85" s="58" t="s">
        <v>200</v>
      </c>
      <c r="I85" s="23" t="s">
        <v>19</v>
      </c>
      <c r="J85" s="62" t="s">
        <v>627</v>
      </c>
      <c r="K85" s="62" t="s">
        <v>14</v>
      </c>
      <c r="L85" s="62" t="s">
        <v>14</v>
      </c>
      <c r="M85" s="24" t="s">
        <v>202</v>
      </c>
      <c r="N85" s="63" t="s">
        <v>203</v>
      </c>
      <c r="O85" s="55" t="s">
        <v>267</v>
      </c>
      <c r="P85" s="62" t="s">
        <v>551</v>
      </c>
      <c r="Q85" s="10"/>
    </row>
    <row r="86" spans="1:17" s="59" customFormat="1" ht="75" x14ac:dyDescent="0.25">
      <c r="A86" s="49">
        <f t="shared" si="1"/>
        <v>81</v>
      </c>
      <c r="B86" s="56">
        <v>42300</v>
      </c>
      <c r="C86" s="56">
        <v>42300</v>
      </c>
      <c r="D86" s="60">
        <v>2370</v>
      </c>
      <c r="E86" s="61">
        <v>290500</v>
      </c>
      <c r="F86" s="61">
        <v>0</v>
      </c>
      <c r="G86" s="58" t="s">
        <v>224</v>
      </c>
      <c r="H86" s="58" t="s">
        <v>224</v>
      </c>
      <c r="I86" s="23" t="s">
        <v>12</v>
      </c>
      <c r="J86" s="62" t="s">
        <v>128</v>
      </c>
      <c r="K86" s="62" t="s">
        <v>14</v>
      </c>
      <c r="L86" s="62" t="s">
        <v>14</v>
      </c>
      <c r="M86" s="24" t="s">
        <v>15</v>
      </c>
      <c r="N86" s="63" t="s">
        <v>16</v>
      </c>
      <c r="O86" s="55" t="s">
        <v>268</v>
      </c>
      <c r="P86" s="62" t="s">
        <v>542</v>
      </c>
      <c r="Q86" s="62" t="s">
        <v>1170</v>
      </c>
    </row>
    <row r="87" spans="1:17" s="59" customFormat="1" ht="60" x14ac:dyDescent="0.25">
      <c r="A87" s="49">
        <f t="shared" si="1"/>
        <v>82</v>
      </c>
      <c r="B87" s="56">
        <v>42300</v>
      </c>
      <c r="C87" s="56">
        <v>42300</v>
      </c>
      <c r="D87" s="60">
        <v>1048</v>
      </c>
      <c r="E87" s="61">
        <v>63758.400000000001</v>
      </c>
      <c r="F87" s="61">
        <v>0</v>
      </c>
      <c r="G87" s="58" t="s">
        <v>269</v>
      </c>
      <c r="H87" s="58" t="s">
        <v>269</v>
      </c>
      <c r="I87" s="23" t="s">
        <v>19</v>
      </c>
      <c r="J87" s="62" t="s">
        <v>630</v>
      </c>
      <c r="K87" s="62" t="s">
        <v>14</v>
      </c>
      <c r="L87" s="62" t="s">
        <v>14</v>
      </c>
      <c r="M87" s="24" t="s">
        <v>271</v>
      </c>
      <c r="N87" s="63" t="s">
        <v>253</v>
      </c>
      <c r="O87" s="55" t="s">
        <v>272</v>
      </c>
      <c r="P87" s="62" t="s">
        <v>577</v>
      </c>
      <c r="Q87" s="62" t="s">
        <v>1171</v>
      </c>
    </row>
    <row r="88" spans="1:17" s="59" customFormat="1" ht="45" x14ac:dyDescent="0.25">
      <c r="A88" s="49">
        <f t="shared" si="1"/>
        <v>83</v>
      </c>
      <c r="B88" s="56">
        <v>42304</v>
      </c>
      <c r="C88" s="56">
        <v>42304</v>
      </c>
      <c r="D88" s="60">
        <v>2417</v>
      </c>
      <c r="E88" s="61">
        <v>127500</v>
      </c>
      <c r="F88" s="61">
        <v>0</v>
      </c>
      <c r="G88" s="58" t="s">
        <v>273</v>
      </c>
      <c r="H88" s="58" t="s">
        <v>273</v>
      </c>
      <c r="I88" s="23" t="s">
        <v>12</v>
      </c>
      <c r="J88" s="62" t="s">
        <v>274</v>
      </c>
      <c r="K88" s="62" t="s">
        <v>14</v>
      </c>
      <c r="L88" s="62" t="s">
        <v>14</v>
      </c>
      <c r="M88" s="24" t="s">
        <v>275</v>
      </c>
      <c r="N88" s="63" t="s">
        <v>152</v>
      </c>
      <c r="O88" s="55" t="s">
        <v>276</v>
      </c>
      <c r="P88" s="62" t="s">
        <v>542</v>
      </c>
      <c r="Q88" s="62" t="s">
        <v>1172</v>
      </c>
    </row>
    <row r="89" spans="1:17" s="59" customFormat="1" ht="60" x14ac:dyDescent="0.25">
      <c r="A89" s="49">
        <f t="shared" si="1"/>
        <v>84</v>
      </c>
      <c r="B89" s="56">
        <v>42304</v>
      </c>
      <c r="C89" s="56">
        <v>42304</v>
      </c>
      <c r="D89" s="60">
        <v>2416</v>
      </c>
      <c r="E89" s="61">
        <v>196140</v>
      </c>
      <c r="F89" s="61">
        <v>0</v>
      </c>
      <c r="G89" s="58" t="s">
        <v>224</v>
      </c>
      <c r="H89" s="58" t="s">
        <v>224</v>
      </c>
      <c r="I89" s="23" t="s">
        <v>12</v>
      </c>
      <c r="J89" s="62" t="s">
        <v>225</v>
      </c>
      <c r="K89" s="62" t="s">
        <v>14</v>
      </c>
      <c r="L89" s="62" t="s">
        <v>14</v>
      </c>
      <c r="M89" s="24" t="s">
        <v>15</v>
      </c>
      <c r="N89" s="63" t="s">
        <v>16</v>
      </c>
      <c r="O89" s="55" t="s">
        <v>277</v>
      </c>
      <c r="P89" s="62" t="s">
        <v>609</v>
      </c>
      <c r="Q89" s="62" t="s">
        <v>1173</v>
      </c>
    </row>
    <row r="90" spans="1:17" s="59" customFormat="1" ht="60" x14ac:dyDescent="0.25">
      <c r="A90" s="49">
        <f t="shared" si="1"/>
        <v>85</v>
      </c>
      <c r="B90" s="56">
        <v>42304</v>
      </c>
      <c r="C90" s="56">
        <v>42304</v>
      </c>
      <c r="D90" s="60">
        <v>1054</v>
      </c>
      <c r="E90" s="61">
        <v>154000</v>
      </c>
      <c r="F90" s="61">
        <v>0</v>
      </c>
      <c r="G90" s="58" t="s">
        <v>165</v>
      </c>
      <c r="H90" s="58" t="s">
        <v>165</v>
      </c>
      <c r="I90" s="23" t="s">
        <v>19</v>
      </c>
      <c r="J90" s="62" t="s">
        <v>166</v>
      </c>
      <c r="K90" s="62" t="s">
        <v>14</v>
      </c>
      <c r="L90" s="62" t="s">
        <v>14</v>
      </c>
      <c r="M90" s="24" t="s">
        <v>167</v>
      </c>
      <c r="N90" s="63" t="s">
        <v>168</v>
      </c>
      <c r="O90" s="55" t="s">
        <v>278</v>
      </c>
      <c r="P90" s="62" t="s">
        <v>551</v>
      </c>
      <c r="Q90" s="62" t="s">
        <v>1174</v>
      </c>
    </row>
    <row r="91" spans="1:17" s="59" customFormat="1" ht="60" x14ac:dyDescent="0.25">
      <c r="A91" s="49">
        <f t="shared" si="1"/>
        <v>86</v>
      </c>
      <c r="B91" s="56">
        <v>42304</v>
      </c>
      <c r="C91" s="56">
        <v>42304</v>
      </c>
      <c r="D91" s="60">
        <v>1055</v>
      </c>
      <c r="E91" s="61">
        <v>103386.5</v>
      </c>
      <c r="F91" s="61">
        <v>0</v>
      </c>
      <c r="G91" s="58" t="s">
        <v>48</v>
      </c>
      <c r="H91" s="58" t="s">
        <v>48</v>
      </c>
      <c r="I91" s="23" t="s">
        <v>19</v>
      </c>
      <c r="J91" s="62" t="s">
        <v>49</v>
      </c>
      <c r="K91" s="62" t="s">
        <v>14</v>
      </c>
      <c r="L91" s="62" t="s">
        <v>14</v>
      </c>
      <c r="M91" s="24" t="s">
        <v>50</v>
      </c>
      <c r="N91" s="63" t="s">
        <v>51</v>
      </c>
      <c r="O91" s="55" t="s">
        <v>279</v>
      </c>
      <c r="P91" s="62" t="s">
        <v>549</v>
      </c>
      <c r="Q91" s="62" t="s">
        <v>1361</v>
      </c>
    </row>
    <row r="92" spans="1:17" s="59" customFormat="1" ht="60" x14ac:dyDescent="0.25">
      <c r="A92" s="49">
        <f t="shared" si="1"/>
        <v>87</v>
      </c>
      <c r="B92" s="56">
        <v>42304</v>
      </c>
      <c r="C92" s="56">
        <v>42304</v>
      </c>
      <c r="D92" s="60">
        <v>1056</v>
      </c>
      <c r="E92" s="61">
        <v>208906.61</v>
      </c>
      <c r="F92" s="61">
        <v>0</v>
      </c>
      <c r="G92" s="58" t="s">
        <v>145</v>
      </c>
      <c r="H92" s="58" t="s">
        <v>145</v>
      </c>
      <c r="I92" s="23" t="s">
        <v>19</v>
      </c>
      <c r="J92" s="62" t="s">
        <v>146</v>
      </c>
      <c r="K92" s="62" t="s">
        <v>14</v>
      </c>
      <c r="L92" s="62" t="s">
        <v>14</v>
      </c>
      <c r="M92" s="24" t="s">
        <v>147</v>
      </c>
      <c r="N92" s="63" t="s">
        <v>148</v>
      </c>
      <c r="O92" s="55" t="s">
        <v>280</v>
      </c>
      <c r="P92" s="62" t="s">
        <v>551</v>
      </c>
      <c r="Q92" s="62" t="s">
        <v>1362</v>
      </c>
    </row>
    <row r="93" spans="1:17" s="59" customFormat="1" ht="45" x14ac:dyDescent="0.25">
      <c r="A93" s="49">
        <f t="shared" si="1"/>
        <v>88</v>
      </c>
      <c r="B93" s="56">
        <v>42304</v>
      </c>
      <c r="C93" s="56">
        <v>42304</v>
      </c>
      <c r="D93" s="60">
        <v>1060</v>
      </c>
      <c r="E93" s="61">
        <v>72084.31</v>
      </c>
      <c r="F93" s="61">
        <v>0</v>
      </c>
      <c r="G93" s="58" t="s">
        <v>281</v>
      </c>
      <c r="H93" s="58" t="s">
        <v>281</v>
      </c>
      <c r="I93" s="23" t="s">
        <v>19</v>
      </c>
      <c r="J93" s="62" t="s">
        <v>282</v>
      </c>
      <c r="K93" s="62" t="s">
        <v>26</v>
      </c>
      <c r="L93" s="62" t="s">
        <v>283</v>
      </c>
      <c r="M93" s="62" t="s">
        <v>194</v>
      </c>
      <c r="N93" s="63" t="s">
        <v>61</v>
      </c>
      <c r="O93" s="55" t="s">
        <v>284</v>
      </c>
      <c r="P93" s="62" t="s">
        <v>537</v>
      </c>
      <c r="Q93" s="62" t="s">
        <v>1188</v>
      </c>
    </row>
    <row r="94" spans="1:17" s="59" customFormat="1" ht="45" x14ac:dyDescent="0.25">
      <c r="A94" s="49">
        <f t="shared" si="1"/>
        <v>89</v>
      </c>
      <c r="B94" s="56">
        <v>42304</v>
      </c>
      <c r="C94" s="56">
        <v>42304</v>
      </c>
      <c r="D94" s="60">
        <v>1059</v>
      </c>
      <c r="E94" s="61">
        <v>149622</v>
      </c>
      <c r="F94" s="61">
        <v>0</v>
      </c>
      <c r="G94" s="58" t="s">
        <v>281</v>
      </c>
      <c r="H94" s="58" t="s">
        <v>281</v>
      </c>
      <c r="I94" s="23" t="s">
        <v>19</v>
      </c>
      <c r="J94" s="62" t="s">
        <v>285</v>
      </c>
      <c r="K94" s="62" t="s">
        <v>26</v>
      </c>
      <c r="L94" s="62" t="s">
        <v>283</v>
      </c>
      <c r="M94" s="62" t="s">
        <v>194</v>
      </c>
      <c r="N94" s="63" t="s">
        <v>286</v>
      </c>
      <c r="O94" s="55" t="s">
        <v>287</v>
      </c>
      <c r="P94" s="62" t="s">
        <v>542</v>
      </c>
      <c r="Q94" s="62" t="s">
        <v>1188</v>
      </c>
    </row>
    <row r="95" spans="1:17" s="59" customFormat="1" ht="60" x14ac:dyDescent="0.25">
      <c r="A95" s="49">
        <f t="shared" si="1"/>
        <v>90</v>
      </c>
      <c r="B95" s="56">
        <v>42304</v>
      </c>
      <c r="C95" s="56">
        <v>42304</v>
      </c>
      <c r="D95" s="60">
        <v>1058</v>
      </c>
      <c r="E95" s="61">
        <v>329739</v>
      </c>
      <c r="F95" s="61">
        <v>0</v>
      </c>
      <c r="G95" s="58" t="s">
        <v>288</v>
      </c>
      <c r="H95" s="58" t="s">
        <v>288</v>
      </c>
      <c r="I95" s="23" t="s">
        <v>19</v>
      </c>
      <c r="J95" s="62" t="s">
        <v>59</v>
      </c>
      <c r="K95" s="62" t="s">
        <v>14</v>
      </c>
      <c r="L95" s="62" t="s">
        <v>14</v>
      </c>
      <c r="M95" s="24" t="s">
        <v>289</v>
      </c>
      <c r="N95" s="63" t="s">
        <v>61</v>
      </c>
      <c r="O95" s="55" t="s">
        <v>290</v>
      </c>
      <c r="P95" s="62" t="s">
        <v>542</v>
      </c>
      <c r="Q95" s="62" t="s">
        <v>1187</v>
      </c>
    </row>
    <row r="96" spans="1:17" s="59" customFormat="1" ht="45" x14ac:dyDescent="0.25">
      <c r="A96" s="49">
        <f t="shared" si="1"/>
        <v>91</v>
      </c>
      <c r="B96" s="56">
        <v>42311</v>
      </c>
      <c r="C96" s="56">
        <v>42311</v>
      </c>
      <c r="D96" s="60">
        <v>21</v>
      </c>
      <c r="E96" s="61">
        <v>167535.9</v>
      </c>
      <c r="F96" s="61">
        <v>0</v>
      </c>
      <c r="G96" s="58" t="s">
        <v>263</v>
      </c>
      <c r="H96" s="58" t="s">
        <v>263</v>
      </c>
      <c r="I96" s="23" t="s">
        <v>118</v>
      </c>
      <c r="J96" s="62" t="s">
        <v>291</v>
      </c>
      <c r="K96" s="62" t="s">
        <v>14</v>
      </c>
      <c r="L96" s="62" t="s">
        <v>14</v>
      </c>
      <c r="M96" s="24" t="s">
        <v>65</v>
      </c>
      <c r="N96" s="63" t="s">
        <v>265</v>
      </c>
      <c r="O96" s="55" t="s">
        <v>292</v>
      </c>
      <c r="P96" s="62" t="s">
        <v>549</v>
      </c>
      <c r="Q96" s="62" t="s">
        <v>1186</v>
      </c>
    </row>
    <row r="97" spans="1:17" s="59" customFormat="1" ht="60" x14ac:dyDescent="0.25">
      <c r="A97" s="49">
        <f t="shared" si="1"/>
        <v>92</v>
      </c>
      <c r="B97" s="14">
        <v>42313</v>
      </c>
      <c r="C97" s="14">
        <v>42313</v>
      </c>
      <c r="D97" s="9">
        <v>2</v>
      </c>
      <c r="E97" s="61">
        <v>150000</v>
      </c>
      <c r="F97" s="61">
        <v>0</v>
      </c>
      <c r="G97" s="58" t="s">
        <v>159</v>
      </c>
      <c r="H97" s="58" t="s">
        <v>159</v>
      </c>
      <c r="I97" s="17" t="s">
        <v>160</v>
      </c>
      <c r="J97" s="62" t="s">
        <v>161</v>
      </c>
      <c r="K97" s="62" t="s">
        <v>14</v>
      </c>
      <c r="L97" s="62" t="s">
        <v>14</v>
      </c>
      <c r="M97" s="16" t="s">
        <v>162</v>
      </c>
      <c r="N97" s="11" t="s">
        <v>163</v>
      </c>
      <c r="O97" s="55" t="s">
        <v>293</v>
      </c>
      <c r="P97" s="62" t="s">
        <v>551</v>
      </c>
      <c r="Q97" s="62" t="s">
        <v>1185</v>
      </c>
    </row>
    <row r="98" spans="1:17" s="59" customFormat="1" ht="60" x14ac:dyDescent="0.25">
      <c r="A98" s="49">
        <f t="shared" si="1"/>
        <v>93</v>
      </c>
      <c r="B98" s="14">
        <v>42314</v>
      </c>
      <c r="C98" s="14">
        <v>42314</v>
      </c>
      <c r="D98" s="9">
        <v>1104</v>
      </c>
      <c r="E98" s="61">
        <v>150000</v>
      </c>
      <c r="F98" s="61">
        <v>0</v>
      </c>
      <c r="G98" s="58" t="s">
        <v>123</v>
      </c>
      <c r="H98" s="58" t="s">
        <v>123</v>
      </c>
      <c r="I98" s="23" t="s">
        <v>19</v>
      </c>
      <c r="J98" s="62" t="s">
        <v>124</v>
      </c>
      <c r="K98" s="62" t="s">
        <v>14</v>
      </c>
      <c r="L98" s="62" t="s">
        <v>14</v>
      </c>
      <c r="M98" s="16" t="s">
        <v>125</v>
      </c>
      <c r="N98" s="11" t="s">
        <v>126</v>
      </c>
      <c r="O98" s="55" t="s">
        <v>294</v>
      </c>
      <c r="P98" s="62" t="s">
        <v>540</v>
      </c>
      <c r="Q98" s="62" t="s">
        <v>1184</v>
      </c>
    </row>
    <row r="99" spans="1:17" s="59" customFormat="1" ht="60" x14ac:dyDescent="0.25">
      <c r="A99" s="49">
        <f t="shared" si="1"/>
        <v>94</v>
      </c>
      <c r="B99" s="14">
        <v>42314</v>
      </c>
      <c r="C99" s="14">
        <v>42314</v>
      </c>
      <c r="D99" s="9">
        <v>1103</v>
      </c>
      <c r="E99" s="61">
        <v>139057.43</v>
      </c>
      <c r="F99" s="61">
        <v>0</v>
      </c>
      <c r="G99" s="58" t="s">
        <v>246</v>
      </c>
      <c r="H99" s="58" t="s">
        <v>246</v>
      </c>
      <c r="I99" s="23" t="s">
        <v>19</v>
      </c>
      <c r="J99" s="62" t="s">
        <v>247</v>
      </c>
      <c r="K99" s="62" t="s">
        <v>26</v>
      </c>
      <c r="L99" s="62" t="s">
        <v>248</v>
      </c>
      <c r="M99" s="24" t="s">
        <v>141</v>
      </c>
      <c r="N99" s="63" t="s">
        <v>78</v>
      </c>
      <c r="O99" s="55" t="s">
        <v>295</v>
      </c>
      <c r="P99" s="62" t="s">
        <v>540</v>
      </c>
      <c r="Q99" s="62" t="s">
        <v>1179</v>
      </c>
    </row>
    <row r="100" spans="1:17" s="59" customFormat="1" ht="45" x14ac:dyDescent="0.25">
      <c r="A100" s="49">
        <f t="shared" si="1"/>
        <v>95</v>
      </c>
      <c r="B100" s="14">
        <v>42313</v>
      </c>
      <c r="C100" s="14">
        <v>42313</v>
      </c>
      <c r="D100" s="9">
        <v>2510</v>
      </c>
      <c r="E100" s="61">
        <v>85374</v>
      </c>
      <c r="F100" s="61">
        <v>0</v>
      </c>
      <c r="G100" s="58" t="s">
        <v>154</v>
      </c>
      <c r="H100" s="58" t="s">
        <v>154</v>
      </c>
      <c r="I100" s="23" t="s">
        <v>12</v>
      </c>
      <c r="J100" s="62" t="s">
        <v>296</v>
      </c>
      <c r="K100" s="62" t="s">
        <v>14</v>
      </c>
      <c r="L100" s="62" t="s">
        <v>14</v>
      </c>
      <c r="M100" s="24" t="s">
        <v>156</v>
      </c>
      <c r="N100" s="63" t="s">
        <v>157</v>
      </c>
      <c r="O100" s="55" t="s">
        <v>297</v>
      </c>
      <c r="P100" s="62" t="s">
        <v>542</v>
      </c>
      <c r="Q100" s="62" t="s">
        <v>1180</v>
      </c>
    </row>
    <row r="101" spans="1:17" s="59" customFormat="1" ht="45" x14ac:dyDescent="0.25">
      <c r="A101" s="49">
        <f t="shared" si="1"/>
        <v>96</v>
      </c>
      <c r="B101" s="14">
        <v>42313</v>
      </c>
      <c r="C101" s="14">
        <v>42313</v>
      </c>
      <c r="D101" s="9">
        <v>2511</v>
      </c>
      <c r="E101" s="61">
        <v>83252.960000000006</v>
      </c>
      <c r="F101" s="61">
        <v>0</v>
      </c>
      <c r="G101" s="58" t="s">
        <v>298</v>
      </c>
      <c r="H101" s="58" t="s">
        <v>298</v>
      </c>
      <c r="I101" s="23" t="s">
        <v>12</v>
      </c>
      <c r="J101" s="62" t="s">
        <v>299</v>
      </c>
      <c r="K101" s="62" t="s">
        <v>14</v>
      </c>
      <c r="L101" s="62" t="s">
        <v>14</v>
      </c>
      <c r="M101" s="24" t="s">
        <v>15</v>
      </c>
      <c r="N101" s="63" t="s">
        <v>300</v>
      </c>
      <c r="O101" s="55" t="s">
        <v>301</v>
      </c>
      <c r="P101" s="62" t="s">
        <v>542</v>
      </c>
      <c r="Q101" s="62" t="s">
        <v>1181</v>
      </c>
    </row>
    <row r="102" spans="1:17" s="59" customFormat="1" ht="45" x14ac:dyDescent="0.25">
      <c r="A102" s="49">
        <f t="shared" si="1"/>
        <v>97</v>
      </c>
      <c r="B102" s="14">
        <v>42314</v>
      </c>
      <c r="C102" s="14">
        <v>42314</v>
      </c>
      <c r="D102" s="9">
        <v>1049</v>
      </c>
      <c r="E102" s="61">
        <v>98735</v>
      </c>
      <c r="F102" s="61">
        <v>0</v>
      </c>
      <c r="G102" s="58" t="s">
        <v>302</v>
      </c>
      <c r="H102" s="58" t="s">
        <v>302</v>
      </c>
      <c r="I102" s="23" t="s">
        <v>19</v>
      </c>
      <c r="J102" s="62" t="s">
        <v>303</v>
      </c>
      <c r="K102" s="62" t="s">
        <v>26</v>
      </c>
      <c r="L102" s="62" t="s">
        <v>27</v>
      </c>
      <c r="M102" s="24" t="s">
        <v>304</v>
      </c>
      <c r="N102" s="63" t="s">
        <v>305</v>
      </c>
      <c r="O102" s="55" t="s">
        <v>306</v>
      </c>
      <c r="P102" s="62" t="s">
        <v>540</v>
      </c>
      <c r="Q102" s="62" t="s">
        <v>1182</v>
      </c>
    </row>
    <row r="103" spans="1:17" s="59" customFormat="1" ht="45" x14ac:dyDescent="0.25">
      <c r="A103" s="49">
        <f t="shared" si="1"/>
        <v>98</v>
      </c>
      <c r="B103" s="14">
        <v>42318</v>
      </c>
      <c r="C103" s="14">
        <v>42318</v>
      </c>
      <c r="D103" s="9">
        <v>1128</v>
      </c>
      <c r="E103" s="61">
        <v>139952.1</v>
      </c>
      <c r="F103" s="61">
        <v>0</v>
      </c>
      <c r="G103" s="58" t="s">
        <v>102</v>
      </c>
      <c r="H103" s="58" t="s">
        <v>102</v>
      </c>
      <c r="I103" s="23" t="s">
        <v>19</v>
      </c>
      <c r="J103" s="62" t="s">
        <v>103</v>
      </c>
      <c r="K103" s="62" t="s">
        <v>14</v>
      </c>
      <c r="L103" s="62" t="s">
        <v>14</v>
      </c>
      <c r="M103" s="24" t="s">
        <v>104</v>
      </c>
      <c r="N103" s="63" t="s">
        <v>105</v>
      </c>
      <c r="O103" s="55" t="s">
        <v>307</v>
      </c>
      <c r="P103" s="62" t="s">
        <v>540</v>
      </c>
      <c r="Q103" s="62" t="s">
        <v>1183</v>
      </c>
    </row>
    <row r="104" spans="1:17" s="59" customFormat="1" ht="75" x14ac:dyDescent="0.25">
      <c r="A104" s="49">
        <f t="shared" si="1"/>
        <v>99</v>
      </c>
      <c r="B104" s="14">
        <v>42326</v>
      </c>
      <c r="C104" s="14">
        <v>42326</v>
      </c>
      <c r="D104" s="9">
        <v>1186</v>
      </c>
      <c r="E104" s="61">
        <v>40000</v>
      </c>
      <c r="F104" s="15">
        <v>0</v>
      </c>
      <c r="G104" s="58" t="s">
        <v>95</v>
      </c>
      <c r="H104" s="11" t="s">
        <v>95</v>
      </c>
      <c r="I104" s="23" t="s">
        <v>19</v>
      </c>
      <c r="J104" s="62" t="s">
        <v>96</v>
      </c>
      <c r="K104" s="62" t="s">
        <v>14</v>
      </c>
      <c r="L104" s="62" t="s">
        <v>14</v>
      </c>
      <c r="M104" s="24" t="s">
        <v>65</v>
      </c>
      <c r="N104" s="63" t="s">
        <v>97</v>
      </c>
      <c r="O104" s="55" t="s">
        <v>308</v>
      </c>
      <c r="P104" s="62" t="s">
        <v>549</v>
      </c>
      <c r="Q104" s="10" t="s">
        <v>1306</v>
      </c>
    </row>
    <row r="105" spans="1:17" s="59" customFormat="1" ht="75" x14ac:dyDescent="0.25">
      <c r="A105" s="49">
        <f t="shared" si="1"/>
        <v>100</v>
      </c>
      <c r="B105" s="14">
        <v>42326</v>
      </c>
      <c r="C105" s="14">
        <v>42326</v>
      </c>
      <c r="D105" s="9">
        <v>1189</v>
      </c>
      <c r="E105" s="61">
        <v>91932.800000000003</v>
      </c>
      <c r="F105" s="61">
        <v>0</v>
      </c>
      <c r="G105" s="42" t="s">
        <v>38</v>
      </c>
      <c r="H105" s="42" t="s">
        <v>38</v>
      </c>
      <c r="I105" s="50" t="s">
        <v>19</v>
      </c>
      <c r="J105" s="62" t="s">
        <v>39</v>
      </c>
      <c r="K105" s="62" t="s">
        <v>14</v>
      </c>
      <c r="L105" s="62" t="s">
        <v>14</v>
      </c>
      <c r="M105" s="24" t="s">
        <v>40</v>
      </c>
      <c r="N105" s="63" t="s">
        <v>41</v>
      </c>
      <c r="O105" s="55" t="s">
        <v>309</v>
      </c>
      <c r="P105" s="62" t="s">
        <v>542</v>
      </c>
      <c r="Q105" s="62" t="s">
        <v>1190</v>
      </c>
    </row>
    <row r="106" spans="1:17" s="59" customFormat="1" ht="60" x14ac:dyDescent="0.25">
      <c r="A106" s="49">
        <f t="shared" si="1"/>
        <v>101</v>
      </c>
      <c r="B106" s="14">
        <v>42325</v>
      </c>
      <c r="C106" s="14">
        <v>42325</v>
      </c>
      <c r="D106" s="9">
        <v>2602</v>
      </c>
      <c r="E106" s="61">
        <v>160020</v>
      </c>
      <c r="F106" s="61">
        <v>0</v>
      </c>
      <c r="G106" s="58" t="s">
        <v>232</v>
      </c>
      <c r="H106" s="58" t="s">
        <v>232</v>
      </c>
      <c r="I106" s="23" t="s">
        <v>12</v>
      </c>
      <c r="J106" s="62" t="s">
        <v>296</v>
      </c>
      <c r="K106" s="62" t="s">
        <v>14</v>
      </c>
      <c r="L106" s="62" t="s">
        <v>14</v>
      </c>
      <c r="M106" s="24" t="s">
        <v>233</v>
      </c>
      <c r="N106" s="63" t="s">
        <v>234</v>
      </c>
      <c r="O106" s="55" t="s">
        <v>310</v>
      </c>
      <c r="P106" s="62" t="s">
        <v>542</v>
      </c>
      <c r="Q106" s="62" t="s">
        <v>1189</v>
      </c>
    </row>
    <row r="107" spans="1:17" s="59" customFormat="1" ht="60" x14ac:dyDescent="0.25">
      <c r="A107" s="49">
        <f t="shared" si="1"/>
        <v>102</v>
      </c>
      <c r="B107" s="14">
        <v>42325</v>
      </c>
      <c r="C107" s="14">
        <v>42325</v>
      </c>
      <c r="D107" s="9">
        <v>1180</v>
      </c>
      <c r="E107" s="61">
        <v>131829.9</v>
      </c>
      <c r="F107" s="61">
        <v>0</v>
      </c>
      <c r="G107" s="58" t="s">
        <v>63</v>
      </c>
      <c r="H107" s="58" t="s">
        <v>63</v>
      </c>
      <c r="I107" s="50" t="s">
        <v>19</v>
      </c>
      <c r="J107" s="62" t="s">
        <v>311</v>
      </c>
      <c r="K107" s="62" t="s">
        <v>14</v>
      </c>
      <c r="L107" s="62" t="s">
        <v>14</v>
      </c>
      <c r="M107" s="24" t="s">
        <v>65</v>
      </c>
      <c r="N107" s="63" t="s">
        <v>66</v>
      </c>
      <c r="O107" s="55" t="s">
        <v>312</v>
      </c>
      <c r="P107" s="62" t="s">
        <v>562</v>
      </c>
      <c r="Q107" s="62" t="s">
        <v>1108</v>
      </c>
    </row>
    <row r="108" spans="1:17" s="59" customFormat="1" ht="75" x14ac:dyDescent="0.25">
      <c r="A108" s="49">
        <f t="shared" si="1"/>
        <v>103</v>
      </c>
      <c r="B108" s="14">
        <v>42326</v>
      </c>
      <c r="C108" s="14">
        <v>42326</v>
      </c>
      <c r="D108" s="9">
        <v>1190</v>
      </c>
      <c r="E108" s="61">
        <v>221394.76</v>
      </c>
      <c r="F108" s="61">
        <v>0</v>
      </c>
      <c r="G108" s="11" t="s">
        <v>84</v>
      </c>
      <c r="H108" s="11" t="s">
        <v>84</v>
      </c>
      <c r="I108" s="20" t="s">
        <v>19</v>
      </c>
      <c r="J108" s="62" t="s">
        <v>85</v>
      </c>
      <c r="K108" s="62" t="s">
        <v>14</v>
      </c>
      <c r="L108" s="62" t="s">
        <v>14</v>
      </c>
      <c r="M108" s="24" t="s">
        <v>86</v>
      </c>
      <c r="N108" s="63" t="s">
        <v>87</v>
      </c>
      <c r="O108" s="55" t="s">
        <v>313</v>
      </c>
      <c r="P108" s="62" t="s">
        <v>551</v>
      </c>
      <c r="Q108" s="62" t="s">
        <v>1109</v>
      </c>
    </row>
    <row r="109" spans="1:17" s="59" customFormat="1" ht="75" x14ac:dyDescent="0.25">
      <c r="A109" s="49">
        <f t="shared" si="1"/>
        <v>104</v>
      </c>
      <c r="B109" s="14">
        <v>42326</v>
      </c>
      <c r="C109" s="14">
        <v>42326</v>
      </c>
      <c r="D109" s="9">
        <v>1187</v>
      </c>
      <c r="E109" s="61">
        <v>194000</v>
      </c>
      <c r="F109" s="61">
        <v>0</v>
      </c>
      <c r="G109" s="58" t="s">
        <v>227</v>
      </c>
      <c r="H109" s="58" t="s">
        <v>227</v>
      </c>
      <c r="I109" s="23" t="s">
        <v>19</v>
      </c>
      <c r="J109" s="62" t="s">
        <v>54</v>
      </c>
      <c r="K109" s="62" t="s">
        <v>14</v>
      </c>
      <c r="L109" s="62" t="s">
        <v>14</v>
      </c>
      <c r="M109" s="24" t="s">
        <v>228</v>
      </c>
      <c r="N109" s="63" t="s">
        <v>229</v>
      </c>
      <c r="O109" s="55" t="s">
        <v>314</v>
      </c>
      <c r="P109" s="62" t="s">
        <v>551</v>
      </c>
      <c r="Q109" s="62" t="s">
        <v>1110</v>
      </c>
    </row>
    <row r="110" spans="1:17" s="59" customFormat="1" ht="75" x14ac:dyDescent="0.25">
      <c r="A110" s="49">
        <f t="shared" si="1"/>
        <v>105</v>
      </c>
      <c r="B110" s="14">
        <v>42326</v>
      </c>
      <c r="C110" s="14">
        <v>42326</v>
      </c>
      <c r="D110" s="9">
        <v>1188</v>
      </c>
      <c r="E110" s="61">
        <v>247643.89</v>
      </c>
      <c r="F110" s="61">
        <v>0</v>
      </c>
      <c r="G110" s="17" t="s">
        <v>53</v>
      </c>
      <c r="H110" s="17" t="s">
        <v>53</v>
      </c>
      <c r="I110" s="20" t="s">
        <v>19</v>
      </c>
      <c r="J110" s="62" t="s">
        <v>54</v>
      </c>
      <c r="K110" s="62" t="s">
        <v>14</v>
      </c>
      <c r="L110" s="62" t="s">
        <v>14</v>
      </c>
      <c r="M110" s="24" t="s">
        <v>55</v>
      </c>
      <c r="N110" s="63" t="s">
        <v>56</v>
      </c>
      <c r="O110" s="55" t="s">
        <v>315</v>
      </c>
      <c r="P110" s="62" t="s">
        <v>551</v>
      </c>
      <c r="Q110" s="62" t="s">
        <v>1111</v>
      </c>
    </row>
    <row r="111" spans="1:17" s="59" customFormat="1" ht="60" x14ac:dyDescent="0.25">
      <c r="A111" s="49">
        <f t="shared" si="1"/>
        <v>106</v>
      </c>
      <c r="B111" s="14">
        <v>42327</v>
      </c>
      <c r="C111" s="14">
        <v>42327</v>
      </c>
      <c r="D111" s="9">
        <v>1198</v>
      </c>
      <c r="E111" s="61">
        <v>75049.88</v>
      </c>
      <c r="F111" s="61">
        <v>0</v>
      </c>
      <c r="G111" s="58" t="s">
        <v>316</v>
      </c>
      <c r="H111" s="58" t="s">
        <v>316</v>
      </c>
      <c r="I111" s="23" t="s">
        <v>19</v>
      </c>
      <c r="J111" s="62" t="s">
        <v>630</v>
      </c>
      <c r="K111" s="62" t="s">
        <v>14</v>
      </c>
      <c r="L111" s="62" t="s">
        <v>14</v>
      </c>
      <c r="M111" s="24" t="s">
        <v>317</v>
      </c>
      <c r="N111" s="63" t="s">
        <v>318</v>
      </c>
      <c r="O111" s="55" t="s">
        <v>319</v>
      </c>
      <c r="P111" s="62" t="s">
        <v>573</v>
      </c>
      <c r="Q111" s="62" t="s">
        <v>1112</v>
      </c>
    </row>
    <row r="112" spans="1:17" s="59" customFormat="1" ht="90" x14ac:dyDescent="0.25">
      <c r="A112" s="49">
        <f t="shared" si="1"/>
        <v>107</v>
      </c>
      <c r="B112" s="14">
        <v>42327</v>
      </c>
      <c r="C112" s="14">
        <v>42327</v>
      </c>
      <c r="D112" s="9">
        <v>1196</v>
      </c>
      <c r="E112" s="61">
        <v>600000</v>
      </c>
      <c r="F112" s="61">
        <v>0</v>
      </c>
      <c r="G112" s="58" t="s">
        <v>320</v>
      </c>
      <c r="H112" s="58" t="s">
        <v>320</v>
      </c>
      <c r="I112" s="23" t="s">
        <v>19</v>
      </c>
      <c r="J112" s="62" t="s">
        <v>321</v>
      </c>
      <c r="K112" s="62" t="s">
        <v>14</v>
      </c>
      <c r="L112" s="62" t="s">
        <v>14</v>
      </c>
      <c r="M112" s="24" t="s">
        <v>322</v>
      </c>
      <c r="N112" s="63" t="s">
        <v>323</v>
      </c>
      <c r="O112" s="55" t="s">
        <v>324</v>
      </c>
      <c r="P112" s="62" t="s">
        <v>537</v>
      </c>
      <c r="Q112" s="62" t="s">
        <v>1113</v>
      </c>
    </row>
    <row r="113" spans="1:17" s="59" customFormat="1" ht="60" x14ac:dyDescent="0.25">
      <c r="A113" s="49">
        <f t="shared" si="1"/>
        <v>108</v>
      </c>
      <c r="B113" s="14">
        <v>42328</v>
      </c>
      <c r="C113" s="14">
        <v>42328</v>
      </c>
      <c r="D113" s="9">
        <v>1202</v>
      </c>
      <c r="E113" s="61">
        <v>60000</v>
      </c>
      <c r="F113" s="61">
        <v>0</v>
      </c>
      <c r="G113" s="58" t="s">
        <v>123</v>
      </c>
      <c r="H113" s="58" t="s">
        <v>123</v>
      </c>
      <c r="I113" s="23" t="s">
        <v>19</v>
      </c>
      <c r="J113" s="45" t="s">
        <v>124</v>
      </c>
      <c r="K113" s="62" t="s">
        <v>14</v>
      </c>
      <c r="L113" s="62" t="s">
        <v>14</v>
      </c>
      <c r="M113" s="24" t="s">
        <v>125</v>
      </c>
      <c r="N113" s="63" t="s">
        <v>126</v>
      </c>
      <c r="O113" s="55" t="s">
        <v>325</v>
      </c>
      <c r="P113" s="45" t="s">
        <v>540</v>
      </c>
      <c r="Q113" s="45" t="s">
        <v>1114</v>
      </c>
    </row>
    <row r="114" spans="1:17" s="59" customFormat="1" ht="60" x14ac:dyDescent="0.25">
      <c r="A114" s="49">
        <f t="shared" si="1"/>
        <v>109</v>
      </c>
      <c r="B114" s="56">
        <v>42333</v>
      </c>
      <c r="C114" s="56">
        <v>42333</v>
      </c>
      <c r="D114" s="60">
        <v>1211</v>
      </c>
      <c r="E114" s="61">
        <v>350504</v>
      </c>
      <c r="F114" s="61">
        <v>0</v>
      </c>
      <c r="G114" s="58" t="s">
        <v>236</v>
      </c>
      <c r="H114" s="58" t="s">
        <v>236</v>
      </c>
      <c r="I114" s="23" t="s">
        <v>19</v>
      </c>
      <c r="J114" s="62" t="s">
        <v>59</v>
      </c>
      <c r="K114" s="62" t="s">
        <v>14</v>
      </c>
      <c r="L114" s="62" t="s">
        <v>14</v>
      </c>
      <c r="M114" s="24" t="s">
        <v>237</v>
      </c>
      <c r="N114" s="63" t="s">
        <v>142</v>
      </c>
      <c r="O114" s="55" t="s">
        <v>326</v>
      </c>
      <c r="P114" s="62" t="s">
        <v>542</v>
      </c>
      <c r="Q114" s="62" t="s">
        <v>1115</v>
      </c>
    </row>
    <row r="115" spans="1:17" s="65" customFormat="1" ht="60" x14ac:dyDescent="0.25">
      <c r="A115" s="49">
        <f t="shared" si="1"/>
        <v>110</v>
      </c>
      <c r="B115" s="14">
        <v>42335</v>
      </c>
      <c r="C115" s="14">
        <v>42335</v>
      </c>
      <c r="D115" s="9">
        <v>2734</v>
      </c>
      <c r="E115" s="61">
        <v>497000</v>
      </c>
      <c r="F115" s="61">
        <v>0</v>
      </c>
      <c r="G115" s="11" t="s">
        <v>191</v>
      </c>
      <c r="H115" s="11" t="s">
        <v>191</v>
      </c>
      <c r="I115" s="20" t="s">
        <v>12</v>
      </c>
      <c r="J115" s="10" t="s">
        <v>192</v>
      </c>
      <c r="K115" s="10" t="s">
        <v>26</v>
      </c>
      <c r="L115" s="10" t="s">
        <v>193</v>
      </c>
      <c r="M115" s="16" t="s">
        <v>194</v>
      </c>
      <c r="N115" s="11" t="s">
        <v>195</v>
      </c>
      <c r="O115" s="64" t="s">
        <v>327</v>
      </c>
      <c r="P115" s="10" t="s">
        <v>573</v>
      </c>
      <c r="Q115" s="10" t="s">
        <v>1116</v>
      </c>
    </row>
    <row r="116" spans="1:17" s="65" customFormat="1" ht="60" x14ac:dyDescent="0.25">
      <c r="A116" s="49">
        <f t="shared" si="1"/>
        <v>111</v>
      </c>
      <c r="B116" s="14">
        <v>42338</v>
      </c>
      <c r="C116" s="14">
        <v>42339</v>
      </c>
      <c r="D116" s="9">
        <v>3</v>
      </c>
      <c r="E116" s="61">
        <f>212292</f>
        <v>212292</v>
      </c>
      <c r="F116" s="61">
        <v>25</v>
      </c>
      <c r="G116" s="11" t="s">
        <v>328</v>
      </c>
      <c r="H116" s="11" t="s">
        <v>328</v>
      </c>
      <c r="I116" s="20" t="s">
        <v>206</v>
      </c>
      <c r="J116" s="10" t="s">
        <v>329</v>
      </c>
      <c r="K116" s="10" t="s">
        <v>14</v>
      </c>
      <c r="L116" s="10" t="s">
        <v>14</v>
      </c>
      <c r="M116" s="16" t="s">
        <v>65</v>
      </c>
      <c r="N116" s="11" t="s">
        <v>330</v>
      </c>
      <c r="O116" s="64" t="s">
        <v>331</v>
      </c>
      <c r="P116" s="10" t="s">
        <v>542</v>
      </c>
      <c r="Q116" s="10" t="s">
        <v>1332</v>
      </c>
    </row>
    <row r="117" spans="1:17" s="65" customFormat="1" ht="60" x14ac:dyDescent="0.25">
      <c r="A117" s="49">
        <f t="shared" si="1"/>
        <v>112</v>
      </c>
      <c r="B117" s="14">
        <v>42339</v>
      </c>
      <c r="C117" s="14">
        <v>42339</v>
      </c>
      <c r="D117" s="9">
        <v>2791</v>
      </c>
      <c r="E117" s="61">
        <v>450374.76</v>
      </c>
      <c r="F117" s="61">
        <v>0</v>
      </c>
      <c r="G117" s="11" t="s">
        <v>332</v>
      </c>
      <c r="H117" s="11" t="s">
        <v>332</v>
      </c>
      <c r="I117" s="20" t="s">
        <v>12</v>
      </c>
      <c r="J117" s="10" t="s">
        <v>186</v>
      </c>
      <c r="K117" s="10" t="s">
        <v>14</v>
      </c>
      <c r="L117" s="10" t="s">
        <v>14</v>
      </c>
      <c r="M117" s="16" t="s">
        <v>167</v>
      </c>
      <c r="N117" s="11" t="s">
        <v>229</v>
      </c>
      <c r="O117" s="64" t="s">
        <v>333</v>
      </c>
      <c r="P117" s="10" t="s">
        <v>659</v>
      </c>
      <c r="Q117" s="10" t="s">
        <v>1333</v>
      </c>
    </row>
    <row r="118" spans="1:17" s="65" customFormat="1" ht="75" x14ac:dyDescent="0.25">
      <c r="A118" s="49">
        <f t="shared" si="1"/>
        <v>113</v>
      </c>
      <c r="B118" s="14">
        <v>42340</v>
      </c>
      <c r="C118" s="14">
        <v>42340</v>
      </c>
      <c r="D118" s="9">
        <v>1263</v>
      </c>
      <c r="E118" s="61">
        <v>352946.93</v>
      </c>
      <c r="F118" s="61">
        <v>0</v>
      </c>
      <c r="G118" s="11" t="s">
        <v>185</v>
      </c>
      <c r="H118" s="57" t="s">
        <v>185</v>
      </c>
      <c r="I118" s="20" t="s">
        <v>19</v>
      </c>
      <c r="J118" s="10" t="s">
        <v>186</v>
      </c>
      <c r="K118" s="10" t="s">
        <v>14</v>
      </c>
      <c r="L118" s="10" t="s">
        <v>14</v>
      </c>
      <c r="M118" s="16" t="s">
        <v>187</v>
      </c>
      <c r="N118" s="11" t="s">
        <v>188</v>
      </c>
      <c r="O118" s="64" t="s">
        <v>334</v>
      </c>
      <c r="P118" s="10" t="s">
        <v>549</v>
      </c>
      <c r="Q118" s="10" t="s">
        <v>1334</v>
      </c>
    </row>
    <row r="119" spans="1:17" s="65" customFormat="1" ht="60" x14ac:dyDescent="0.25">
      <c r="A119" s="49">
        <f t="shared" si="1"/>
        <v>114</v>
      </c>
      <c r="B119" s="14">
        <v>42340</v>
      </c>
      <c r="C119" s="14">
        <v>42340</v>
      </c>
      <c r="D119" s="9">
        <v>1264</v>
      </c>
      <c r="E119" s="61">
        <v>352946.93</v>
      </c>
      <c r="F119" s="61">
        <v>0</v>
      </c>
      <c r="G119" s="11" t="s">
        <v>211</v>
      </c>
      <c r="H119" s="11" t="s">
        <v>211</v>
      </c>
      <c r="I119" s="20" t="s">
        <v>19</v>
      </c>
      <c r="J119" s="10" t="s">
        <v>212</v>
      </c>
      <c r="K119" s="10" t="s">
        <v>14</v>
      </c>
      <c r="L119" s="10" t="s">
        <v>14</v>
      </c>
      <c r="M119" s="16" t="s">
        <v>187</v>
      </c>
      <c r="N119" s="11" t="s">
        <v>213</v>
      </c>
      <c r="O119" s="64" t="s">
        <v>335</v>
      </c>
      <c r="P119" s="10" t="s">
        <v>549</v>
      </c>
      <c r="Q119" s="10" t="s">
        <v>1363</v>
      </c>
    </row>
    <row r="120" spans="1:17" s="65" customFormat="1" ht="60" x14ac:dyDescent="0.25">
      <c r="A120" s="49">
        <f t="shared" si="1"/>
        <v>115</v>
      </c>
      <c r="B120" s="14">
        <v>42340</v>
      </c>
      <c r="C120" s="14">
        <v>42340</v>
      </c>
      <c r="D120" s="9">
        <v>1265</v>
      </c>
      <c r="E120" s="61">
        <v>357396.55</v>
      </c>
      <c r="F120" s="61">
        <v>0</v>
      </c>
      <c r="G120" s="17" t="s">
        <v>112</v>
      </c>
      <c r="H120" s="17" t="s">
        <v>112</v>
      </c>
      <c r="I120" s="50" t="s">
        <v>19</v>
      </c>
      <c r="J120" s="10" t="s">
        <v>662</v>
      </c>
      <c r="K120" s="10" t="s">
        <v>14</v>
      </c>
      <c r="L120" s="10" t="s">
        <v>14</v>
      </c>
      <c r="M120" s="16" t="s">
        <v>114</v>
      </c>
      <c r="N120" s="11" t="s">
        <v>115</v>
      </c>
      <c r="O120" s="64" t="s">
        <v>336</v>
      </c>
      <c r="P120" s="10" t="s">
        <v>573</v>
      </c>
      <c r="Q120" s="10" t="s">
        <v>1121</v>
      </c>
    </row>
    <row r="121" spans="1:17" s="65" customFormat="1" ht="60" x14ac:dyDescent="0.25">
      <c r="A121" s="49">
        <f t="shared" si="1"/>
        <v>116</v>
      </c>
      <c r="B121" s="14">
        <v>42340</v>
      </c>
      <c r="C121" s="14">
        <v>42340</v>
      </c>
      <c r="D121" s="9">
        <v>4</v>
      </c>
      <c r="E121" s="61">
        <f>141540</f>
        <v>141540</v>
      </c>
      <c r="F121" s="61">
        <v>25</v>
      </c>
      <c r="G121" s="17" t="s">
        <v>205</v>
      </c>
      <c r="H121" s="17" t="s">
        <v>205</v>
      </c>
      <c r="I121" s="20" t="s">
        <v>206</v>
      </c>
      <c r="J121" s="10" t="s">
        <v>207</v>
      </c>
      <c r="K121" s="10" t="s">
        <v>14</v>
      </c>
      <c r="L121" s="10" t="s">
        <v>14</v>
      </c>
      <c r="M121" s="16" t="s">
        <v>208</v>
      </c>
      <c r="N121" s="11" t="s">
        <v>209</v>
      </c>
      <c r="O121" s="64" t="s">
        <v>337</v>
      </c>
      <c r="P121" s="10" t="s">
        <v>549</v>
      </c>
      <c r="Q121" s="10" t="s">
        <v>1335</v>
      </c>
    </row>
    <row r="122" spans="1:17" s="65" customFormat="1" ht="75" x14ac:dyDescent="0.25">
      <c r="A122" s="49">
        <f t="shared" si="1"/>
        <v>117</v>
      </c>
      <c r="B122" s="14">
        <v>42340</v>
      </c>
      <c r="C122" s="14">
        <v>42340</v>
      </c>
      <c r="D122" s="9">
        <v>1266</v>
      </c>
      <c r="E122" s="61">
        <v>233576.63</v>
      </c>
      <c r="F122" s="61">
        <v>0</v>
      </c>
      <c r="G122" s="11" t="s">
        <v>250</v>
      </c>
      <c r="H122" s="11" t="s">
        <v>250</v>
      </c>
      <c r="I122" s="20" t="s">
        <v>19</v>
      </c>
      <c r="J122" s="10" t="s">
        <v>255</v>
      </c>
      <c r="K122" s="10" t="s">
        <v>14</v>
      </c>
      <c r="L122" s="10" t="s">
        <v>14</v>
      </c>
      <c r="M122" s="16" t="s">
        <v>252</v>
      </c>
      <c r="N122" s="11" t="s">
        <v>253</v>
      </c>
      <c r="O122" s="64" t="s">
        <v>338</v>
      </c>
      <c r="P122" s="10" t="s">
        <v>546</v>
      </c>
      <c r="Q122" s="10" t="s">
        <v>1336</v>
      </c>
    </row>
    <row r="123" spans="1:17" s="65" customFormat="1" ht="75" x14ac:dyDescent="0.25">
      <c r="A123" s="49">
        <f t="shared" si="1"/>
        <v>118</v>
      </c>
      <c r="B123" s="14">
        <v>42340</v>
      </c>
      <c r="C123" s="14">
        <v>42340</v>
      </c>
      <c r="D123" s="9">
        <v>1267</v>
      </c>
      <c r="E123" s="61">
        <v>420000</v>
      </c>
      <c r="F123" s="61">
        <v>0</v>
      </c>
      <c r="G123" s="58" t="s">
        <v>239</v>
      </c>
      <c r="H123" s="58" t="s">
        <v>239</v>
      </c>
      <c r="I123" s="23" t="s">
        <v>19</v>
      </c>
      <c r="J123" s="10" t="s">
        <v>240</v>
      </c>
      <c r="K123" s="10" t="s">
        <v>14</v>
      </c>
      <c r="L123" s="10" t="s">
        <v>14</v>
      </c>
      <c r="M123" s="16" t="s">
        <v>180</v>
      </c>
      <c r="N123" s="11" t="s">
        <v>241</v>
      </c>
      <c r="O123" s="64" t="s">
        <v>339</v>
      </c>
      <c r="P123" s="10" t="s">
        <v>562</v>
      </c>
      <c r="Q123" s="10" t="s">
        <v>1337</v>
      </c>
    </row>
    <row r="124" spans="1:17" s="65" customFormat="1" ht="60" x14ac:dyDescent="0.25">
      <c r="A124" s="49">
        <f t="shared" si="1"/>
        <v>119</v>
      </c>
      <c r="B124" s="14">
        <v>42342</v>
      </c>
      <c r="C124" s="14">
        <v>42342</v>
      </c>
      <c r="D124" s="9">
        <v>1284</v>
      </c>
      <c r="E124" s="61">
        <v>36816</v>
      </c>
      <c r="F124" s="61">
        <v>0</v>
      </c>
      <c r="G124" s="11" t="s">
        <v>340</v>
      </c>
      <c r="H124" s="11" t="s">
        <v>340</v>
      </c>
      <c r="I124" s="23" t="s">
        <v>19</v>
      </c>
      <c r="J124" s="10" t="s">
        <v>207</v>
      </c>
      <c r="K124" s="10" t="s">
        <v>14</v>
      </c>
      <c r="L124" s="10" t="s">
        <v>14</v>
      </c>
      <c r="M124" s="16" t="s">
        <v>895</v>
      </c>
      <c r="N124" s="11" t="s">
        <v>341</v>
      </c>
      <c r="O124" s="64" t="s">
        <v>342</v>
      </c>
      <c r="P124" s="10" t="s">
        <v>540</v>
      </c>
      <c r="Q124" s="10" t="s">
        <v>1117</v>
      </c>
    </row>
    <row r="125" spans="1:17" s="65" customFormat="1" ht="60" x14ac:dyDescent="0.25">
      <c r="A125" s="49">
        <f t="shared" si="1"/>
        <v>120</v>
      </c>
      <c r="B125" s="14">
        <v>42342</v>
      </c>
      <c r="C125" s="14">
        <v>42342</v>
      </c>
      <c r="D125" s="9">
        <v>1283</v>
      </c>
      <c r="E125" s="61">
        <v>168196.73</v>
      </c>
      <c r="F125" s="61">
        <v>0</v>
      </c>
      <c r="G125" s="11" t="s">
        <v>281</v>
      </c>
      <c r="H125" s="11" t="s">
        <v>281</v>
      </c>
      <c r="I125" s="23" t="s">
        <v>19</v>
      </c>
      <c r="J125" s="10" t="s">
        <v>282</v>
      </c>
      <c r="K125" s="10" t="s">
        <v>26</v>
      </c>
      <c r="L125" s="10" t="s">
        <v>283</v>
      </c>
      <c r="M125" s="16" t="s">
        <v>194</v>
      </c>
      <c r="N125" s="11" t="s">
        <v>61</v>
      </c>
      <c r="O125" s="64" t="s">
        <v>343</v>
      </c>
      <c r="P125" s="10" t="s">
        <v>537</v>
      </c>
      <c r="Q125" s="10" t="s">
        <v>1118</v>
      </c>
    </row>
    <row r="126" spans="1:17" s="65" customFormat="1" ht="75" x14ac:dyDescent="0.25">
      <c r="A126" s="49">
        <f t="shared" si="1"/>
        <v>121</v>
      </c>
      <c r="B126" s="14">
        <v>42342</v>
      </c>
      <c r="C126" s="14">
        <v>42342</v>
      </c>
      <c r="D126" s="9">
        <v>2872</v>
      </c>
      <c r="E126" s="61">
        <v>297500</v>
      </c>
      <c r="F126" s="61">
        <v>0</v>
      </c>
      <c r="G126" s="58" t="s">
        <v>273</v>
      </c>
      <c r="H126" s="58" t="s">
        <v>273</v>
      </c>
      <c r="I126" s="23" t="s">
        <v>12</v>
      </c>
      <c r="J126" s="10" t="s">
        <v>274</v>
      </c>
      <c r="K126" s="10" t="s">
        <v>14</v>
      </c>
      <c r="L126" s="10" t="s">
        <v>14</v>
      </c>
      <c r="M126" s="16" t="s">
        <v>275</v>
      </c>
      <c r="N126" s="11" t="s">
        <v>152</v>
      </c>
      <c r="O126" s="64" t="s">
        <v>344</v>
      </c>
      <c r="P126" s="10" t="s">
        <v>542</v>
      </c>
      <c r="Q126" s="10" t="s">
        <v>1119</v>
      </c>
    </row>
    <row r="127" spans="1:17" s="65" customFormat="1" ht="75" x14ac:dyDescent="0.25">
      <c r="A127" s="49">
        <f t="shared" si="1"/>
        <v>122</v>
      </c>
      <c r="B127" s="14">
        <v>42345</v>
      </c>
      <c r="C127" s="14">
        <v>42345</v>
      </c>
      <c r="D127" s="9">
        <v>1290</v>
      </c>
      <c r="E127" s="61">
        <v>432012.08</v>
      </c>
      <c r="F127" s="61">
        <v>0</v>
      </c>
      <c r="G127" s="11" t="s">
        <v>250</v>
      </c>
      <c r="H127" s="11" t="s">
        <v>250</v>
      </c>
      <c r="I127" s="20" t="s">
        <v>19</v>
      </c>
      <c r="J127" s="10" t="s">
        <v>251</v>
      </c>
      <c r="K127" s="10" t="s">
        <v>14</v>
      </c>
      <c r="L127" s="10" t="s">
        <v>14</v>
      </c>
      <c r="M127" s="16" t="s">
        <v>252</v>
      </c>
      <c r="N127" s="11" t="s">
        <v>253</v>
      </c>
      <c r="O127" s="64" t="s">
        <v>345</v>
      </c>
      <c r="P127" s="10" t="s">
        <v>546</v>
      </c>
      <c r="Q127" s="10" t="s">
        <v>1120</v>
      </c>
    </row>
    <row r="128" spans="1:17" s="65" customFormat="1" ht="75" x14ac:dyDescent="0.25">
      <c r="A128" s="49">
        <f t="shared" si="1"/>
        <v>123</v>
      </c>
      <c r="B128" s="14">
        <v>42348</v>
      </c>
      <c r="C128" s="14">
        <v>42348</v>
      </c>
      <c r="D128" s="9">
        <v>1321</v>
      </c>
      <c r="E128" s="61">
        <v>456400</v>
      </c>
      <c r="F128" s="61">
        <v>0</v>
      </c>
      <c r="G128" s="11" t="s">
        <v>197</v>
      </c>
      <c r="H128" s="11" t="s">
        <v>197</v>
      </c>
      <c r="I128" s="20" t="s">
        <v>19</v>
      </c>
      <c r="J128" s="10" t="s">
        <v>128</v>
      </c>
      <c r="K128" s="10" t="s">
        <v>14</v>
      </c>
      <c r="L128" s="10" t="s">
        <v>14</v>
      </c>
      <c r="M128" s="16" t="s">
        <v>15</v>
      </c>
      <c r="N128" s="11" t="s">
        <v>198</v>
      </c>
      <c r="O128" s="64" t="s">
        <v>346</v>
      </c>
      <c r="P128" s="10" t="s">
        <v>542</v>
      </c>
      <c r="Q128" s="10" t="s">
        <v>1191</v>
      </c>
    </row>
    <row r="129" spans="1:17" s="65" customFormat="1" ht="75" x14ac:dyDescent="0.25">
      <c r="A129" s="49">
        <f t="shared" si="1"/>
        <v>124</v>
      </c>
      <c r="B129" s="14">
        <v>42349</v>
      </c>
      <c r="C129" s="14">
        <v>42349</v>
      </c>
      <c r="D129" s="9">
        <v>1332</v>
      </c>
      <c r="E129" s="61">
        <v>860078</v>
      </c>
      <c r="F129" s="61">
        <v>0</v>
      </c>
      <c r="G129" s="11" t="s">
        <v>347</v>
      </c>
      <c r="H129" s="11" t="s">
        <v>347</v>
      </c>
      <c r="I129" s="20" t="s">
        <v>19</v>
      </c>
      <c r="J129" s="10" t="s">
        <v>348</v>
      </c>
      <c r="K129" s="10" t="s">
        <v>27</v>
      </c>
      <c r="L129" s="10" t="s">
        <v>27</v>
      </c>
      <c r="M129" s="16" t="s">
        <v>349</v>
      </c>
      <c r="N129" s="11" t="s">
        <v>350</v>
      </c>
      <c r="O129" s="64" t="s">
        <v>351</v>
      </c>
      <c r="P129" s="10" t="s">
        <v>537</v>
      </c>
      <c r="Q129" s="10" t="s">
        <v>1338</v>
      </c>
    </row>
    <row r="130" spans="1:17" s="65" customFormat="1" ht="75" x14ac:dyDescent="0.25">
      <c r="A130" s="49">
        <f t="shared" si="1"/>
        <v>125</v>
      </c>
      <c r="B130" s="14">
        <v>42349</v>
      </c>
      <c r="C130" s="14">
        <v>42349</v>
      </c>
      <c r="D130" s="9">
        <v>1331</v>
      </c>
      <c r="E130" s="61">
        <v>140082.51999999999</v>
      </c>
      <c r="F130" s="61">
        <v>0</v>
      </c>
      <c r="G130" s="11" t="s">
        <v>145</v>
      </c>
      <c r="H130" s="11" t="s">
        <v>145</v>
      </c>
      <c r="I130" s="20" t="s">
        <v>19</v>
      </c>
      <c r="J130" s="10" t="s">
        <v>352</v>
      </c>
      <c r="K130" s="10" t="s">
        <v>14</v>
      </c>
      <c r="L130" s="10" t="s">
        <v>14</v>
      </c>
      <c r="M130" s="16" t="s">
        <v>147</v>
      </c>
      <c r="N130" s="11" t="s">
        <v>148</v>
      </c>
      <c r="O130" s="64" t="s">
        <v>353</v>
      </c>
      <c r="P130" s="10" t="s">
        <v>551</v>
      </c>
      <c r="Q130" s="10" t="s">
        <v>1339</v>
      </c>
    </row>
    <row r="131" spans="1:17" s="65" customFormat="1" ht="60" x14ac:dyDescent="0.25">
      <c r="A131" s="49">
        <f t="shared" si="1"/>
        <v>126</v>
      </c>
      <c r="B131" s="14">
        <v>42354</v>
      </c>
      <c r="C131" s="14">
        <v>42354</v>
      </c>
      <c r="D131" s="9">
        <v>1360</v>
      </c>
      <c r="E131" s="61">
        <v>123973.17</v>
      </c>
      <c r="F131" s="61">
        <v>0</v>
      </c>
      <c r="G131" s="11" t="s">
        <v>354</v>
      </c>
      <c r="H131" s="11" t="s">
        <v>354</v>
      </c>
      <c r="I131" s="20" t="s">
        <v>19</v>
      </c>
      <c r="J131" s="10" t="s">
        <v>355</v>
      </c>
      <c r="K131" s="62" t="s">
        <v>14</v>
      </c>
      <c r="L131" s="62" t="s">
        <v>14</v>
      </c>
      <c r="M131" s="16" t="s">
        <v>202</v>
      </c>
      <c r="N131" s="11" t="s">
        <v>356</v>
      </c>
      <c r="O131" s="66" t="s">
        <v>357</v>
      </c>
      <c r="P131" s="10" t="s">
        <v>542</v>
      </c>
      <c r="Q131" s="10" t="s">
        <v>1212</v>
      </c>
    </row>
    <row r="132" spans="1:17" s="65" customFormat="1" ht="75" x14ac:dyDescent="0.25">
      <c r="A132" s="49">
        <f t="shared" si="1"/>
        <v>127</v>
      </c>
      <c r="B132" s="14">
        <v>42354</v>
      </c>
      <c r="C132" s="14">
        <v>42354</v>
      </c>
      <c r="D132" s="9">
        <v>1361</v>
      </c>
      <c r="E132" s="61">
        <v>769391</v>
      </c>
      <c r="F132" s="61">
        <v>0</v>
      </c>
      <c r="G132" s="58" t="s">
        <v>288</v>
      </c>
      <c r="H132" s="58" t="s">
        <v>288</v>
      </c>
      <c r="I132" s="23" t="s">
        <v>19</v>
      </c>
      <c r="J132" s="10" t="s">
        <v>59</v>
      </c>
      <c r="K132" s="62" t="s">
        <v>14</v>
      </c>
      <c r="L132" s="62" t="s">
        <v>14</v>
      </c>
      <c r="M132" s="16" t="s">
        <v>289</v>
      </c>
      <c r="N132" s="11" t="s">
        <v>61</v>
      </c>
      <c r="O132" s="66" t="s">
        <v>358</v>
      </c>
      <c r="P132" s="10" t="s">
        <v>542</v>
      </c>
      <c r="Q132" s="10" t="s">
        <v>1340</v>
      </c>
    </row>
    <row r="133" spans="1:17" s="65" customFormat="1" ht="75" x14ac:dyDescent="0.25">
      <c r="A133" s="49">
        <f t="shared" si="1"/>
        <v>128</v>
      </c>
      <c r="B133" s="14">
        <v>42354</v>
      </c>
      <c r="C133" s="14">
        <v>42354</v>
      </c>
      <c r="D133" s="9">
        <v>3011</v>
      </c>
      <c r="E133" s="61">
        <v>194256.91</v>
      </c>
      <c r="F133" s="61">
        <v>0</v>
      </c>
      <c r="G133" s="57" t="s">
        <v>298</v>
      </c>
      <c r="H133" s="11" t="s">
        <v>298</v>
      </c>
      <c r="I133" s="20" t="s">
        <v>12</v>
      </c>
      <c r="J133" s="10" t="s">
        <v>299</v>
      </c>
      <c r="K133" s="62" t="s">
        <v>14</v>
      </c>
      <c r="L133" s="62" t="s">
        <v>14</v>
      </c>
      <c r="M133" s="16" t="s">
        <v>15</v>
      </c>
      <c r="N133" s="11" t="s">
        <v>300</v>
      </c>
      <c r="O133" s="66" t="s">
        <v>359</v>
      </c>
      <c r="P133" s="10" t="s">
        <v>542</v>
      </c>
      <c r="Q133" s="10" t="s">
        <v>1341</v>
      </c>
    </row>
    <row r="134" spans="1:17" s="65" customFormat="1" ht="60" x14ac:dyDescent="0.25">
      <c r="A134" s="49">
        <f t="shared" si="1"/>
        <v>129</v>
      </c>
      <c r="B134" s="14">
        <v>42354</v>
      </c>
      <c r="C134" s="14">
        <v>42354</v>
      </c>
      <c r="D134" s="9">
        <v>3012</v>
      </c>
      <c r="E134" s="61">
        <v>59057.36</v>
      </c>
      <c r="F134" s="61">
        <v>0</v>
      </c>
      <c r="G134" s="58" t="s">
        <v>232</v>
      </c>
      <c r="H134" s="58" t="s">
        <v>232</v>
      </c>
      <c r="I134" s="23" t="s">
        <v>12</v>
      </c>
      <c r="J134" s="10" t="s">
        <v>240</v>
      </c>
      <c r="K134" s="62" t="s">
        <v>14</v>
      </c>
      <c r="L134" s="62" t="s">
        <v>14</v>
      </c>
      <c r="M134" s="16" t="s">
        <v>233</v>
      </c>
      <c r="N134" s="11" t="s">
        <v>234</v>
      </c>
      <c r="O134" s="66" t="s">
        <v>360</v>
      </c>
      <c r="P134" s="10" t="s">
        <v>562</v>
      </c>
      <c r="Q134" s="10" t="s">
        <v>1342</v>
      </c>
    </row>
    <row r="135" spans="1:17" s="65" customFormat="1" ht="75" x14ac:dyDescent="0.25">
      <c r="A135" s="49">
        <f t="shared" si="1"/>
        <v>130</v>
      </c>
      <c r="B135" s="14">
        <v>42359</v>
      </c>
      <c r="C135" s="14">
        <v>42359</v>
      </c>
      <c r="D135" s="9">
        <v>1399</v>
      </c>
      <c r="E135" s="61">
        <v>379417</v>
      </c>
      <c r="F135" s="61">
        <v>0</v>
      </c>
      <c r="G135" s="17" t="s">
        <v>112</v>
      </c>
      <c r="H135" s="17" t="s">
        <v>112</v>
      </c>
      <c r="I135" s="50" t="s">
        <v>19</v>
      </c>
      <c r="J135" s="10" t="s">
        <v>662</v>
      </c>
      <c r="K135" s="62" t="s">
        <v>14</v>
      </c>
      <c r="L135" s="62" t="s">
        <v>14</v>
      </c>
      <c r="M135" s="16" t="s">
        <v>114</v>
      </c>
      <c r="N135" s="11" t="s">
        <v>115</v>
      </c>
      <c r="O135" s="66" t="s">
        <v>361</v>
      </c>
      <c r="P135" s="10" t="s">
        <v>573</v>
      </c>
      <c r="Q135" s="10" t="s">
        <v>1343</v>
      </c>
    </row>
    <row r="136" spans="1:17" s="65" customFormat="1" ht="60" x14ac:dyDescent="0.25">
      <c r="A136" s="49">
        <f t="shared" ref="A136:A199" si="2">A135+1</f>
        <v>131</v>
      </c>
      <c r="B136" s="14">
        <v>42359</v>
      </c>
      <c r="C136" s="14">
        <v>42359</v>
      </c>
      <c r="D136" s="9">
        <v>1398</v>
      </c>
      <c r="E136" s="61">
        <v>148769.60999999999</v>
      </c>
      <c r="F136" s="61">
        <v>0</v>
      </c>
      <c r="G136" s="58" t="s">
        <v>269</v>
      </c>
      <c r="H136" s="58" t="s">
        <v>269</v>
      </c>
      <c r="I136" s="23" t="s">
        <v>19</v>
      </c>
      <c r="J136" s="10" t="s">
        <v>270</v>
      </c>
      <c r="K136" s="62" t="s">
        <v>14</v>
      </c>
      <c r="L136" s="62" t="s">
        <v>14</v>
      </c>
      <c r="M136" s="16" t="s">
        <v>271</v>
      </c>
      <c r="N136" s="11" t="s">
        <v>253</v>
      </c>
      <c r="O136" s="66" t="s">
        <v>362</v>
      </c>
      <c r="P136" s="10" t="s">
        <v>577</v>
      </c>
      <c r="Q136" s="10" t="s">
        <v>1344</v>
      </c>
    </row>
    <row r="137" spans="1:17" s="65" customFormat="1" ht="75" x14ac:dyDescent="0.25">
      <c r="A137" s="49">
        <f t="shared" si="2"/>
        <v>132</v>
      </c>
      <c r="B137" s="14">
        <v>42359</v>
      </c>
      <c r="C137" s="14">
        <v>42359</v>
      </c>
      <c r="D137" s="9">
        <v>1400</v>
      </c>
      <c r="E137" s="61">
        <v>133000</v>
      </c>
      <c r="F137" s="61">
        <v>0</v>
      </c>
      <c r="G137" s="58" t="s">
        <v>227</v>
      </c>
      <c r="H137" s="58" t="s">
        <v>227</v>
      </c>
      <c r="I137" s="23" t="s">
        <v>19</v>
      </c>
      <c r="J137" s="10" t="s">
        <v>54</v>
      </c>
      <c r="K137" s="62" t="s">
        <v>14</v>
      </c>
      <c r="L137" s="62" t="s">
        <v>14</v>
      </c>
      <c r="M137" s="16" t="s">
        <v>228</v>
      </c>
      <c r="N137" s="11" t="s">
        <v>229</v>
      </c>
      <c r="O137" s="66" t="s">
        <v>363</v>
      </c>
      <c r="P137" s="10" t="s">
        <v>551</v>
      </c>
      <c r="Q137" s="10" t="s">
        <v>1101</v>
      </c>
    </row>
    <row r="138" spans="1:17" s="65" customFormat="1" ht="75" x14ac:dyDescent="0.25">
      <c r="A138" s="49">
        <f t="shared" si="2"/>
        <v>133</v>
      </c>
      <c r="B138" s="14">
        <v>42361</v>
      </c>
      <c r="C138" s="14">
        <v>42361</v>
      </c>
      <c r="D138" s="9">
        <v>3198</v>
      </c>
      <c r="E138" s="61">
        <v>199206</v>
      </c>
      <c r="F138" s="61">
        <v>0</v>
      </c>
      <c r="G138" s="58" t="s">
        <v>154</v>
      </c>
      <c r="H138" s="58" t="s">
        <v>154</v>
      </c>
      <c r="I138" s="23" t="s">
        <v>12</v>
      </c>
      <c r="J138" s="10" t="s">
        <v>296</v>
      </c>
      <c r="K138" s="62" t="s">
        <v>14</v>
      </c>
      <c r="L138" s="62" t="s">
        <v>14</v>
      </c>
      <c r="M138" s="16" t="s">
        <v>156</v>
      </c>
      <c r="N138" s="11" t="s">
        <v>157</v>
      </c>
      <c r="O138" s="66" t="s">
        <v>364</v>
      </c>
      <c r="P138" s="10" t="s">
        <v>542</v>
      </c>
      <c r="Q138" s="10" t="s">
        <v>1102</v>
      </c>
    </row>
    <row r="139" spans="1:17" s="65" customFormat="1" ht="75" x14ac:dyDescent="0.25">
      <c r="A139" s="49">
        <f t="shared" si="2"/>
        <v>134</v>
      </c>
      <c r="B139" s="14">
        <v>42361</v>
      </c>
      <c r="C139" s="14">
        <v>42361</v>
      </c>
      <c r="D139" s="9">
        <v>1438</v>
      </c>
      <c r="E139" s="61">
        <v>107001.85</v>
      </c>
      <c r="F139" s="61">
        <v>0</v>
      </c>
      <c r="G139" s="11" t="s">
        <v>84</v>
      </c>
      <c r="H139" s="11" t="s">
        <v>84</v>
      </c>
      <c r="I139" s="20" t="s">
        <v>19</v>
      </c>
      <c r="J139" s="10" t="s">
        <v>85</v>
      </c>
      <c r="K139" s="62" t="s">
        <v>14</v>
      </c>
      <c r="L139" s="62" t="s">
        <v>14</v>
      </c>
      <c r="M139" s="16" t="s">
        <v>86</v>
      </c>
      <c r="N139" s="11" t="s">
        <v>87</v>
      </c>
      <c r="O139" s="66" t="s">
        <v>365</v>
      </c>
      <c r="P139" s="10" t="s">
        <v>551</v>
      </c>
      <c r="Q139" s="10" t="s">
        <v>1103</v>
      </c>
    </row>
    <row r="140" spans="1:17" s="65" customFormat="1" ht="75" x14ac:dyDescent="0.25">
      <c r="A140" s="49">
        <f t="shared" si="2"/>
        <v>135</v>
      </c>
      <c r="B140" s="14">
        <v>42361</v>
      </c>
      <c r="C140" s="14">
        <v>42361</v>
      </c>
      <c r="D140" s="9">
        <v>3</v>
      </c>
      <c r="E140" s="61">
        <v>60000</v>
      </c>
      <c r="F140" s="61">
        <v>0</v>
      </c>
      <c r="G140" s="58" t="s">
        <v>159</v>
      </c>
      <c r="H140" s="58" t="s">
        <v>159</v>
      </c>
      <c r="I140" s="17" t="s">
        <v>160</v>
      </c>
      <c r="J140" s="10" t="s">
        <v>161</v>
      </c>
      <c r="K140" s="62" t="s">
        <v>14</v>
      </c>
      <c r="L140" s="62" t="s">
        <v>14</v>
      </c>
      <c r="M140" s="16" t="s">
        <v>162</v>
      </c>
      <c r="N140" s="11" t="s">
        <v>163</v>
      </c>
      <c r="O140" s="66" t="s">
        <v>366</v>
      </c>
      <c r="P140" s="10" t="s">
        <v>551</v>
      </c>
      <c r="Q140" s="10" t="s">
        <v>1104</v>
      </c>
    </row>
    <row r="141" spans="1:17" s="65" customFormat="1" ht="60" x14ac:dyDescent="0.25">
      <c r="A141" s="49">
        <f t="shared" si="2"/>
        <v>136</v>
      </c>
      <c r="B141" s="14">
        <v>42367</v>
      </c>
      <c r="C141" s="14">
        <v>42367</v>
      </c>
      <c r="D141" s="9">
        <v>1466</v>
      </c>
      <c r="E141" s="61">
        <v>96600</v>
      </c>
      <c r="F141" s="61">
        <v>0</v>
      </c>
      <c r="G141" s="11" t="s">
        <v>367</v>
      </c>
      <c r="H141" s="11" t="s">
        <v>367</v>
      </c>
      <c r="I141" s="20" t="s">
        <v>19</v>
      </c>
      <c r="J141" s="10" t="s">
        <v>368</v>
      </c>
      <c r="K141" s="62" t="s">
        <v>14</v>
      </c>
      <c r="L141" s="62" t="s">
        <v>14</v>
      </c>
      <c r="M141" s="16" t="s">
        <v>65</v>
      </c>
      <c r="N141" s="11" t="s">
        <v>369</v>
      </c>
      <c r="O141" s="66" t="s">
        <v>370</v>
      </c>
      <c r="P141" s="10" t="s">
        <v>540</v>
      </c>
      <c r="Q141" s="10" t="s">
        <v>1105</v>
      </c>
    </row>
    <row r="142" spans="1:17" s="65" customFormat="1" ht="60" x14ac:dyDescent="0.25">
      <c r="A142" s="49">
        <f t="shared" si="2"/>
        <v>137</v>
      </c>
      <c r="B142" s="14">
        <v>42368</v>
      </c>
      <c r="C142" s="14">
        <v>42368</v>
      </c>
      <c r="D142" s="9">
        <v>1557</v>
      </c>
      <c r="E142" s="61">
        <v>175116.4</v>
      </c>
      <c r="F142" s="61">
        <v>0</v>
      </c>
      <c r="G142" s="58" t="s">
        <v>316</v>
      </c>
      <c r="H142" s="58" t="s">
        <v>316</v>
      </c>
      <c r="I142" s="23" t="s">
        <v>19</v>
      </c>
      <c r="J142" s="10" t="s">
        <v>630</v>
      </c>
      <c r="K142" s="62" t="s">
        <v>14</v>
      </c>
      <c r="L142" s="62" t="s">
        <v>14</v>
      </c>
      <c r="M142" s="16" t="s">
        <v>317</v>
      </c>
      <c r="N142" s="11" t="s">
        <v>318</v>
      </c>
      <c r="O142" s="66" t="s">
        <v>371</v>
      </c>
      <c r="P142" s="10" t="s">
        <v>573</v>
      </c>
      <c r="Q142" s="10" t="s">
        <v>1106</v>
      </c>
    </row>
    <row r="143" spans="1:17" s="65" customFormat="1" ht="60" x14ac:dyDescent="0.25">
      <c r="A143" s="49">
        <f t="shared" si="2"/>
        <v>138</v>
      </c>
      <c r="B143" s="14">
        <v>42368</v>
      </c>
      <c r="C143" s="14">
        <v>42368</v>
      </c>
      <c r="D143" s="9">
        <v>1556</v>
      </c>
      <c r="E143" s="61">
        <v>101976</v>
      </c>
      <c r="F143" s="61">
        <v>0</v>
      </c>
      <c r="G143" s="11" t="s">
        <v>372</v>
      </c>
      <c r="H143" s="11" t="s">
        <v>372</v>
      </c>
      <c r="I143" s="20" t="s">
        <v>19</v>
      </c>
      <c r="J143" s="10" t="s">
        <v>59</v>
      </c>
      <c r="K143" s="62" t="s">
        <v>14</v>
      </c>
      <c r="L143" s="62" t="s">
        <v>14</v>
      </c>
      <c r="M143" s="16" t="s">
        <v>373</v>
      </c>
      <c r="N143" s="11" t="s">
        <v>374</v>
      </c>
      <c r="O143" s="66" t="s">
        <v>375</v>
      </c>
      <c r="P143" s="10" t="s">
        <v>542</v>
      </c>
      <c r="Q143" s="10" t="s">
        <v>1107</v>
      </c>
    </row>
    <row r="144" spans="1:17" s="65" customFormat="1" ht="60" x14ac:dyDescent="0.25">
      <c r="A144" s="49">
        <f t="shared" si="2"/>
        <v>139</v>
      </c>
      <c r="B144" s="14">
        <v>42369</v>
      </c>
      <c r="C144" s="14">
        <v>42369</v>
      </c>
      <c r="D144" s="9">
        <v>1560</v>
      </c>
      <c r="E144" s="15">
        <v>91658.73</v>
      </c>
      <c r="F144" s="15">
        <v>0</v>
      </c>
      <c r="G144" s="11" t="s">
        <v>757</v>
      </c>
      <c r="H144" s="11" t="s">
        <v>197</v>
      </c>
      <c r="I144" s="20" t="s">
        <v>19</v>
      </c>
      <c r="J144" s="10" t="s">
        <v>376</v>
      </c>
      <c r="K144" s="10" t="s">
        <v>14</v>
      </c>
      <c r="L144" s="10" t="s">
        <v>14</v>
      </c>
      <c r="M144" s="16" t="s">
        <v>15</v>
      </c>
      <c r="N144" s="11" t="s">
        <v>377</v>
      </c>
      <c r="O144" s="67" t="s">
        <v>378</v>
      </c>
      <c r="P144" s="10" t="s">
        <v>546</v>
      </c>
      <c r="Q144" s="10" t="s">
        <v>795</v>
      </c>
    </row>
    <row r="145" spans="1:17" s="65" customFormat="1" ht="75" x14ac:dyDescent="0.25">
      <c r="A145" s="49">
        <f t="shared" si="2"/>
        <v>140</v>
      </c>
      <c r="B145" s="14">
        <v>42369</v>
      </c>
      <c r="C145" s="14">
        <v>42369</v>
      </c>
      <c r="D145" s="9">
        <v>1561</v>
      </c>
      <c r="E145" s="61">
        <v>381526.68</v>
      </c>
      <c r="F145" s="61">
        <v>0</v>
      </c>
      <c r="G145" s="11" t="s">
        <v>178</v>
      </c>
      <c r="H145" s="11" t="s">
        <v>178</v>
      </c>
      <c r="I145" s="20" t="s">
        <v>19</v>
      </c>
      <c r="J145" s="10" t="s">
        <v>379</v>
      </c>
      <c r="K145" s="62" t="s">
        <v>14</v>
      </c>
      <c r="L145" s="62" t="s">
        <v>14</v>
      </c>
      <c r="M145" s="16" t="s">
        <v>180</v>
      </c>
      <c r="N145" s="11" t="s">
        <v>181</v>
      </c>
      <c r="O145" s="66" t="s">
        <v>380</v>
      </c>
      <c r="P145" s="10" t="s">
        <v>577</v>
      </c>
      <c r="Q145" s="10" t="s">
        <v>1296</v>
      </c>
    </row>
    <row r="146" spans="1:17" s="48" customFormat="1" ht="60" x14ac:dyDescent="0.25">
      <c r="A146" s="49">
        <f t="shared" si="2"/>
        <v>141</v>
      </c>
      <c r="B146" s="81">
        <v>42390</v>
      </c>
      <c r="C146" s="81">
        <v>42390</v>
      </c>
      <c r="D146" s="40">
        <v>2</v>
      </c>
      <c r="E146" s="41">
        <v>144212.44</v>
      </c>
      <c r="F146" s="41">
        <v>0</v>
      </c>
      <c r="G146" s="58" t="s">
        <v>383</v>
      </c>
      <c r="H146" s="58" t="s">
        <v>383</v>
      </c>
      <c r="I146" s="44" t="s">
        <v>118</v>
      </c>
      <c r="J146" s="49" t="s">
        <v>688</v>
      </c>
      <c r="K146" s="45" t="s">
        <v>14</v>
      </c>
      <c r="L146" s="45" t="s">
        <v>14</v>
      </c>
      <c r="M146" s="46" t="s">
        <v>385</v>
      </c>
      <c r="N146" s="58" t="s">
        <v>188</v>
      </c>
      <c r="O146" s="45" t="s">
        <v>386</v>
      </c>
      <c r="P146" s="49" t="s">
        <v>577</v>
      </c>
      <c r="Q146" s="10" t="s">
        <v>1345</v>
      </c>
    </row>
    <row r="147" spans="1:17" s="48" customFormat="1" ht="60" x14ac:dyDescent="0.25">
      <c r="A147" s="49">
        <f t="shared" si="2"/>
        <v>142</v>
      </c>
      <c r="B147" s="81">
        <v>42390</v>
      </c>
      <c r="C147" s="81">
        <v>42390</v>
      </c>
      <c r="D147" s="40">
        <v>30</v>
      </c>
      <c r="E147" s="15">
        <v>85904</v>
      </c>
      <c r="F147" s="15">
        <v>0</v>
      </c>
      <c r="G147" s="11" t="s">
        <v>340</v>
      </c>
      <c r="H147" s="58" t="s">
        <v>340</v>
      </c>
      <c r="I147" s="45" t="s">
        <v>387</v>
      </c>
      <c r="J147" s="49" t="s">
        <v>207</v>
      </c>
      <c r="K147" s="10" t="s">
        <v>14</v>
      </c>
      <c r="L147" s="10" t="s">
        <v>14</v>
      </c>
      <c r="M147" s="46" t="s">
        <v>388</v>
      </c>
      <c r="N147" s="58" t="s">
        <v>341</v>
      </c>
      <c r="O147" s="45" t="s">
        <v>389</v>
      </c>
      <c r="P147" s="49" t="s">
        <v>540</v>
      </c>
      <c r="Q147" s="10" t="s">
        <v>1345</v>
      </c>
    </row>
    <row r="148" spans="1:17" s="13" customFormat="1" ht="75" x14ac:dyDescent="0.25">
      <c r="A148" s="49">
        <f t="shared" si="2"/>
        <v>143</v>
      </c>
      <c r="B148" s="81">
        <v>42390</v>
      </c>
      <c r="C148" s="81">
        <v>42391</v>
      </c>
      <c r="D148" s="40">
        <v>1</v>
      </c>
      <c r="E148" s="41">
        <v>315000</v>
      </c>
      <c r="F148" s="41">
        <v>0</v>
      </c>
      <c r="G148" s="58" t="s">
        <v>390</v>
      </c>
      <c r="H148" s="58" t="s">
        <v>390</v>
      </c>
      <c r="I148" s="50" t="s">
        <v>118</v>
      </c>
      <c r="J148" s="45" t="s">
        <v>391</v>
      </c>
      <c r="K148" s="10" t="s">
        <v>14</v>
      </c>
      <c r="L148" s="10" t="s">
        <v>14</v>
      </c>
      <c r="M148" s="46" t="s">
        <v>45</v>
      </c>
      <c r="N148" s="58" t="s">
        <v>393</v>
      </c>
      <c r="O148" s="45" t="s">
        <v>394</v>
      </c>
      <c r="P148" s="45" t="s">
        <v>537</v>
      </c>
      <c r="Q148" s="10" t="s">
        <v>1346</v>
      </c>
    </row>
    <row r="149" spans="1:17" s="13" customFormat="1" ht="75" x14ac:dyDescent="0.25">
      <c r="A149" s="49">
        <f t="shared" si="2"/>
        <v>144</v>
      </c>
      <c r="B149" s="81">
        <v>42390</v>
      </c>
      <c r="C149" s="81">
        <v>42390</v>
      </c>
      <c r="D149" s="9">
        <v>31</v>
      </c>
      <c r="E149" s="15">
        <v>128614.3</v>
      </c>
      <c r="F149" s="15">
        <v>0</v>
      </c>
      <c r="G149" s="58" t="s">
        <v>259</v>
      </c>
      <c r="H149" s="58" t="s">
        <v>259</v>
      </c>
      <c r="I149" s="50" t="s">
        <v>387</v>
      </c>
      <c r="J149" s="49" t="s">
        <v>260</v>
      </c>
      <c r="K149" s="10" t="s">
        <v>14</v>
      </c>
      <c r="L149" s="10" t="s">
        <v>14</v>
      </c>
      <c r="M149" s="46" t="s">
        <v>109</v>
      </c>
      <c r="N149" s="58" t="s">
        <v>261</v>
      </c>
      <c r="O149" s="45" t="s">
        <v>396</v>
      </c>
      <c r="P149" s="49" t="s">
        <v>573</v>
      </c>
      <c r="Q149" s="10" t="s">
        <v>1347</v>
      </c>
    </row>
    <row r="150" spans="1:17" s="13" customFormat="1" ht="60" x14ac:dyDescent="0.25">
      <c r="A150" s="49">
        <f t="shared" si="2"/>
        <v>145</v>
      </c>
      <c r="B150" s="14">
        <v>42390</v>
      </c>
      <c r="C150" s="14">
        <v>42390</v>
      </c>
      <c r="D150" s="9">
        <v>32</v>
      </c>
      <c r="E150" s="15">
        <v>230382.34</v>
      </c>
      <c r="F150" s="15">
        <v>0</v>
      </c>
      <c r="G150" s="51" t="s">
        <v>302</v>
      </c>
      <c r="H150" s="58" t="s">
        <v>302</v>
      </c>
      <c r="I150" s="50" t="s">
        <v>387</v>
      </c>
      <c r="J150" s="49" t="s">
        <v>303</v>
      </c>
      <c r="K150" s="62" t="s">
        <v>26</v>
      </c>
      <c r="L150" s="62" t="s">
        <v>27</v>
      </c>
      <c r="M150" s="46" t="s">
        <v>397</v>
      </c>
      <c r="N150" s="58" t="s">
        <v>305</v>
      </c>
      <c r="O150" s="45" t="s">
        <v>398</v>
      </c>
      <c r="P150" s="49" t="s">
        <v>540</v>
      </c>
      <c r="Q150" s="10" t="s">
        <v>1348</v>
      </c>
    </row>
    <row r="151" spans="1:17" s="13" customFormat="1" ht="75" x14ac:dyDescent="0.25">
      <c r="A151" s="49">
        <f t="shared" si="2"/>
        <v>146</v>
      </c>
      <c r="B151" s="14">
        <v>42391</v>
      </c>
      <c r="C151" s="14">
        <v>42391</v>
      </c>
      <c r="D151" s="9">
        <v>48</v>
      </c>
      <c r="E151" s="15">
        <v>307602.31400000001</v>
      </c>
      <c r="F151" s="15">
        <v>0</v>
      </c>
      <c r="G151" s="11" t="s">
        <v>63</v>
      </c>
      <c r="H151" s="58" t="s">
        <v>63</v>
      </c>
      <c r="I151" s="50" t="s">
        <v>387</v>
      </c>
      <c r="J151" s="49" t="s">
        <v>311</v>
      </c>
      <c r="K151" s="10" t="s">
        <v>14</v>
      </c>
      <c r="L151" s="10" t="s">
        <v>14</v>
      </c>
      <c r="M151" s="46" t="s">
        <v>65</v>
      </c>
      <c r="N151" s="58" t="s">
        <v>66</v>
      </c>
      <c r="O151" s="45" t="s">
        <v>399</v>
      </c>
      <c r="P151" s="49" t="s">
        <v>562</v>
      </c>
      <c r="Q151" s="10" t="s">
        <v>1349</v>
      </c>
    </row>
    <row r="152" spans="1:17" s="13" customFormat="1" ht="75" x14ac:dyDescent="0.25">
      <c r="A152" s="49">
        <f t="shared" si="2"/>
        <v>147</v>
      </c>
      <c r="B152" s="14">
        <v>42391</v>
      </c>
      <c r="C152" s="14">
        <v>42391</v>
      </c>
      <c r="D152" s="9">
        <v>127</v>
      </c>
      <c r="E152" s="15">
        <v>137800.51</v>
      </c>
      <c r="F152" s="15">
        <v>0</v>
      </c>
      <c r="G152" s="58" t="s">
        <v>232</v>
      </c>
      <c r="H152" s="58" t="s">
        <v>232</v>
      </c>
      <c r="I152" s="23" t="s">
        <v>12</v>
      </c>
      <c r="J152" s="49" t="s">
        <v>240</v>
      </c>
      <c r="K152" s="10" t="s">
        <v>14</v>
      </c>
      <c r="L152" s="10" t="s">
        <v>14</v>
      </c>
      <c r="M152" s="24" t="s">
        <v>400</v>
      </c>
      <c r="N152" s="58" t="s">
        <v>234</v>
      </c>
      <c r="O152" s="45" t="s">
        <v>401</v>
      </c>
      <c r="P152" s="49" t="s">
        <v>562</v>
      </c>
      <c r="Q152" s="10" t="s">
        <v>1350</v>
      </c>
    </row>
    <row r="153" spans="1:17" s="48" customFormat="1" ht="60" x14ac:dyDescent="0.25">
      <c r="A153" s="49">
        <f t="shared" si="2"/>
        <v>148</v>
      </c>
      <c r="B153" s="81">
        <v>42395</v>
      </c>
      <c r="C153" s="81">
        <v>42395</v>
      </c>
      <c r="D153" s="40">
        <v>64</v>
      </c>
      <c r="E153" s="15">
        <v>243374.85</v>
      </c>
      <c r="F153" s="15">
        <v>0</v>
      </c>
      <c r="G153" s="83" t="s">
        <v>402</v>
      </c>
      <c r="H153" s="58" t="s">
        <v>402</v>
      </c>
      <c r="I153" s="45" t="s">
        <v>387</v>
      </c>
      <c r="J153" s="49" t="s">
        <v>403</v>
      </c>
      <c r="K153" s="10" t="s">
        <v>14</v>
      </c>
      <c r="L153" s="10" t="s">
        <v>14</v>
      </c>
      <c r="M153" s="46" t="s">
        <v>404</v>
      </c>
      <c r="N153" s="58" t="s">
        <v>405</v>
      </c>
      <c r="O153" s="45" t="s">
        <v>406</v>
      </c>
      <c r="P153" s="49" t="s">
        <v>577</v>
      </c>
      <c r="Q153" s="45" t="s">
        <v>1354</v>
      </c>
    </row>
    <row r="154" spans="1:17" s="48" customFormat="1" ht="60" x14ac:dyDescent="0.25">
      <c r="A154" s="49">
        <f t="shared" si="2"/>
        <v>149</v>
      </c>
      <c r="B154" s="81">
        <v>42395</v>
      </c>
      <c r="C154" s="81">
        <v>42396</v>
      </c>
      <c r="D154" s="40">
        <v>1</v>
      </c>
      <c r="E154" s="15">
        <f>338458</f>
        <v>338458</v>
      </c>
      <c r="F154" s="15">
        <v>25</v>
      </c>
      <c r="G154" s="83" t="s">
        <v>328</v>
      </c>
      <c r="H154" s="83" t="s">
        <v>328</v>
      </c>
      <c r="I154" s="44" t="s">
        <v>407</v>
      </c>
      <c r="J154" s="49" t="s">
        <v>483</v>
      </c>
      <c r="K154" s="10" t="s">
        <v>14</v>
      </c>
      <c r="L154" s="10" t="s">
        <v>14</v>
      </c>
      <c r="M154" s="46" t="s">
        <v>65</v>
      </c>
      <c r="N154" s="58" t="s">
        <v>330</v>
      </c>
      <c r="O154" s="45" t="s">
        <v>408</v>
      </c>
      <c r="P154" s="49" t="s">
        <v>542</v>
      </c>
      <c r="Q154" s="45" t="s">
        <v>1355</v>
      </c>
    </row>
    <row r="155" spans="1:17" s="48" customFormat="1" ht="75" x14ac:dyDescent="0.25">
      <c r="A155" s="49">
        <f t="shared" si="2"/>
        <v>150</v>
      </c>
      <c r="B155" s="81">
        <v>42409</v>
      </c>
      <c r="C155" s="81">
        <v>42409</v>
      </c>
      <c r="D155" s="40">
        <v>3</v>
      </c>
      <c r="E155" s="15">
        <v>163615.18</v>
      </c>
      <c r="F155" s="15">
        <v>0</v>
      </c>
      <c r="G155" s="83" t="s">
        <v>409</v>
      </c>
      <c r="H155" s="83" t="s">
        <v>409</v>
      </c>
      <c r="I155" s="44" t="s">
        <v>118</v>
      </c>
      <c r="J155" s="49" t="s">
        <v>410</v>
      </c>
      <c r="K155" s="10" t="s">
        <v>14</v>
      </c>
      <c r="L155" s="10" t="s">
        <v>14</v>
      </c>
      <c r="M155" s="46" t="s">
        <v>411</v>
      </c>
      <c r="N155" s="58" t="s">
        <v>121</v>
      </c>
      <c r="O155" s="45" t="s">
        <v>412</v>
      </c>
      <c r="P155" s="49" t="s">
        <v>577</v>
      </c>
      <c r="Q155" s="45" t="s">
        <v>1356</v>
      </c>
    </row>
    <row r="156" spans="1:17" s="48" customFormat="1" ht="60" x14ac:dyDescent="0.25">
      <c r="A156" s="49">
        <f t="shared" si="2"/>
        <v>151</v>
      </c>
      <c r="B156" s="81">
        <v>42409</v>
      </c>
      <c r="C156" s="81">
        <v>42409</v>
      </c>
      <c r="D156" s="40">
        <v>111</v>
      </c>
      <c r="E156" s="15">
        <v>480001.2</v>
      </c>
      <c r="F156" s="15">
        <v>0</v>
      </c>
      <c r="G156" s="68" t="s">
        <v>413</v>
      </c>
      <c r="H156" s="68" t="s">
        <v>413</v>
      </c>
      <c r="I156" s="45" t="s">
        <v>387</v>
      </c>
      <c r="J156" s="49" t="s">
        <v>403</v>
      </c>
      <c r="K156" s="10" t="s">
        <v>14</v>
      </c>
      <c r="L156" s="10" t="s">
        <v>14</v>
      </c>
      <c r="M156" s="46" t="s">
        <v>114</v>
      </c>
      <c r="N156" s="58" t="s">
        <v>115</v>
      </c>
      <c r="O156" s="45" t="s">
        <v>415</v>
      </c>
      <c r="P156" s="49" t="s">
        <v>573</v>
      </c>
      <c r="Q156" s="45" t="s">
        <v>1353</v>
      </c>
    </row>
    <row r="157" spans="1:17" s="48" customFormat="1" ht="75" x14ac:dyDescent="0.25">
      <c r="A157" s="49">
        <f t="shared" si="2"/>
        <v>152</v>
      </c>
      <c r="B157" s="81">
        <v>42409</v>
      </c>
      <c r="C157" s="81">
        <v>42410</v>
      </c>
      <c r="D157" s="40">
        <v>2</v>
      </c>
      <c r="E157" s="15">
        <f>156890</f>
        <v>156890</v>
      </c>
      <c r="F157" s="15">
        <v>25</v>
      </c>
      <c r="G157" s="83" t="s">
        <v>328</v>
      </c>
      <c r="H157" s="83" t="s">
        <v>328</v>
      </c>
      <c r="I157" s="44" t="s">
        <v>407</v>
      </c>
      <c r="J157" s="49" t="s">
        <v>483</v>
      </c>
      <c r="K157" s="10" t="s">
        <v>14</v>
      </c>
      <c r="L157" s="10" t="s">
        <v>14</v>
      </c>
      <c r="M157" s="46" t="s">
        <v>65</v>
      </c>
      <c r="N157" s="58" t="s">
        <v>330</v>
      </c>
      <c r="O157" s="45" t="s">
        <v>416</v>
      </c>
      <c r="P157" s="49" t="s">
        <v>542</v>
      </c>
      <c r="Q157" s="45" t="s">
        <v>1351</v>
      </c>
    </row>
    <row r="158" spans="1:17" s="48" customFormat="1" ht="60" x14ac:dyDescent="0.25">
      <c r="A158" s="49">
        <f t="shared" si="2"/>
        <v>153</v>
      </c>
      <c r="B158" s="81">
        <v>42412</v>
      </c>
      <c r="C158" s="81">
        <v>42412</v>
      </c>
      <c r="D158" s="40">
        <v>140</v>
      </c>
      <c r="E158" s="15">
        <v>753783.88</v>
      </c>
      <c r="F158" s="15">
        <v>0</v>
      </c>
      <c r="G158" s="69" t="s">
        <v>417</v>
      </c>
      <c r="H158" s="69" t="s">
        <v>417</v>
      </c>
      <c r="I158" s="45" t="s">
        <v>387</v>
      </c>
      <c r="J158" s="49" t="s">
        <v>418</v>
      </c>
      <c r="K158" s="10" t="s">
        <v>14</v>
      </c>
      <c r="L158" s="10" t="s">
        <v>14</v>
      </c>
      <c r="M158" s="46" t="s">
        <v>65</v>
      </c>
      <c r="N158" s="58" t="s">
        <v>419</v>
      </c>
      <c r="O158" s="45" t="s">
        <v>420</v>
      </c>
      <c r="P158" s="49" t="s">
        <v>551</v>
      </c>
      <c r="Q158" s="45" t="s">
        <v>1299</v>
      </c>
    </row>
    <row r="159" spans="1:17" s="48" customFormat="1" ht="75" x14ac:dyDescent="0.25">
      <c r="A159" s="49">
        <f t="shared" si="2"/>
        <v>154</v>
      </c>
      <c r="B159" s="81">
        <v>42420</v>
      </c>
      <c r="C159" s="81">
        <v>42420</v>
      </c>
      <c r="D159" s="40">
        <v>177</v>
      </c>
      <c r="E159" s="15">
        <v>289270.73</v>
      </c>
      <c r="F159" s="15">
        <v>0</v>
      </c>
      <c r="G159" s="70" t="s">
        <v>354</v>
      </c>
      <c r="H159" s="70" t="s">
        <v>354</v>
      </c>
      <c r="I159" s="45" t="s">
        <v>387</v>
      </c>
      <c r="J159" s="45" t="s">
        <v>355</v>
      </c>
      <c r="K159" s="45" t="s">
        <v>14</v>
      </c>
      <c r="L159" s="45" t="s">
        <v>14</v>
      </c>
      <c r="M159" s="46" t="s">
        <v>1210</v>
      </c>
      <c r="N159" s="58" t="s">
        <v>356</v>
      </c>
      <c r="O159" s="47" t="s">
        <v>422</v>
      </c>
      <c r="P159" s="45" t="s">
        <v>542</v>
      </c>
      <c r="Q159" s="45" t="s">
        <v>1214</v>
      </c>
    </row>
    <row r="160" spans="1:17" s="48" customFormat="1" ht="75" x14ac:dyDescent="0.25">
      <c r="A160" s="49">
        <f t="shared" si="2"/>
        <v>155</v>
      </c>
      <c r="B160" s="81">
        <v>42420</v>
      </c>
      <c r="C160" s="81">
        <v>42420</v>
      </c>
      <c r="D160" s="40">
        <v>180</v>
      </c>
      <c r="E160" s="15">
        <v>179626.33</v>
      </c>
      <c r="F160" s="15">
        <v>0</v>
      </c>
      <c r="G160" s="42" t="s">
        <v>423</v>
      </c>
      <c r="H160" s="42" t="s">
        <v>423</v>
      </c>
      <c r="I160" s="45" t="s">
        <v>387</v>
      </c>
      <c r="J160" s="45" t="s">
        <v>424</v>
      </c>
      <c r="K160" s="45" t="s">
        <v>14</v>
      </c>
      <c r="L160" s="45" t="s">
        <v>14</v>
      </c>
      <c r="M160" s="46" t="s">
        <v>890</v>
      </c>
      <c r="N160" s="58" t="s">
        <v>425</v>
      </c>
      <c r="O160" s="47" t="s">
        <v>426</v>
      </c>
      <c r="P160" s="45" t="s">
        <v>577</v>
      </c>
      <c r="Q160" s="45" t="s">
        <v>1352</v>
      </c>
    </row>
    <row r="161" spans="1:17" s="48" customFormat="1" ht="75" x14ac:dyDescent="0.25">
      <c r="A161" s="49">
        <f t="shared" si="2"/>
        <v>156</v>
      </c>
      <c r="B161" s="81">
        <v>42420</v>
      </c>
      <c r="C161" s="81">
        <v>42420</v>
      </c>
      <c r="D161" s="40">
        <v>178</v>
      </c>
      <c r="E161" s="15">
        <v>225400</v>
      </c>
      <c r="F161" s="15">
        <v>0</v>
      </c>
      <c r="G161" s="42" t="s">
        <v>367</v>
      </c>
      <c r="H161" s="42" t="s">
        <v>367</v>
      </c>
      <c r="I161" s="45" t="s">
        <v>387</v>
      </c>
      <c r="J161" s="45" t="s">
        <v>368</v>
      </c>
      <c r="K161" s="45" t="s">
        <v>14</v>
      </c>
      <c r="L161" s="45" t="s">
        <v>14</v>
      </c>
      <c r="M161" s="46" t="s">
        <v>65</v>
      </c>
      <c r="N161" s="58" t="s">
        <v>369</v>
      </c>
      <c r="O161" s="47" t="s">
        <v>427</v>
      </c>
      <c r="P161" s="45" t="s">
        <v>542</v>
      </c>
      <c r="Q161" s="45" t="s">
        <v>1317</v>
      </c>
    </row>
    <row r="162" spans="1:17" s="48" customFormat="1" ht="75" x14ac:dyDescent="0.25">
      <c r="A162" s="49">
        <f t="shared" si="2"/>
        <v>157</v>
      </c>
      <c r="B162" s="14">
        <v>42420</v>
      </c>
      <c r="C162" s="14">
        <v>42420</v>
      </c>
      <c r="D162" s="9">
        <v>179</v>
      </c>
      <c r="E162" s="15">
        <v>237944</v>
      </c>
      <c r="F162" s="15">
        <v>0</v>
      </c>
      <c r="G162" s="42" t="s">
        <v>372</v>
      </c>
      <c r="H162" s="42" t="s">
        <v>372</v>
      </c>
      <c r="I162" s="45" t="s">
        <v>387</v>
      </c>
      <c r="J162" s="10" t="s">
        <v>59</v>
      </c>
      <c r="K162" s="45" t="s">
        <v>14</v>
      </c>
      <c r="L162" s="45" t="s">
        <v>14</v>
      </c>
      <c r="M162" s="16" t="s">
        <v>428</v>
      </c>
      <c r="N162" s="11" t="s">
        <v>429</v>
      </c>
      <c r="O162" s="52" t="s">
        <v>430</v>
      </c>
      <c r="P162" s="10" t="s">
        <v>542</v>
      </c>
      <c r="Q162" s="10" t="s">
        <v>1318</v>
      </c>
    </row>
    <row r="163" spans="1:17" s="53" customFormat="1" ht="75" x14ac:dyDescent="0.25">
      <c r="A163" s="49">
        <f t="shared" si="2"/>
        <v>158</v>
      </c>
      <c r="B163" s="14">
        <v>42426</v>
      </c>
      <c r="C163" s="14">
        <v>42426</v>
      </c>
      <c r="D163" s="9">
        <v>201</v>
      </c>
      <c r="E163" s="15">
        <v>2353689.06</v>
      </c>
      <c r="F163" s="15">
        <v>0</v>
      </c>
      <c r="G163" s="42" t="s">
        <v>431</v>
      </c>
      <c r="H163" s="42" t="s">
        <v>431</v>
      </c>
      <c r="I163" s="45" t="s">
        <v>387</v>
      </c>
      <c r="J163" s="10" t="s">
        <v>432</v>
      </c>
      <c r="K163" s="45" t="s">
        <v>14</v>
      </c>
      <c r="L163" s="45" t="s">
        <v>14</v>
      </c>
      <c r="M163" s="16" t="s">
        <v>433</v>
      </c>
      <c r="N163" s="11" t="s">
        <v>434</v>
      </c>
      <c r="O163" s="52" t="s">
        <v>435</v>
      </c>
      <c r="P163" s="10" t="s">
        <v>537</v>
      </c>
      <c r="Q163" s="10" t="s">
        <v>1316</v>
      </c>
    </row>
    <row r="164" spans="1:17" s="13" customFormat="1" ht="75" x14ac:dyDescent="0.25">
      <c r="A164" s="49">
        <f t="shared" si="2"/>
        <v>159</v>
      </c>
      <c r="B164" s="14">
        <v>42426</v>
      </c>
      <c r="C164" s="14">
        <v>42426</v>
      </c>
      <c r="D164" s="9">
        <v>194</v>
      </c>
      <c r="E164" s="15">
        <v>350000</v>
      </c>
      <c r="F164" s="15">
        <v>0</v>
      </c>
      <c r="G164" s="11" t="s">
        <v>436</v>
      </c>
      <c r="H164" s="11" t="s">
        <v>436</v>
      </c>
      <c r="I164" s="45" t="s">
        <v>387</v>
      </c>
      <c r="J164" s="10" t="s">
        <v>437</v>
      </c>
      <c r="K164" s="45" t="s">
        <v>14</v>
      </c>
      <c r="L164" s="45" t="s">
        <v>14</v>
      </c>
      <c r="M164" s="16" t="s">
        <v>867</v>
      </c>
      <c r="N164" s="11" t="s">
        <v>439</v>
      </c>
      <c r="O164" s="12" t="s">
        <v>440</v>
      </c>
      <c r="P164" s="10" t="s">
        <v>551</v>
      </c>
      <c r="Q164" s="10" t="s">
        <v>1314</v>
      </c>
    </row>
    <row r="165" spans="1:17" s="71" customFormat="1" ht="75" x14ac:dyDescent="0.25">
      <c r="A165" s="39">
        <f t="shared" si="2"/>
        <v>160</v>
      </c>
      <c r="B165" s="14">
        <v>42426</v>
      </c>
      <c r="C165" s="14">
        <v>42426</v>
      </c>
      <c r="D165" s="9">
        <v>200</v>
      </c>
      <c r="E165" s="15">
        <v>5358015.16</v>
      </c>
      <c r="F165" s="15">
        <v>0</v>
      </c>
      <c r="G165" s="84" t="s">
        <v>441</v>
      </c>
      <c r="H165" s="84" t="s">
        <v>441</v>
      </c>
      <c r="I165" s="10" t="s">
        <v>387</v>
      </c>
      <c r="J165" s="10" t="s">
        <v>391</v>
      </c>
      <c r="K165" s="10" t="s">
        <v>14</v>
      </c>
      <c r="L165" s="10" t="s">
        <v>14</v>
      </c>
      <c r="M165" s="10" t="s">
        <v>442</v>
      </c>
      <c r="N165" s="11" t="s">
        <v>443</v>
      </c>
      <c r="O165" s="10" t="s">
        <v>444</v>
      </c>
      <c r="P165" s="10" t="s">
        <v>537</v>
      </c>
      <c r="Q165" s="10" t="s">
        <v>1315</v>
      </c>
    </row>
    <row r="166" spans="1:17" s="13" customFormat="1" ht="75" x14ac:dyDescent="0.25">
      <c r="A166" s="49">
        <f t="shared" si="2"/>
        <v>161</v>
      </c>
      <c r="B166" s="14">
        <v>42429</v>
      </c>
      <c r="C166" s="14">
        <v>42429</v>
      </c>
      <c r="D166" s="9">
        <v>934</v>
      </c>
      <c r="E166" s="41">
        <v>600000</v>
      </c>
      <c r="F166" s="41">
        <v>0</v>
      </c>
      <c r="G166" s="83" t="s">
        <v>707</v>
      </c>
      <c r="H166" s="83" t="s">
        <v>707</v>
      </c>
      <c r="I166" s="23" t="s">
        <v>12</v>
      </c>
      <c r="J166" s="49" t="s">
        <v>445</v>
      </c>
      <c r="K166" s="45" t="s">
        <v>14</v>
      </c>
      <c r="L166" s="45" t="s">
        <v>14</v>
      </c>
      <c r="M166" s="45" t="s">
        <v>275</v>
      </c>
      <c r="N166" s="11" t="s">
        <v>447</v>
      </c>
      <c r="O166" s="45" t="s">
        <v>448</v>
      </c>
      <c r="P166" s="49" t="s">
        <v>551</v>
      </c>
      <c r="Q166" s="10" t="s">
        <v>1314</v>
      </c>
    </row>
    <row r="167" spans="1:17" s="13" customFormat="1" ht="75" x14ac:dyDescent="0.25">
      <c r="A167" s="39">
        <f t="shared" si="2"/>
        <v>162</v>
      </c>
      <c r="B167" s="14">
        <v>42430</v>
      </c>
      <c r="C167" s="14">
        <v>42430</v>
      </c>
      <c r="D167" s="9">
        <v>934</v>
      </c>
      <c r="E167" s="127">
        <v>-600000</v>
      </c>
      <c r="F167" s="15">
        <v>0</v>
      </c>
      <c r="G167" s="84" t="s">
        <v>707</v>
      </c>
      <c r="H167" s="84" t="s">
        <v>707</v>
      </c>
      <c r="I167" s="20" t="s">
        <v>12</v>
      </c>
      <c r="J167" s="39" t="s">
        <v>445</v>
      </c>
      <c r="K167" s="10" t="s">
        <v>14</v>
      </c>
      <c r="L167" s="10" t="s">
        <v>14</v>
      </c>
      <c r="M167" s="10" t="s">
        <v>275</v>
      </c>
      <c r="N167" s="11" t="s">
        <v>447</v>
      </c>
      <c r="O167" s="10" t="s">
        <v>448</v>
      </c>
      <c r="P167" s="39" t="s">
        <v>551</v>
      </c>
      <c r="Q167" s="10" t="s">
        <v>805</v>
      </c>
    </row>
    <row r="168" spans="1:17" s="71" customFormat="1" ht="75" x14ac:dyDescent="0.25">
      <c r="A168" s="49">
        <f t="shared" si="2"/>
        <v>163</v>
      </c>
      <c r="B168" s="14">
        <v>42451</v>
      </c>
      <c r="C168" s="14">
        <v>42451</v>
      </c>
      <c r="D168" s="9">
        <v>1277</v>
      </c>
      <c r="E168" s="15">
        <v>600000</v>
      </c>
      <c r="F168" s="15">
        <v>0</v>
      </c>
      <c r="G168" s="84" t="s">
        <v>707</v>
      </c>
      <c r="H168" s="84" t="s">
        <v>707</v>
      </c>
      <c r="I168" s="20" t="s">
        <v>12</v>
      </c>
      <c r="J168" s="39" t="s">
        <v>445</v>
      </c>
      <c r="K168" s="10" t="s">
        <v>14</v>
      </c>
      <c r="L168" s="10" t="s">
        <v>14</v>
      </c>
      <c r="M168" s="10" t="s">
        <v>275</v>
      </c>
      <c r="N168" s="11" t="s">
        <v>447</v>
      </c>
      <c r="O168" s="10" t="s">
        <v>448</v>
      </c>
      <c r="P168" s="39" t="s">
        <v>551</v>
      </c>
      <c r="Q168" s="10" t="s">
        <v>1324</v>
      </c>
    </row>
    <row r="169" spans="1:17" s="13" customFormat="1" ht="60" x14ac:dyDescent="0.25">
      <c r="A169" s="49">
        <f t="shared" si="2"/>
        <v>164</v>
      </c>
      <c r="B169" s="14">
        <v>42429</v>
      </c>
      <c r="C169" s="14">
        <v>42429</v>
      </c>
      <c r="D169" s="9">
        <v>203</v>
      </c>
      <c r="E169" s="15">
        <v>349118</v>
      </c>
      <c r="F169" s="15">
        <v>0</v>
      </c>
      <c r="G169" s="83" t="s">
        <v>449</v>
      </c>
      <c r="H169" s="83" t="s">
        <v>449</v>
      </c>
      <c r="I169" s="45" t="s">
        <v>387</v>
      </c>
      <c r="J169" s="49" t="s">
        <v>285</v>
      </c>
      <c r="K169" s="45" t="s">
        <v>26</v>
      </c>
      <c r="L169" s="45" t="s">
        <v>283</v>
      </c>
      <c r="M169" s="16" t="s">
        <v>194</v>
      </c>
      <c r="N169" s="11" t="s">
        <v>61</v>
      </c>
      <c r="O169" s="45" t="s">
        <v>450</v>
      </c>
      <c r="P169" s="49" t="s">
        <v>542</v>
      </c>
      <c r="Q169" s="10" t="s">
        <v>1323</v>
      </c>
    </row>
    <row r="170" spans="1:17" s="13" customFormat="1" ht="75" x14ac:dyDescent="0.25">
      <c r="A170" s="49">
        <f t="shared" si="2"/>
        <v>165</v>
      </c>
      <c r="B170" s="14">
        <v>42440</v>
      </c>
      <c r="C170" s="14">
        <v>42440</v>
      </c>
      <c r="D170" s="9">
        <v>265</v>
      </c>
      <c r="E170" s="15">
        <v>101436.71</v>
      </c>
      <c r="F170" s="15">
        <v>0</v>
      </c>
      <c r="G170" s="72" t="s">
        <v>451</v>
      </c>
      <c r="H170" s="72" t="s">
        <v>451</v>
      </c>
      <c r="I170" s="45" t="s">
        <v>387</v>
      </c>
      <c r="J170" s="73" t="s">
        <v>85</v>
      </c>
      <c r="K170" s="45" t="s">
        <v>14</v>
      </c>
      <c r="L170" s="45" t="s">
        <v>14</v>
      </c>
      <c r="M170" s="16" t="s">
        <v>86</v>
      </c>
      <c r="N170" s="11" t="s">
        <v>87</v>
      </c>
      <c r="O170" s="66" t="s">
        <v>453</v>
      </c>
      <c r="P170" s="73" t="s">
        <v>551</v>
      </c>
      <c r="Q170" s="10" t="s">
        <v>1193</v>
      </c>
    </row>
    <row r="171" spans="1:17" s="13" customFormat="1" ht="75" x14ac:dyDescent="0.25">
      <c r="A171" s="49">
        <f t="shared" si="2"/>
        <v>166</v>
      </c>
      <c r="B171" s="14">
        <v>42440</v>
      </c>
      <c r="C171" s="14">
        <v>42440</v>
      </c>
      <c r="D171" s="9">
        <v>264</v>
      </c>
      <c r="E171" s="15">
        <v>151000</v>
      </c>
      <c r="F171" s="15">
        <v>0</v>
      </c>
      <c r="G171" s="72" t="s">
        <v>454</v>
      </c>
      <c r="H171" s="72" t="s">
        <v>454</v>
      </c>
      <c r="I171" s="45" t="s">
        <v>387</v>
      </c>
      <c r="J171" s="73" t="s">
        <v>54</v>
      </c>
      <c r="K171" s="45" t="s">
        <v>14</v>
      </c>
      <c r="L171" s="45" t="s">
        <v>14</v>
      </c>
      <c r="M171" s="16" t="s">
        <v>939</v>
      </c>
      <c r="N171" s="11" t="s">
        <v>229</v>
      </c>
      <c r="O171" s="66" t="s">
        <v>455</v>
      </c>
      <c r="P171" s="73" t="s">
        <v>551</v>
      </c>
      <c r="Q171" s="10" t="s">
        <v>1322</v>
      </c>
    </row>
    <row r="172" spans="1:17" s="13" customFormat="1" ht="75" x14ac:dyDescent="0.25">
      <c r="A172" s="49">
        <f t="shared" si="2"/>
        <v>167</v>
      </c>
      <c r="B172" s="14">
        <v>42440</v>
      </c>
      <c r="C172" s="14">
        <v>42440</v>
      </c>
      <c r="D172" s="9">
        <v>266</v>
      </c>
      <c r="E172" s="41">
        <v>63000</v>
      </c>
      <c r="F172" s="41">
        <v>0</v>
      </c>
      <c r="G172" s="72" t="s">
        <v>456</v>
      </c>
      <c r="H172" s="72" t="s">
        <v>456</v>
      </c>
      <c r="I172" s="45" t="s">
        <v>387</v>
      </c>
      <c r="J172" s="73" t="s">
        <v>39</v>
      </c>
      <c r="K172" s="45" t="s">
        <v>26</v>
      </c>
      <c r="L172" s="45" t="s">
        <v>248</v>
      </c>
      <c r="M172" s="16" t="s">
        <v>141</v>
      </c>
      <c r="N172" s="11" t="s">
        <v>458</v>
      </c>
      <c r="O172" s="66" t="s">
        <v>459</v>
      </c>
      <c r="P172" s="73" t="s">
        <v>542</v>
      </c>
      <c r="Q172" s="73" t="s">
        <v>1321</v>
      </c>
    </row>
    <row r="173" spans="1:17" s="13" customFormat="1" ht="60" x14ac:dyDescent="0.25">
      <c r="A173" s="49">
        <f t="shared" si="2"/>
        <v>168</v>
      </c>
      <c r="B173" s="14">
        <v>42440</v>
      </c>
      <c r="C173" s="14">
        <v>42440</v>
      </c>
      <c r="D173" s="9">
        <v>4</v>
      </c>
      <c r="E173" s="41">
        <v>336495.7</v>
      </c>
      <c r="F173" s="41">
        <v>0</v>
      </c>
      <c r="G173" s="83" t="s">
        <v>460</v>
      </c>
      <c r="H173" s="83" t="s">
        <v>460</v>
      </c>
      <c r="I173" s="50" t="s">
        <v>118</v>
      </c>
      <c r="J173" s="73" t="s">
        <v>384</v>
      </c>
      <c r="K173" s="45" t="s">
        <v>14</v>
      </c>
      <c r="L173" s="45" t="s">
        <v>14</v>
      </c>
      <c r="M173" s="16" t="s">
        <v>385</v>
      </c>
      <c r="N173" s="11" t="s">
        <v>188</v>
      </c>
      <c r="O173" s="45" t="s">
        <v>461</v>
      </c>
      <c r="P173" s="73" t="s">
        <v>573</v>
      </c>
      <c r="Q173" s="73" t="s">
        <v>1320</v>
      </c>
    </row>
    <row r="174" spans="1:17" s="13" customFormat="1" ht="75" x14ac:dyDescent="0.25">
      <c r="A174" s="49">
        <f t="shared" si="2"/>
        <v>169</v>
      </c>
      <c r="B174" s="14">
        <v>42440</v>
      </c>
      <c r="C174" s="14">
        <v>42440</v>
      </c>
      <c r="D174" s="9">
        <v>267</v>
      </c>
      <c r="E174" s="41">
        <v>97000</v>
      </c>
      <c r="F174" s="41">
        <v>0</v>
      </c>
      <c r="G174" s="72" t="s">
        <v>200</v>
      </c>
      <c r="H174" s="72" t="s">
        <v>200</v>
      </c>
      <c r="I174" s="45" t="s">
        <v>387</v>
      </c>
      <c r="J174" s="73" t="s">
        <v>201</v>
      </c>
      <c r="K174" s="45" t="s">
        <v>14</v>
      </c>
      <c r="L174" s="45" t="s">
        <v>14</v>
      </c>
      <c r="M174" s="16" t="s">
        <v>1210</v>
      </c>
      <c r="N174" s="11" t="s">
        <v>203</v>
      </c>
      <c r="O174" s="66" t="s">
        <v>462</v>
      </c>
      <c r="P174" s="73" t="s">
        <v>551</v>
      </c>
      <c r="Q174" s="73" t="s">
        <v>1213</v>
      </c>
    </row>
    <row r="175" spans="1:17" s="13" customFormat="1" ht="75" x14ac:dyDescent="0.25">
      <c r="A175" s="49">
        <f t="shared" si="2"/>
        <v>170</v>
      </c>
      <c r="B175" s="56">
        <v>42443</v>
      </c>
      <c r="C175" s="56">
        <v>42443</v>
      </c>
      <c r="D175" s="9">
        <v>275</v>
      </c>
      <c r="E175" s="41">
        <v>1751828.65</v>
      </c>
      <c r="F175" s="41">
        <v>0</v>
      </c>
      <c r="G175" s="72" t="s">
        <v>463</v>
      </c>
      <c r="H175" s="72" t="s">
        <v>463</v>
      </c>
      <c r="I175" s="45" t="s">
        <v>387</v>
      </c>
      <c r="J175" s="45" t="s">
        <v>432</v>
      </c>
      <c r="K175" s="45" t="s">
        <v>14</v>
      </c>
      <c r="L175" s="45" t="s">
        <v>14</v>
      </c>
      <c r="M175" s="16" t="s">
        <v>40</v>
      </c>
      <c r="N175" s="11" t="s">
        <v>464</v>
      </c>
      <c r="O175" s="45" t="s">
        <v>465</v>
      </c>
      <c r="P175" s="45" t="s">
        <v>537</v>
      </c>
      <c r="Q175" s="45" t="s">
        <v>1319</v>
      </c>
    </row>
    <row r="176" spans="1:17" s="13" customFormat="1" ht="75" x14ac:dyDescent="0.25">
      <c r="A176" s="49">
        <f t="shared" si="2"/>
        <v>171</v>
      </c>
      <c r="B176" s="56">
        <v>42445</v>
      </c>
      <c r="C176" s="56">
        <v>42445</v>
      </c>
      <c r="D176" s="9">
        <v>1175</v>
      </c>
      <c r="E176" s="41">
        <v>360000</v>
      </c>
      <c r="F176" s="41">
        <v>0</v>
      </c>
      <c r="G176" s="57" t="s">
        <v>332</v>
      </c>
      <c r="H176" s="57" t="s">
        <v>332</v>
      </c>
      <c r="I176" s="23" t="s">
        <v>12</v>
      </c>
      <c r="J176" s="10" t="s">
        <v>186</v>
      </c>
      <c r="K176" s="45" t="s">
        <v>14</v>
      </c>
      <c r="L176" s="45" t="s">
        <v>14</v>
      </c>
      <c r="M176" s="16" t="s">
        <v>466</v>
      </c>
      <c r="N176" s="11" t="s">
        <v>229</v>
      </c>
      <c r="O176" s="66" t="s">
        <v>467</v>
      </c>
      <c r="P176" s="10" t="s">
        <v>573</v>
      </c>
      <c r="Q176" s="10" t="s">
        <v>1203</v>
      </c>
    </row>
    <row r="177" spans="1:17" s="13" customFormat="1" ht="60" x14ac:dyDescent="0.25">
      <c r="A177" s="49">
        <f t="shared" si="2"/>
        <v>172</v>
      </c>
      <c r="B177" s="56">
        <v>42446</v>
      </c>
      <c r="C177" s="56">
        <v>42446</v>
      </c>
      <c r="D177" s="9">
        <v>306</v>
      </c>
      <c r="E177" s="41">
        <v>60000</v>
      </c>
      <c r="F177" s="41">
        <v>0</v>
      </c>
      <c r="G177" s="58" t="s">
        <v>468</v>
      </c>
      <c r="H177" s="58" t="s">
        <v>468</v>
      </c>
      <c r="I177" s="45" t="s">
        <v>387</v>
      </c>
      <c r="J177" s="10" t="s">
        <v>403</v>
      </c>
      <c r="K177" s="45" t="s">
        <v>14</v>
      </c>
      <c r="L177" s="45" t="s">
        <v>14</v>
      </c>
      <c r="M177" s="45" t="s">
        <v>773</v>
      </c>
      <c r="N177" s="11" t="s">
        <v>470</v>
      </c>
      <c r="O177" s="66" t="s">
        <v>471</v>
      </c>
      <c r="P177" s="10" t="s">
        <v>577</v>
      </c>
      <c r="Q177" s="10" t="s">
        <v>1204</v>
      </c>
    </row>
    <row r="178" spans="1:17" s="13" customFormat="1" ht="60" x14ac:dyDescent="0.25">
      <c r="A178" s="49">
        <f t="shared" si="2"/>
        <v>173</v>
      </c>
      <c r="B178" s="14">
        <v>42446</v>
      </c>
      <c r="C178" s="14">
        <v>42446</v>
      </c>
      <c r="D178" s="9">
        <v>307</v>
      </c>
      <c r="E178" s="15">
        <v>135000</v>
      </c>
      <c r="F178" s="15">
        <v>0</v>
      </c>
      <c r="G178" s="72" t="s">
        <v>472</v>
      </c>
      <c r="H178" s="72" t="s">
        <v>472</v>
      </c>
      <c r="I178" s="45" t="s">
        <v>387</v>
      </c>
      <c r="J178" s="10" t="s">
        <v>403</v>
      </c>
      <c r="K178" s="45" t="s">
        <v>14</v>
      </c>
      <c r="L178" s="45" t="s">
        <v>14</v>
      </c>
      <c r="M178" s="45" t="s">
        <v>473</v>
      </c>
      <c r="N178" s="11" t="s">
        <v>61</v>
      </c>
      <c r="O178" s="66" t="s">
        <v>474</v>
      </c>
      <c r="P178" s="10" t="s">
        <v>546</v>
      </c>
      <c r="Q178" s="10" t="s">
        <v>1205</v>
      </c>
    </row>
    <row r="179" spans="1:17" s="13" customFormat="1" ht="75" x14ac:dyDescent="0.25">
      <c r="A179" s="49">
        <f t="shared" si="2"/>
        <v>174</v>
      </c>
      <c r="B179" s="14">
        <v>42450</v>
      </c>
      <c r="C179" s="14">
        <v>42450</v>
      </c>
      <c r="D179" s="9">
        <v>323</v>
      </c>
      <c r="E179" s="15">
        <v>213870.36</v>
      </c>
      <c r="F179" s="15">
        <v>0</v>
      </c>
      <c r="G179" s="74" t="s">
        <v>757</v>
      </c>
      <c r="H179" s="74" t="s">
        <v>757</v>
      </c>
      <c r="I179" s="10" t="s">
        <v>387</v>
      </c>
      <c r="J179" s="10" t="s">
        <v>376</v>
      </c>
      <c r="K179" s="10" t="s">
        <v>14</v>
      </c>
      <c r="L179" s="10" t="s">
        <v>14</v>
      </c>
      <c r="M179" s="10" t="s">
        <v>15</v>
      </c>
      <c r="N179" s="11" t="s">
        <v>476</v>
      </c>
      <c r="O179" s="67" t="s">
        <v>477</v>
      </c>
      <c r="P179" s="10" t="s">
        <v>546</v>
      </c>
      <c r="Q179" s="10" t="s">
        <v>795</v>
      </c>
    </row>
    <row r="180" spans="1:17" s="13" customFormat="1" ht="60" x14ac:dyDescent="0.25">
      <c r="A180" s="49">
        <f t="shared" si="2"/>
        <v>175</v>
      </c>
      <c r="B180" s="14">
        <v>42450</v>
      </c>
      <c r="C180" s="14">
        <v>42450</v>
      </c>
      <c r="D180" s="9">
        <v>322</v>
      </c>
      <c r="E180" s="15">
        <v>338211.25</v>
      </c>
      <c r="F180" s="15">
        <v>0</v>
      </c>
      <c r="G180" s="58" t="s">
        <v>478</v>
      </c>
      <c r="H180" s="58" t="s">
        <v>478</v>
      </c>
      <c r="I180" s="45" t="s">
        <v>387</v>
      </c>
      <c r="J180" s="45" t="s">
        <v>479</v>
      </c>
      <c r="K180" s="45" t="s">
        <v>14</v>
      </c>
      <c r="L180" s="45" t="s">
        <v>14</v>
      </c>
      <c r="M180" s="45" t="s">
        <v>887</v>
      </c>
      <c r="N180" s="11" t="s">
        <v>480</v>
      </c>
      <c r="O180" s="66" t="s">
        <v>481</v>
      </c>
      <c r="P180" s="45" t="s">
        <v>562</v>
      </c>
      <c r="Q180" s="45" t="s">
        <v>1206</v>
      </c>
    </row>
    <row r="181" spans="1:17" s="13" customFormat="1" ht="60" x14ac:dyDescent="0.25">
      <c r="A181" s="49">
        <f t="shared" si="2"/>
        <v>176</v>
      </c>
      <c r="B181" s="14">
        <v>42450</v>
      </c>
      <c r="C181" s="14">
        <v>42450</v>
      </c>
      <c r="D181" s="9">
        <v>321</v>
      </c>
      <c r="E181" s="15">
        <v>511095</v>
      </c>
      <c r="F181" s="15">
        <v>0</v>
      </c>
      <c r="G181" s="58" t="s">
        <v>482</v>
      </c>
      <c r="H181" s="58" t="s">
        <v>482</v>
      </c>
      <c r="I181" s="45" t="s">
        <v>387</v>
      </c>
      <c r="J181" s="10" t="s">
        <v>483</v>
      </c>
      <c r="K181" s="45" t="s">
        <v>14</v>
      </c>
      <c r="L181" s="45" t="s">
        <v>14</v>
      </c>
      <c r="M181" s="45" t="s">
        <v>40</v>
      </c>
      <c r="N181" s="11" t="s">
        <v>286</v>
      </c>
      <c r="O181" s="66" t="s">
        <v>484</v>
      </c>
      <c r="P181" s="10" t="s">
        <v>542</v>
      </c>
      <c r="Q181" s="10" t="s">
        <v>1207</v>
      </c>
    </row>
    <row r="182" spans="1:17" s="13" customFormat="1" ht="60" x14ac:dyDescent="0.25">
      <c r="A182" s="49">
        <f t="shared" si="2"/>
        <v>177</v>
      </c>
      <c r="B182" s="14">
        <v>42464</v>
      </c>
      <c r="C182" s="14">
        <v>42464</v>
      </c>
      <c r="D182" s="9">
        <v>406</v>
      </c>
      <c r="E182" s="41">
        <v>65945.399999999994</v>
      </c>
      <c r="F182" s="41">
        <v>0</v>
      </c>
      <c r="G182" s="11" t="s">
        <v>485</v>
      </c>
      <c r="H182" s="11" t="s">
        <v>485</v>
      </c>
      <c r="I182" s="45" t="s">
        <v>387</v>
      </c>
      <c r="J182" s="45" t="s">
        <v>486</v>
      </c>
      <c r="K182" s="45" t="s">
        <v>14</v>
      </c>
      <c r="L182" s="45" t="s">
        <v>14</v>
      </c>
      <c r="M182" s="16" t="s">
        <v>912</v>
      </c>
      <c r="N182" s="11" t="s">
        <v>487</v>
      </c>
      <c r="O182" s="12" t="s">
        <v>488</v>
      </c>
      <c r="P182" s="45" t="s">
        <v>542</v>
      </c>
      <c r="Q182" s="45" t="s">
        <v>1093</v>
      </c>
    </row>
    <row r="183" spans="1:17" s="13" customFormat="1" ht="60" x14ac:dyDescent="0.25">
      <c r="A183" s="49">
        <f t="shared" si="2"/>
        <v>178</v>
      </c>
      <c r="B183" s="14">
        <v>42464</v>
      </c>
      <c r="C183" s="14">
        <v>42464</v>
      </c>
      <c r="D183" s="9">
        <v>407</v>
      </c>
      <c r="E183" s="41">
        <v>150281.5</v>
      </c>
      <c r="F183" s="41">
        <v>0</v>
      </c>
      <c r="G183" s="11" t="s">
        <v>489</v>
      </c>
      <c r="H183" s="11" t="s">
        <v>489</v>
      </c>
      <c r="I183" s="20" t="s">
        <v>387</v>
      </c>
      <c r="J183" s="45" t="s">
        <v>39</v>
      </c>
      <c r="K183" s="45" t="s">
        <v>14</v>
      </c>
      <c r="L183" s="45" t="s">
        <v>14</v>
      </c>
      <c r="M183" s="16" t="s">
        <v>965</v>
      </c>
      <c r="N183" s="11" t="s">
        <v>490</v>
      </c>
      <c r="O183" s="12" t="s">
        <v>491</v>
      </c>
      <c r="P183" s="45" t="s">
        <v>542</v>
      </c>
      <c r="Q183" s="45" t="s">
        <v>1094</v>
      </c>
    </row>
    <row r="184" spans="1:17" s="13" customFormat="1" ht="75" x14ac:dyDescent="0.25">
      <c r="A184" s="49">
        <f t="shared" si="2"/>
        <v>179</v>
      </c>
      <c r="B184" s="14">
        <v>42465</v>
      </c>
      <c r="C184" s="14">
        <v>42465</v>
      </c>
      <c r="D184" s="9">
        <v>1</v>
      </c>
      <c r="E184" s="41">
        <v>29697.18</v>
      </c>
      <c r="F184" s="41">
        <v>0</v>
      </c>
      <c r="G184" s="11" t="s">
        <v>159</v>
      </c>
      <c r="H184" s="11" t="s">
        <v>159</v>
      </c>
      <c r="I184" s="20" t="s">
        <v>160</v>
      </c>
      <c r="J184" s="45" t="s">
        <v>161</v>
      </c>
      <c r="K184" s="45" t="s">
        <v>14</v>
      </c>
      <c r="L184" s="45" t="s">
        <v>14</v>
      </c>
      <c r="M184" s="16" t="s">
        <v>492</v>
      </c>
      <c r="N184" s="11" t="s">
        <v>163</v>
      </c>
      <c r="O184" s="12" t="s">
        <v>493</v>
      </c>
      <c r="P184" s="45" t="s">
        <v>551</v>
      </c>
      <c r="Q184" s="45" t="s">
        <v>1095</v>
      </c>
    </row>
    <row r="185" spans="1:17" s="13" customFormat="1" ht="75" x14ac:dyDescent="0.25">
      <c r="A185" s="49">
        <f t="shared" si="2"/>
        <v>180</v>
      </c>
      <c r="B185" s="14">
        <v>42465</v>
      </c>
      <c r="C185" s="14">
        <v>42465</v>
      </c>
      <c r="D185" s="9">
        <v>412</v>
      </c>
      <c r="E185" s="41">
        <v>180847.98</v>
      </c>
      <c r="F185" s="41">
        <v>0</v>
      </c>
      <c r="G185" s="11" t="s">
        <v>494</v>
      </c>
      <c r="H185" s="11" t="s">
        <v>494</v>
      </c>
      <c r="I185" s="20" t="s">
        <v>387</v>
      </c>
      <c r="J185" s="45" t="s">
        <v>495</v>
      </c>
      <c r="K185" s="45" t="s">
        <v>14</v>
      </c>
      <c r="L185" s="45" t="s">
        <v>14</v>
      </c>
      <c r="M185" s="16" t="s">
        <v>50</v>
      </c>
      <c r="N185" s="11" t="s">
        <v>497</v>
      </c>
      <c r="O185" s="12" t="s">
        <v>498</v>
      </c>
      <c r="P185" s="45" t="s">
        <v>546</v>
      </c>
      <c r="Q185" s="45" t="s">
        <v>1096</v>
      </c>
    </row>
    <row r="186" spans="1:17" s="59" customFormat="1" ht="75" x14ac:dyDescent="0.25">
      <c r="A186" s="49">
        <f t="shared" si="2"/>
        <v>181</v>
      </c>
      <c r="B186" s="14">
        <v>42473</v>
      </c>
      <c r="C186" s="14">
        <v>42473</v>
      </c>
      <c r="D186" s="9">
        <v>432</v>
      </c>
      <c r="E186" s="41">
        <v>63000</v>
      </c>
      <c r="F186" s="41">
        <v>0</v>
      </c>
      <c r="G186" s="11" t="s">
        <v>499</v>
      </c>
      <c r="H186" s="11" t="s">
        <v>499</v>
      </c>
      <c r="I186" s="20" t="s">
        <v>387</v>
      </c>
      <c r="J186" s="45" t="s">
        <v>39</v>
      </c>
      <c r="K186" s="45" t="s">
        <v>26</v>
      </c>
      <c r="L186" s="45" t="s">
        <v>248</v>
      </c>
      <c r="M186" s="16" t="s">
        <v>933</v>
      </c>
      <c r="N186" s="11" t="s">
        <v>501</v>
      </c>
      <c r="O186" s="12" t="s">
        <v>502</v>
      </c>
      <c r="P186" s="45" t="s">
        <v>542</v>
      </c>
      <c r="Q186" s="45" t="s">
        <v>1097</v>
      </c>
    </row>
    <row r="187" spans="1:17" s="59" customFormat="1" ht="60" x14ac:dyDescent="0.25">
      <c r="A187" s="49">
        <f t="shared" si="2"/>
        <v>182</v>
      </c>
      <c r="B187" s="14">
        <v>42473</v>
      </c>
      <c r="C187" s="14">
        <v>42473</v>
      </c>
      <c r="D187" s="9">
        <v>431</v>
      </c>
      <c r="E187" s="41">
        <v>24345.56</v>
      </c>
      <c r="F187" s="41">
        <v>0</v>
      </c>
      <c r="G187" s="11" t="s">
        <v>503</v>
      </c>
      <c r="H187" s="11" t="s">
        <v>503</v>
      </c>
      <c r="I187" s="20" t="s">
        <v>387</v>
      </c>
      <c r="J187" s="45" t="s">
        <v>504</v>
      </c>
      <c r="K187" s="45" t="s">
        <v>14</v>
      </c>
      <c r="L187" s="45" t="s">
        <v>14</v>
      </c>
      <c r="M187" s="16" t="s">
        <v>104</v>
      </c>
      <c r="N187" s="11" t="s">
        <v>121</v>
      </c>
      <c r="O187" s="12" t="s">
        <v>505</v>
      </c>
      <c r="P187" s="45" t="s">
        <v>542</v>
      </c>
      <c r="Q187" s="45" t="s">
        <v>1098</v>
      </c>
    </row>
    <row r="188" spans="1:17" s="59" customFormat="1" ht="75" x14ac:dyDescent="0.25">
      <c r="A188" s="49">
        <f t="shared" si="2"/>
        <v>183</v>
      </c>
      <c r="B188" s="14">
        <v>42474</v>
      </c>
      <c r="C188" s="14">
        <v>42474</v>
      </c>
      <c r="D188" s="9">
        <v>437</v>
      </c>
      <c r="E188" s="15">
        <v>164000</v>
      </c>
      <c r="F188" s="15">
        <v>0</v>
      </c>
      <c r="G188" s="11" t="s">
        <v>436</v>
      </c>
      <c r="H188" s="11" t="s">
        <v>436</v>
      </c>
      <c r="I188" s="45" t="s">
        <v>387</v>
      </c>
      <c r="J188" s="10" t="s">
        <v>437</v>
      </c>
      <c r="K188" s="45" t="s">
        <v>14</v>
      </c>
      <c r="L188" s="45" t="s">
        <v>14</v>
      </c>
      <c r="M188" s="16" t="s">
        <v>1276</v>
      </c>
      <c r="N188" s="11" t="s">
        <v>439</v>
      </c>
      <c r="O188" s="12" t="s">
        <v>507</v>
      </c>
      <c r="P188" s="10" t="s">
        <v>551</v>
      </c>
      <c r="Q188" s="10" t="s">
        <v>1099</v>
      </c>
    </row>
    <row r="189" spans="1:17" s="59" customFormat="1" ht="60" x14ac:dyDescent="0.25">
      <c r="A189" s="49">
        <f t="shared" si="2"/>
        <v>184</v>
      </c>
      <c r="B189" s="14">
        <v>42478</v>
      </c>
      <c r="C189" s="14">
        <v>42478</v>
      </c>
      <c r="D189" s="9">
        <v>450</v>
      </c>
      <c r="E189" s="15">
        <v>153000</v>
      </c>
      <c r="F189" s="15">
        <v>0</v>
      </c>
      <c r="G189" s="72" t="s">
        <v>508</v>
      </c>
      <c r="H189" s="72" t="s">
        <v>508</v>
      </c>
      <c r="I189" s="45" t="s">
        <v>387</v>
      </c>
      <c r="J189" s="10" t="s">
        <v>509</v>
      </c>
      <c r="K189" s="45" t="s">
        <v>14</v>
      </c>
      <c r="L189" s="45" t="s">
        <v>14</v>
      </c>
      <c r="M189" s="16" t="s">
        <v>939</v>
      </c>
      <c r="N189" s="11" t="s">
        <v>510</v>
      </c>
      <c r="O189" s="55" t="s">
        <v>511</v>
      </c>
      <c r="P189" s="10" t="s">
        <v>542</v>
      </c>
      <c r="Q189" s="10" t="s">
        <v>1100</v>
      </c>
    </row>
    <row r="190" spans="1:17" s="59" customFormat="1" ht="75" x14ac:dyDescent="0.25">
      <c r="A190" s="49">
        <f t="shared" si="2"/>
        <v>185</v>
      </c>
      <c r="B190" s="14">
        <v>42478</v>
      </c>
      <c r="C190" s="14">
        <v>42478</v>
      </c>
      <c r="D190" s="9">
        <v>451</v>
      </c>
      <c r="E190" s="15">
        <v>419128.09</v>
      </c>
      <c r="F190" s="15">
        <v>0</v>
      </c>
      <c r="G190" s="42" t="s">
        <v>423</v>
      </c>
      <c r="H190" s="42" t="s">
        <v>423</v>
      </c>
      <c r="I190" s="45" t="s">
        <v>387</v>
      </c>
      <c r="J190" s="10" t="s">
        <v>424</v>
      </c>
      <c r="K190" s="45" t="s">
        <v>14</v>
      </c>
      <c r="L190" s="45" t="s">
        <v>14</v>
      </c>
      <c r="M190" s="46" t="s">
        <v>65</v>
      </c>
      <c r="N190" s="11" t="s">
        <v>425</v>
      </c>
      <c r="O190" s="66" t="s">
        <v>512</v>
      </c>
      <c r="P190" s="10" t="s">
        <v>577</v>
      </c>
      <c r="Q190" s="10" t="s">
        <v>1078</v>
      </c>
    </row>
    <row r="191" spans="1:17" s="59" customFormat="1" ht="60" x14ac:dyDescent="0.25">
      <c r="A191" s="49">
        <f t="shared" si="2"/>
        <v>186</v>
      </c>
      <c r="B191" s="14">
        <v>42480</v>
      </c>
      <c r="C191" s="14">
        <v>42480</v>
      </c>
      <c r="D191" s="9">
        <v>459</v>
      </c>
      <c r="E191" s="15">
        <v>396000</v>
      </c>
      <c r="F191" s="15">
        <v>0</v>
      </c>
      <c r="G191" s="68" t="s">
        <v>413</v>
      </c>
      <c r="H191" s="68" t="s">
        <v>413</v>
      </c>
      <c r="I191" s="45" t="s">
        <v>387</v>
      </c>
      <c r="J191" s="10" t="s">
        <v>403</v>
      </c>
      <c r="K191" s="45" t="s">
        <v>14</v>
      </c>
      <c r="L191" s="45" t="s">
        <v>14</v>
      </c>
      <c r="M191" s="16" t="s">
        <v>114</v>
      </c>
      <c r="N191" s="11" t="s">
        <v>115</v>
      </c>
      <c r="O191" s="55" t="s">
        <v>513</v>
      </c>
      <c r="P191" s="10" t="s">
        <v>573</v>
      </c>
      <c r="Q191" s="10" t="s">
        <v>1079</v>
      </c>
    </row>
    <row r="192" spans="1:17" s="59" customFormat="1" ht="75" x14ac:dyDescent="0.25">
      <c r="A192" s="49">
        <f t="shared" si="2"/>
        <v>187</v>
      </c>
      <c r="B192" s="14">
        <v>42480</v>
      </c>
      <c r="C192" s="14">
        <v>42480</v>
      </c>
      <c r="D192" s="9">
        <v>460</v>
      </c>
      <c r="E192" s="15">
        <v>304176.27</v>
      </c>
      <c r="F192" s="15">
        <v>0</v>
      </c>
      <c r="G192" s="68" t="s">
        <v>514</v>
      </c>
      <c r="H192" s="68" t="s">
        <v>514</v>
      </c>
      <c r="I192" s="45" t="s">
        <v>387</v>
      </c>
      <c r="J192" s="45" t="s">
        <v>515</v>
      </c>
      <c r="K192" s="45" t="s">
        <v>14</v>
      </c>
      <c r="L192" s="45" t="s">
        <v>14</v>
      </c>
      <c r="M192" s="16" t="s">
        <v>774</v>
      </c>
      <c r="N192" s="11" t="s">
        <v>464</v>
      </c>
      <c r="O192" s="55" t="s">
        <v>516</v>
      </c>
      <c r="P192" s="45" t="s">
        <v>551</v>
      </c>
      <c r="Q192" s="45" t="s">
        <v>1080</v>
      </c>
    </row>
    <row r="193" spans="1:17" s="59" customFormat="1" ht="75" x14ac:dyDescent="0.25">
      <c r="A193" s="49">
        <f t="shared" si="2"/>
        <v>188</v>
      </c>
      <c r="B193" s="14">
        <v>42485</v>
      </c>
      <c r="C193" s="14">
        <v>42485</v>
      </c>
      <c r="D193" s="9">
        <v>493</v>
      </c>
      <c r="E193" s="15">
        <v>255057.61</v>
      </c>
      <c r="F193" s="15">
        <v>0</v>
      </c>
      <c r="G193" s="58" t="s">
        <v>482</v>
      </c>
      <c r="H193" s="58" t="s">
        <v>482</v>
      </c>
      <c r="I193" s="45" t="s">
        <v>387</v>
      </c>
      <c r="J193" s="10" t="s">
        <v>483</v>
      </c>
      <c r="K193" s="45" t="s">
        <v>14</v>
      </c>
      <c r="L193" s="45" t="s">
        <v>14</v>
      </c>
      <c r="M193" s="16" t="s">
        <v>40</v>
      </c>
      <c r="N193" s="11" t="s">
        <v>61</v>
      </c>
      <c r="O193" s="55" t="s">
        <v>517</v>
      </c>
      <c r="P193" s="10" t="s">
        <v>542</v>
      </c>
      <c r="Q193" s="10" t="s">
        <v>1081</v>
      </c>
    </row>
    <row r="194" spans="1:17" s="13" customFormat="1" ht="75" x14ac:dyDescent="0.25">
      <c r="A194" s="49">
        <f t="shared" si="2"/>
        <v>189</v>
      </c>
      <c r="B194" s="14">
        <v>42487</v>
      </c>
      <c r="C194" s="14">
        <v>42487</v>
      </c>
      <c r="D194" s="9">
        <v>512</v>
      </c>
      <c r="E194" s="15">
        <v>48000</v>
      </c>
      <c r="F194" s="15">
        <v>0</v>
      </c>
      <c r="G194" s="58" t="s">
        <v>227</v>
      </c>
      <c r="H194" s="11" t="s">
        <v>227</v>
      </c>
      <c r="I194" s="45" t="s">
        <v>387</v>
      </c>
      <c r="J194" s="10" t="s">
        <v>54</v>
      </c>
      <c r="K194" s="45" t="s">
        <v>14</v>
      </c>
      <c r="L194" s="45" t="s">
        <v>14</v>
      </c>
      <c r="M194" s="16" t="s">
        <v>228</v>
      </c>
      <c r="N194" s="11" t="s">
        <v>229</v>
      </c>
      <c r="O194" s="55" t="s">
        <v>734</v>
      </c>
      <c r="P194" s="10" t="s">
        <v>551</v>
      </c>
      <c r="Q194" s="10" t="s">
        <v>1082</v>
      </c>
    </row>
    <row r="195" spans="1:17" s="13" customFormat="1" ht="75" x14ac:dyDescent="0.25">
      <c r="A195" s="49">
        <f t="shared" si="2"/>
        <v>190</v>
      </c>
      <c r="B195" s="14">
        <v>42489</v>
      </c>
      <c r="C195" s="14">
        <v>42489</v>
      </c>
      <c r="D195" s="9">
        <v>519</v>
      </c>
      <c r="E195" s="15">
        <v>87321.24</v>
      </c>
      <c r="F195" s="15">
        <v>0</v>
      </c>
      <c r="G195" s="58" t="s">
        <v>84</v>
      </c>
      <c r="H195" s="58" t="s">
        <v>84</v>
      </c>
      <c r="I195" s="45" t="s">
        <v>387</v>
      </c>
      <c r="J195" s="10" t="s">
        <v>85</v>
      </c>
      <c r="K195" s="45" t="s">
        <v>14</v>
      </c>
      <c r="L195" s="45" t="s">
        <v>14</v>
      </c>
      <c r="M195" s="16" t="s">
        <v>86</v>
      </c>
      <c r="N195" s="11" t="s">
        <v>87</v>
      </c>
      <c r="O195" s="55" t="s">
        <v>735</v>
      </c>
      <c r="P195" s="10" t="s">
        <v>551</v>
      </c>
      <c r="Q195" s="10" t="s">
        <v>1083</v>
      </c>
    </row>
    <row r="196" spans="1:17" s="13" customFormat="1" ht="60" x14ac:dyDescent="0.25">
      <c r="A196" s="49">
        <f t="shared" si="2"/>
        <v>191</v>
      </c>
      <c r="B196" s="14">
        <v>42495</v>
      </c>
      <c r="C196" s="14">
        <v>42495</v>
      </c>
      <c r="D196" s="9">
        <v>536</v>
      </c>
      <c r="E196" s="15">
        <v>225581.37</v>
      </c>
      <c r="F196" s="15">
        <v>0</v>
      </c>
      <c r="G196" s="75" t="s">
        <v>786</v>
      </c>
      <c r="H196" s="58" t="s">
        <v>786</v>
      </c>
      <c r="I196" s="45" t="s">
        <v>387</v>
      </c>
      <c r="J196" s="10" t="s">
        <v>763</v>
      </c>
      <c r="K196" s="45" t="s">
        <v>14</v>
      </c>
      <c r="L196" s="45" t="s">
        <v>14</v>
      </c>
      <c r="M196" s="16" t="s">
        <v>787</v>
      </c>
      <c r="N196" s="11" t="s">
        <v>78</v>
      </c>
      <c r="O196" s="55" t="s">
        <v>788</v>
      </c>
      <c r="P196" s="10" t="s">
        <v>562</v>
      </c>
      <c r="Q196" s="10" t="s">
        <v>1084</v>
      </c>
    </row>
    <row r="197" spans="1:17" s="13" customFormat="1" ht="60" x14ac:dyDescent="0.25">
      <c r="A197" s="49">
        <f t="shared" si="2"/>
        <v>192</v>
      </c>
      <c r="B197" s="14">
        <v>42496</v>
      </c>
      <c r="C197" s="14">
        <v>42496</v>
      </c>
      <c r="D197" s="9">
        <v>544</v>
      </c>
      <c r="E197" s="15">
        <v>227430.49</v>
      </c>
      <c r="F197" s="15">
        <v>0</v>
      </c>
      <c r="G197" s="58" t="s">
        <v>53</v>
      </c>
      <c r="H197" s="58" t="s">
        <v>53</v>
      </c>
      <c r="I197" s="45" t="s">
        <v>387</v>
      </c>
      <c r="J197" s="10" t="s">
        <v>54</v>
      </c>
      <c r="K197" s="45" t="s">
        <v>14</v>
      </c>
      <c r="L197" s="45" t="s">
        <v>14</v>
      </c>
      <c r="M197" s="16" t="s">
        <v>55</v>
      </c>
      <c r="N197" s="11" t="s">
        <v>56</v>
      </c>
      <c r="O197" s="55" t="s">
        <v>736</v>
      </c>
      <c r="P197" s="10" t="s">
        <v>551</v>
      </c>
      <c r="Q197" s="10" t="s">
        <v>1085</v>
      </c>
    </row>
    <row r="198" spans="1:17" s="13" customFormat="1" ht="60" x14ac:dyDescent="0.25">
      <c r="A198" s="49">
        <f t="shared" si="2"/>
        <v>193</v>
      </c>
      <c r="B198" s="14">
        <v>42496</v>
      </c>
      <c r="C198" s="14">
        <v>42496</v>
      </c>
      <c r="D198" s="9">
        <v>543</v>
      </c>
      <c r="E198" s="15">
        <v>438326.34</v>
      </c>
      <c r="F198" s="15">
        <v>0</v>
      </c>
      <c r="G198" s="58" t="s">
        <v>738</v>
      </c>
      <c r="H198" s="11" t="s">
        <v>738</v>
      </c>
      <c r="I198" s="45" t="s">
        <v>387</v>
      </c>
      <c r="J198" s="10" t="s">
        <v>424</v>
      </c>
      <c r="K198" s="45" t="s">
        <v>14</v>
      </c>
      <c r="L198" s="45" t="s">
        <v>14</v>
      </c>
      <c r="M198" s="16" t="s">
        <v>767</v>
      </c>
      <c r="N198" s="11" t="s">
        <v>770</v>
      </c>
      <c r="O198" s="55" t="s">
        <v>737</v>
      </c>
      <c r="P198" s="10" t="s">
        <v>600</v>
      </c>
      <c r="Q198" s="10" t="s">
        <v>1202</v>
      </c>
    </row>
    <row r="199" spans="1:17" s="13" customFormat="1" ht="60" x14ac:dyDescent="0.25">
      <c r="A199" s="49">
        <f t="shared" si="2"/>
        <v>194</v>
      </c>
      <c r="B199" s="14">
        <v>42502</v>
      </c>
      <c r="C199" s="14">
        <v>42502</v>
      </c>
      <c r="D199" s="9">
        <v>554</v>
      </c>
      <c r="E199" s="15">
        <v>335150.56</v>
      </c>
      <c r="F199" s="15">
        <v>0</v>
      </c>
      <c r="G199" s="58" t="s">
        <v>741</v>
      </c>
      <c r="H199" s="58" t="s">
        <v>741</v>
      </c>
      <c r="I199" s="45" t="s">
        <v>387</v>
      </c>
      <c r="J199" s="10" t="s">
        <v>740</v>
      </c>
      <c r="K199" s="45" t="s">
        <v>14</v>
      </c>
      <c r="L199" s="45" t="s">
        <v>14</v>
      </c>
      <c r="M199" s="16" t="s">
        <v>768</v>
      </c>
      <c r="N199" s="11" t="s">
        <v>771</v>
      </c>
      <c r="O199" s="55" t="s">
        <v>739</v>
      </c>
      <c r="P199" s="10" t="s">
        <v>551</v>
      </c>
      <c r="Q199" s="10" t="s">
        <v>802</v>
      </c>
    </row>
    <row r="200" spans="1:17" s="13" customFormat="1" ht="60" x14ac:dyDescent="0.25">
      <c r="A200" s="49">
        <f t="shared" ref="A200:A234" si="3">A199+1</f>
        <v>195</v>
      </c>
      <c r="B200" s="14">
        <v>42503</v>
      </c>
      <c r="C200" s="14">
        <v>42503</v>
      </c>
      <c r="D200" s="9">
        <v>567</v>
      </c>
      <c r="E200" s="15">
        <v>57000</v>
      </c>
      <c r="F200" s="15">
        <v>0</v>
      </c>
      <c r="G200" s="58" t="s">
        <v>48</v>
      </c>
      <c r="H200" s="58" t="s">
        <v>48</v>
      </c>
      <c r="I200" s="45" t="s">
        <v>387</v>
      </c>
      <c r="J200" s="10" t="s">
        <v>745</v>
      </c>
      <c r="K200" s="45" t="s">
        <v>14</v>
      </c>
      <c r="L200" s="45" t="s">
        <v>14</v>
      </c>
      <c r="M200" s="16" t="s">
        <v>50</v>
      </c>
      <c r="N200" s="11" t="s">
        <v>51</v>
      </c>
      <c r="O200" s="55" t="s">
        <v>742</v>
      </c>
      <c r="P200" s="10" t="s">
        <v>542</v>
      </c>
      <c r="Q200" s="10" t="s">
        <v>1091</v>
      </c>
    </row>
    <row r="201" spans="1:17" s="13" customFormat="1" ht="60" x14ac:dyDescent="0.25">
      <c r="A201" s="49">
        <f t="shared" si="3"/>
        <v>196</v>
      </c>
      <c r="B201" s="14">
        <v>42503</v>
      </c>
      <c r="C201" s="14">
        <v>42503</v>
      </c>
      <c r="D201" s="9">
        <v>569</v>
      </c>
      <c r="E201" s="15">
        <v>51000</v>
      </c>
      <c r="F201" s="15">
        <v>0</v>
      </c>
      <c r="G201" s="58" t="s">
        <v>747</v>
      </c>
      <c r="H201" s="58" t="s">
        <v>747</v>
      </c>
      <c r="I201" s="45" t="s">
        <v>387</v>
      </c>
      <c r="J201" s="10" t="s">
        <v>746</v>
      </c>
      <c r="K201" s="45" t="s">
        <v>14</v>
      </c>
      <c r="L201" s="45" t="s">
        <v>14</v>
      </c>
      <c r="M201" s="16" t="s">
        <v>769</v>
      </c>
      <c r="N201" s="11" t="s">
        <v>434</v>
      </c>
      <c r="O201" s="55" t="s">
        <v>743</v>
      </c>
      <c r="P201" s="10" t="s">
        <v>542</v>
      </c>
      <c r="Q201" s="10" t="s">
        <v>1092</v>
      </c>
    </row>
    <row r="202" spans="1:17" s="13" customFormat="1" ht="60" x14ac:dyDescent="0.25">
      <c r="A202" s="49">
        <f t="shared" si="3"/>
        <v>197</v>
      </c>
      <c r="B202" s="14">
        <v>42503</v>
      </c>
      <c r="C202" s="14">
        <v>42503</v>
      </c>
      <c r="D202" s="9">
        <v>568</v>
      </c>
      <c r="E202" s="15">
        <v>76678.2</v>
      </c>
      <c r="F202" s="15">
        <v>0</v>
      </c>
      <c r="G202" s="58" t="s">
        <v>748</v>
      </c>
      <c r="H202" s="58" t="s">
        <v>748</v>
      </c>
      <c r="I202" s="45" t="s">
        <v>387</v>
      </c>
      <c r="J202" s="10" t="s">
        <v>59</v>
      </c>
      <c r="K202" s="45" t="s">
        <v>14</v>
      </c>
      <c r="L202" s="45" t="s">
        <v>14</v>
      </c>
      <c r="M202" s="16" t="s">
        <v>60</v>
      </c>
      <c r="N202" s="11" t="s">
        <v>772</v>
      </c>
      <c r="O202" s="55" t="s">
        <v>744</v>
      </c>
      <c r="P202" s="10" t="s">
        <v>542</v>
      </c>
      <c r="Q202" s="10" t="s">
        <v>1086</v>
      </c>
    </row>
    <row r="203" spans="1:17" s="71" customFormat="1" ht="75" x14ac:dyDescent="0.25">
      <c r="A203" s="39">
        <f t="shared" si="3"/>
        <v>198</v>
      </c>
      <c r="B203" s="14">
        <v>42506</v>
      </c>
      <c r="C203" s="14">
        <v>42506</v>
      </c>
      <c r="D203" s="9">
        <v>570</v>
      </c>
      <c r="E203" s="15">
        <v>49225.52</v>
      </c>
      <c r="F203" s="15">
        <v>0</v>
      </c>
      <c r="G203" s="11" t="s">
        <v>84</v>
      </c>
      <c r="H203" s="11" t="s">
        <v>84</v>
      </c>
      <c r="I203" s="10" t="s">
        <v>387</v>
      </c>
      <c r="J203" s="10" t="s">
        <v>85</v>
      </c>
      <c r="K203" s="10" t="s">
        <v>14</v>
      </c>
      <c r="L203" s="10" t="s">
        <v>14</v>
      </c>
      <c r="M203" s="16" t="s">
        <v>86</v>
      </c>
      <c r="N203" s="11" t="s">
        <v>87</v>
      </c>
      <c r="O203" s="64" t="s">
        <v>749</v>
      </c>
      <c r="P203" s="10" t="s">
        <v>551</v>
      </c>
      <c r="Q203" s="10" t="s">
        <v>1192</v>
      </c>
    </row>
    <row r="204" spans="1:17" s="13" customFormat="1" ht="75" x14ac:dyDescent="0.25">
      <c r="A204" s="49">
        <f t="shared" si="3"/>
        <v>199</v>
      </c>
      <c r="B204" s="14">
        <v>42506</v>
      </c>
      <c r="C204" s="14">
        <v>42506</v>
      </c>
      <c r="D204" s="9">
        <v>571</v>
      </c>
      <c r="E204" s="15">
        <v>147000</v>
      </c>
      <c r="F204" s="15">
        <v>0</v>
      </c>
      <c r="G204" s="58" t="s">
        <v>456</v>
      </c>
      <c r="H204" s="58" t="s">
        <v>456</v>
      </c>
      <c r="I204" s="45" t="s">
        <v>387</v>
      </c>
      <c r="J204" s="10" t="s">
        <v>39</v>
      </c>
      <c r="K204" s="45" t="s">
        <v>26</v>
      </c>
      <c r="L204" s="45" t="s">
        <v>248</v>
      </c>
      <c r="M204" s="16" t="s">
        <v>141</v>
      </c>
      <c r="N204" s="11" t="s">
        <v>458</v>
      </c>
      <c r="O204" s="55" t="s">
        <v>752</v>
      </c>
      <c r="P204" s="10" t="s">
        <v>542</v>
      </c>
      <c r="Q204" s="10" t="s">
        <v>1087</v>
      </c>
    </row>
    <row r="205" spans="1:17" s="13" customFormat="1" ht="75" x14ac:dyDescent="0.25">
      <c r="A205" s="49">
        <f t="shared" si="3"/>
        <v>200</v>
      </c>
      <c r="B205" s="14">
        <v>42508</v>
      </c>
      <c r="C205" s="14">
        <v>42508</v>
      </c>
      <c r="D205" s="9">
        <v>580</v>
      </c>
      <c r="E205" s="15">
        <v>153000</v>
      </c>
      <c r="F205" s="15">
        <v>0</v>
      </c>
      <c r="G205" s="58" t="s">
        <v>508</v>
      </c>
      <c r="H205" s="58" t="s">
        <v>508</v>
      </c>
      <c r="I205" s="45" t="s">
        <v>387</v>
      </c>
      <c r="J205" s="10" t="s">
        <v>509</v>
      </c>
      <c r="K205" s="45" t="s">
        <v>14</v>
      </c>
      <c r="L205" s="45" t="s">
        <v>14</v>
      </c>
      <c r="M205" s="16" t="s">
        <v>228</v>
      </c>
      <c r="N205" s="11" t="s">
        <v>510</v>
      </c>
      <c r="O205" s="55" t="s">
        <v>750</v>
      </c>
      <c r="P205" s="10" t="s">
        <v>542</v>
      </c>
      <c r="Q205" s="10" t="s">
        <v>1088</v>
      </c>
    </row>
    <row r="206" spans="1:17" s="13" customFormat="1" ht="75" x14ac:dyDescent="0.25">
      <c r="A206" s="49">
        <f t="shared" si="3"/>
        <v>201</v>
      </c>
      <c r="B206" s="14">
        <v>42508</v>
      </c>
      <c r="C206" s="14">
        <v>42508</v>
      </c>
      <c r="D206" s="9">
        <v>581</v>
      </c>
      <c r="E206" s="15">
        <v>204000</v>
      </c>
      <c r="F206" s="15">
        <v>0</v>
      </c>
      <c r="G206" s="58" t="s">
        <v>508</v>
      </c>
      <c r="H206" s="58" t="s">
        <v>508</v>
      </c>
      <c r="I206" s="45" t="s">
        <v>387</v>
      </c>
      <c r="J206" s="10" t="s">
        <v>509</v>
      </c>
      <c r="K206" s="45" t="s">
        <v>14</v>
      </c>
      <c r="L206" s="45" t="s">
        <v>14</v>
      </c>
      <c r="M206" s="16" t="s">
        <v>228</v>
      </c>
      <c r="N206" s="11" t="s">
        <v>510</v>
      </c>
      <c r="O206" s="55" t="s">
        <v>751</v>
      </c>
      <c r="P206" s="10" t="s">
        <v>542</v>
      </c>
      <c r="Q206" s="10" t="s">
        <v>1089</v>
      </c>
    </row>
    <row r="207" spans="1:17" s="13" customFormat="1" ht="75" x14ac:dyDescent="0.25">
      <c r="A207" s="49">
        <f t="shared" si="3"/>
        <v>202</v>
      </c>
      <c r="B207" s="14">
        <v>42508</v>
      </c>
      <c r="C207" s="14">
        <v>42508</v>
      </c>
      <c r="D207" s="9">
        <v>582</v>
      </c>
      <c r="E207" s="15">
        <v>140010.74</v>
      </c>
      <c r="F207" s="15">
        <v>0</v>
      </c>
      <c r="G207" s="58" t="s">
        <v>468</v>
      </c>
      <c r="H207" s="58" t="s">
        <v>468</v>
      </c>
      <c r="I207" s="45" t="s">
        <v>387</v>
      </c>
      <c r="J207" s="10" t="s">
        <v>754</v>
      </c>
      <c r="K207" s="45" t="s">
        <v>14</v>
      </c>
      <c r="L207" s="45" t="s">
        <v>14</v>
      </c>
      <c r="M207" s="16" t="s">
        <v>773</v>
      </c>
      <c r="N207" s="11" t="s">
        <v>470</v>
      </c>
      <c r="O207" s="55" t="s">
        <v>753</v>
      </c>
      <c r="P207" s="10" t="s">
        <v>577</v>
      </c>
      <c r="Q207" s="10" t="s">
        <v>1090</v>
      </c>
    </row>
    <row r="208" spans="1:17" s="13" customFormat="1" ht="60" x14ac:dyDescent="0.25">
      <c r="A208" s="39">
        <f t="shared" si="3"/>
        <v>203</v>
      </c>
      <c r="B208" s="14">
        <v>42513</v>
      </c>
      <c r="C208" s="14">
        <v>42513</v>
      </c>
      <c r="D208" s="9">
        <v>2227</v>
      </c>
      <c r="E208" s="15">
        <v>307221.90000000002</v>
      </c>
      <c r="F208" s="15">
        <v>0</v>
      </c>
      <c r="G208" s="11" t="s">
        <v>273</v>
      </c>
      <c r="H208" s="11" t="s">
        <v>273</v>
      </c>
      <c r="I208" s="10" t="s">
        <v>12</v>
      </c>
      <c r="J208" s="10" t="s">
        <v>424</v>
      </c>
      <c r="K208" s="10" t="s">
        <v>14</v>
      </c>
      <c r="L208" s="10" t="s">
        <v>14</v>
      </c>
      <c r="M208" s="16" t="s">
        <v>275</v>
      </c>
      <c r="N208" s="11" t="s">
        <v>152</v>
      </c>
      <c r="O208" s="64" t="s">
        <v>755</v>
      </c>
      <c r="P208" s="10" t="s">
        <v>551</v>
      </c>
      <c r="Q208" s="10" t="s">
        <v>803</v>
      </c>
    </row>
    <row r="209" spans="1:17" s="13" customFormat="1" ht="75" x14ac:dyDescent="0.25">
      <c r="A209" s="39">
        <f t="shared" si="3"/>
        <v>204</v>
      </c>
      <c r="B209" s="14">
        <v>42510</v>
      </c>
      <c r="C209" s="14">
        <v>42510</v>
      </c>
      <c r="D209" s="9">
        <v>81</v>
      </c>
      <c r="E209" s="127">
        <v>-91658.73</v>
      </c>
      <c r="F209" s="15">
        <v>0</v>
      </c>
      <c r="G209" s="84" t="s">
        <v>757</v>
      </c>
      <c r="H209" s="84" t="s">
        <v>197</v>
      </c>
      <c r="I209" s="20" t="s">
        <v>387</v>
      </c>
      <c r="J209" s="39" t="s">
        <v>376</v>
      </c>
      <c r="K209" s="10" t="s">
        <v>14</v>
      </c>
      <c r="L209" s="10" t="s">
        <v>14</v>
      </c>
      <c r="M209" s="10" t="s">
        <v>15</v>
      </c>
      <c r="N209" s="11" t="s">
        <v>377</v>
      </c>
      <c r="O209" s="10" t="s">
        <v>796</v>
      </c>
      <c r="P209" s="39" t="s">
        <v>546</v>
      </c>
      <c r="Q209" s="10" t="s">
        <v>805</v>
      </c>
    </row>
    <row r="210" spans="1:17" s="13" customFormat="1" ht="60" x14ac:dyDescent="0.25">
      <c r="A210" s="39">
        <f t="shared" si="3"/>
        <v>205</v>
      </c>
      <c r="B210" s="14">
        <v>42513</v>
      </c>
      <c r="C210" s="14">
        <v>42513</v>
      </c>
      <c r="D210" s="9">
        <v>595</v>
      </c>
      <c r="E210" s="15">
        <v>91658.73</v>
      </c>
      <c r="F210" s="15">
        <v>0</v>
      </c>
      <c r="G210" s="11" t="s">
        <v>757</v>
      </c>
      <c r="H210" s="11" t="s">
        <v>757</v>
      </c>
      <c r="I210" s="10" t="s">
        <v>387</v>
      </c>
      <c r="J210" s="10" t="s">
        <v>376</v>
      </c>
      <c r="K210" s="10" t="s">
        <v>14</v>
      </c>
      <c r="L210" s="10" t="s">
        <v>14</v>
      </c>
      <c r="M210" s="16" t="s">
        <v>15</v>
      </c>
      <c r="N210" s="11" t="s">
        <v>377</v>
      </c>
      <c r="O210" s="64" t="s">
        <v>756</v>
      </c>
      <c r="P210" s="10" t="s">
        <v>546</v>
      </c>
      <c r="Q210" s="10" t="s">
        <v>795</v>
      </c>
    </row>
    <row r="211" spans="1:17" s="71" customFormat="1" ht="75" x14ac:dyDescent="0.25">
      <c r="A211" s="39">
        <f t="shared" si="3"/>
        <v>206</v>
      </c>
      <c r="B211" s="14">
        <v>42515</v>
      </c>
      <c r="C211" s="14">
        <v>42515</v>
      </c>
      <c r="D211" s="9">
        <v>606</v>
      </c>
      <c r="E211" s="15">
        <v>44835.3</v>
      </c>
      <c r="F211" s="15">
        <v>0</v>
      </c>
      <c r="G211" s="11" t="s">
        <v>764</v>
      </c>
      <c r="H211" s="11" t="s">
        <v>764</v>
      </c>
      <c r="I211" s="10" t="s">
        <v>387</v>
      </c>
      <c r="J211" s="10" t="s">
        <v>761</v>
      </c>
      <c r="K211" s="10" t="s">
        <v>14</v>
      </c>
      <c r="L211" s="10" t="s">
        <v>14</v>
      </c>
      <c r="M211" s="16" t="s">
        <v>15</v>
      </c>
      <c r="N211" s="11" t="s">
        <v>775</v>
      </c>
      <c r="O211" s="64" t="s">
        <v>758</v>
      </c>
      <c r="P211" s="10" t="s">
        <v>540</v>
      </c>
      <c r="Q211" s="10" t="s">
        <v>1201</v>
      </c>
    </row>
    <row r="212" spans="1:17" s="71" customFormat="1" ht="60" x14ac:dyDescent="0.25">
      <c r="A212" s="39">
        <f t="shared" si="3"/>
        <v>207</v>
      </c>
      <c r="B212" s="14">
        <v>42515</v>
      </c>
      <c r="C212" s="14">
        <v>42515</v>
      </c>
      <c r="D212" s="9">
        <v>607</v>
      </c>
      <c r="E212" s="15">
        <v>219628.5</v>
      </c>
      <c r="F212" s="15">
        <v>0</v>
      </c>
      <c r="G212" s="11" t="s">
        <v>764</v>
      </c>
      <c r="H212" s="11" t="s">
        <v>764</v>
      </c>
      <c r="I212" s="10" t="s">
        <v>387</v>
      </c>
      <c r="J212" s="10" t="s">
        <v>762</v>
      </c>
      <c r="K212" s="10" t="s">
        <v>14</v>
      </c>
      <c r="L212" s="10" t="s">
        <v>14</v>
      </c>
      <c r="M212" s="16" t="s">
        <v>15</v>
      </c>
      <c r="N212" s="11" t="s">
        <v>775</v>
      </c>
      <c r="O212" s="64" t="s">
        <v>759</v>
      </c>
      <c r="P212" s="10" t="s">
        <v>793</v>
      </c>
      <c r="Q212" s="10" t="s">
        <v>1201</v>
      </c>
    </row>
    <row r="213" spans="1:17" s="71" customFormat="1" ht="60" x14ac:dyDescent="0.25">
      <c r="A213" s="39">
        <f t="shared" si="3"/>
        <v>208</v>
      </c>
      <c r="B213" s="14">
        <v>42515</v>
      </c>
      <c r="C213" s="14">
        <v>42515</v>
      </c>
      <c r="D213" s="9">
        <v>608</v>
      </c>
      <c r="E213" s="15">
        <v>166676.67000000001</v>
      </c>
      <c r="F213" s="15">
        <v>0</v>
      </c>
      <c r="G213" s="11" t="s">
        <v>765</v>
      </c>
      <c r="H213" s="11" t="s">
        <v>765</v>
      </c>
      <c r="I213" s="10" t="s">
        <v>387</v>
      </c>
      <c r="J213" s="10" t="s">
        <v>763</v>
      </c>
      <c r="K213" s="10" t="s">
        <v>14</v>
      </c>
      <c r="L213" s="10" t="s">
        <v>14</v>
      </c>
      <c r="M213" s="16" t="s">
        <v>774</v>
      </c>
      <c r="N213" s="11" t="s">
        <v>195</v>
      </c>
      <c r="O213" s="64" t="s">
        <v>760</v>
      </c>
      <c r="P213" s="10" t="s">
        <v>562</v>
      </c>
      <c r="Q213" s="10" t="s">
        <v>1198</v>
      </c>
    </row>
    <row r="214" spans="1:17" s="71" customFormat="1" ht="60" x14ac:dyDescent="0.25">
      <c r="A214" s="39">
        <f t="shared" si="3"/>
        <v>209</v>
      </c>
      <c r="B214" s="14">
        <v>42515</v>
      </c>
      <c r="C214" s="14">
        <v>42515</v>
      </c>
      <c r="D214" s="9">
        <v>605</v>
      </c>
      <c r="E214" s="15">
        <v>209000</v>
      </c>
      <c r="F214" s="15">
        <v>0</v>
      </c>
      <c r="G214" s="11" t="s">
        <v>112</v>
      </c>
      <c r="H214" s="11" t="s">
        <v>112</v>
      </c>
      <c r="I214" s="10" t="s">
        <v>387</v>
      </c>
      <c r="J214" s="10" t="s">
        <v>403</v>
      </c>
      <c r="K214" s="10" t="s">
        <v>14</v>
      </c>
      <c r="L214" s="10" t="s">
        <v>14</v>
      </c>
      <c r="M214" s="16" t="s">
        <v>114</v>
      </c>
      <c r="N214" s="11" t="s">
        <v>115</v>
      </c>
      <c r="O214" s="64" t="s">
        <v>513</v>
      </c>
      <c r="P214" s="10" t="s">
        <v>573</v>
      </c>
      <c r="Q214" s="10" t="s">
        <v>1197</v>
      </c>
    </row>
    <row r="215" spans="1:17" s="13" customFormat="1" ht="75" x14ac:dyDescent="0.25">
      <c r="A215" s="39">
        <f t="shared" si="3"/>
        <v>210</v>
      </c>
      <c r="B215" s="14">
        <v>42520</v>
      </c>
      <c r="C215" s="14">
        <v>42520</v>
      </c>
      <c r="D215" s="9">
        <v>5</v>
      </c>
      <c r="E215" s="15">
        <v>537000.30000000005</v>
      </c>
      <c r="F215" s="15">
        <v>0</v>
      </c>
      <c r="G215" s="11" t="s">
        <v>766</v>
      </c>
      <c r="H215" s="11" t="s">
        <v>766</v>
      </c>
      <c r="I215" s="10" t="s">
        <v>118</v>
      </c>
      <c r="J215" s="10" t="s">
        <v>54</v>
      </c>
      <c r="K215" s="10" t="s">
        <v>14</v>
      </c>
      <c r="L215" s="10" t="s">
        <v>14</v>
      </c>
      <c r="M215" s="16" t="s">
        <v>65</v>
      </c>
      <c r="N215" s="11" t="s">
        <v>776</v>
      </c>
      <c r="O215" s="64" t="s">
        <v>794</v>
      </c>
      <c r="P215" s="10" t="s">
        <v>551</v>
      </c>
      <c r="Q215" s="10" t="s">
        <v>804</v>
      </c>
    </row>
    <row r="216" spans="1:17" s="13" customFormat="1" ht="75" x14ac:dyDescent="0.25">
      <c r="A216" s="39">
        <f t="shared" si="3"/>
        <v>211</v>
      </c>
      <c r="B216" s="14">
        <v>42537</v>
      </c>
      <c r="C216" s="14">
        <v>42537</v>
      </c>
      <c r="D216" s="9">
        <v>695</v>
      </c>
      <c r="E216" s="98">
        <v>164000</v>
      </c>
      <c r="F216" s="15">
        <v>0</v>
      </c>
      <c r="G216" s="92" t="s">
        <v>436</v>
      </c>
      <c r="H216" s="11" t="s">
        <v>436</v>
      </c>
      <c r="I216" s="10" t="s">
        <v>387</v>
      </c>
      <c r="J216" s="90" t="s">
        <v>437</v>
      </c>
      <c r="K216" s="10" t="s">
        <v>14</v>
      </c>
      <c r="L216" s="10" t="s">
        <v>14</v>
      </c>
      <c r="M216" s="16" t="s">
        <v>867</v>
      </c>
      <c r="N216" s="11" t="s">
        <v>439</v>
      </c>
      <c r="O216" s="91" t="s">
        <v>826</v>
      </c>
      <c r="P216" s="10" t="s">
        <v>551</v>
      </c>
      <c r="Q216" s="10" t="s">
        <v>914</v>
      </c>
    </row>
    <row r="217" spans="1:17" s="13" customFormat="1" ht="60" x14ac:dyDescent="0.25">
      <c r="A217" s="39">
        <f t="shared" si="3"/>
        <v>212</v>
      </c>
      <c r="B217" s="14">
        <v>42535</v>
      </c>
      <c r="C217" s="14">
        <v>42535</v>
      </c>
      <c r="D217" s="9">
        <v>690</v>
      </c>
      <c r="E217" s="98">
        <v>170945.32</v>
      </c>
      <c r="F217" s="15">
        <v>0</v>
      </c>
      <c r="G217" s="92" t="s">
        <v>870</v>
      </c>
      <c r="H217" s="11" t="s">
        <v>868</v>
      </c>
      <c r="I217" s="10" t="s">
        <v>387</v>
      </c>
      <c r="J217" s="90" t="s">
        <v>260</v>
      </c>
      <c r="K217" s="10" t="s">
        <v>14</v>
      </c>
      <c r="L217" s="10" t="s">
        <v>14</v>
      </c>
      <c r="M217" s="16" t="s">
        <v>865</v>
      </c>
      <c r="N217" s="11" t="s">
        <v>866</v>
      </c>
      <c r="O217" s="91" t="s">
        <v>827</v>
      </c>
      <c r="P217" s="10" t="s">
        <v>577</v>
      </c>
      <c r="Q217" s="10" t="s">
        <v>871</v>
      </c>
    </row>
    <row r="218" spans="1:17" s="13" customFormat="1" ht="75" x14ac:dyDescent="0.25">
      <c r="A218" s="39">
        <f t="shared" si="3"/>
        <v>213</v>
      </c>
      <c r="B218" s="14">
        <v>42537</v>
      </c>
      <c r="C218" s="14">
        <v>42537</v>
      </c>
      <c r="D218" s="9">
        <v>696</v>
      </c>
      <c r="E218" s="98">
        <v>937497.39</v>
      </c>
      <c r="F218" s="15">
        <v>0</v>
      </c>
      <c r="G218" s="92" t="s">
        <v>911</v>
      </c>
      <c r="H218" s="11" t="s">
        <v>482</v>
      </c>
      <c r="I218" s="45" t="s">
        <v>387</v>
      </c>
      <c r="J218" s="90" t="s">
        <v>483</v>
      </c>
      <c r="K218" s="10" t="s">
        <v>14</v>
      </c>
      <c r="L218" s="10" t="s">
        <v>14</v>
      </c>
      <c r="M218" s="16" t="s">
        <v>40</v>
      </c>
      <c r="N218" s="11" t="s">
        <v>61</v>
      </c>
      <c r="O218" s="91" t="s">
        <v>828</v>
      </c>
      <c r="P218" s="10" t="s">
        <v>542</v>
      </c>
      <c r="Q218" s="10" t="s">
        <v>1199</v>
      </c>
    </row>
    <row r="219" spans="1:17" s="13" customFormat="1" ht="60" x14ac:dyDescent="0.25">
      <c r="A219" s="39">
        <f t="shared" si="3"/>
        <v>214</v>
      </c>
      <c r="B219" s="14">
        <v>42522</v>
      </c>
      <c r="C219" s="14">
        <v>42522</v>
      </c>
      <c r="D219" s="9">
        <v>657</v>
      </c>
      <c r="E219" s="98">
        <v>58500</v>
      </c>
      <c r="F219" s="15">
        <v>0</v>
      </c>
      <c r="G219" s="92" t="s">
        <v>937</v>
      </c>
      <c r="H219" s="11" t="s">
        <v>869</v>
      </c>
      <c r="I219" s="10" t="s">
        <v>387</v>
      </c>
      <c r="J219" s="90" t="s">
        <v>808</v>
      </c>
      <c r="K219" s="89" t="s">
        <v>26</v>
      </c>
      <c r="L219" s="10" t="s">
        <v>248</v>
      </c>
      <c r="M219" s="16" t="s">
        <v>141</v>
      </c>
      <c r="N219" s="11" t="s">
        <v>405</v>
      </c>
      <c r="O219" s="94" t="s">
        <v>1288</v>
      </c>
      <c r="P219" s="10" t="s">
        <v>542</v>
      </c>
      <c r="Q219" s="10" t="s">
        <v>938</v>
      </c>
    </row>
    <row r="220" spans="1:17" s="13" customFormat="1" ht="75" x14ac:dyDescent="0.25">
      <c r="A220" s="39">
        <f t="shared" si="3"/>
        <v>215</v>
      </c>
      <c r="B220" s="14">
        <v>42522</v>
      </c>
      <c r="C220" s="14">
        <v>42522</v>
      </c>
      <c r="D220" s="9">
        <v>656</v>
      </c>
      <c r="E220" s="98">
        <v>12984</v>
      </c>
      <c r="F220" s="15">
        <v>0</v>
      </c>
      <c r="G220" s="58" t="s">
        <v>227</v>
      </c>
      <c r="H220" s="11" t="s">
        <v>227</v>
      </c>
      <c r="I220" s="45" t="s">
        <v>387</v>
      </c>
      <c r="J220" s="90" t="s">
        <v>54</v>
      </c>
      <c r="K220" s="89" t="s">
        <v>14</v>
      </c>
      <c r="L220" s="10" t="s">
        <v>14</v>
      </c>
      <c r="M220" s="16" t="s">
        <v>228</v>
      </c>
      <c r="N220" s="11" t="s">
        <v>229</v>
      </c>
      <c r="O220" s="91" t="s">
        <v>830</v>
      </c>
      <c r="P220" s="10" t="s">
        <v>551</v>
      </c>
      <c r="Q220" s="10" t="s">
        <v>1200</v>
      </c>
    </row>
    <row r="221" spans="1:17" s="13" customFormat="1" ht="75" x14ac:dyDescent="0.25">
      <c r="A221" s="39">
        <f t="shared" si="3"/>
        <v>216</v>
      </c>
      <c r="B221" s="14">
        <v>42523</v>
      </c>
      <c r="C221" s="14">
        <v>42523</v>
      </c>
      <c r="D221" s="9">
        <v>663</v>
      </c>
      <c r="E221" s="98">
        <v>70500</v>
      </c>
      <c r="F221" s="15">
        <v>0</v>
      </c>
      <c r="G221" s="92" t="s">
        <v>932</v>
      </c>
      <c r="H221" s="11" t="s">
        <v>931</v>
      </c>
      <c r="I221" s="10" t="s">
        <v>387</v>
      </c>
      <c r="J221" s="90" t="s">
        <v>809</v>
      </c>
      <c r="K221" s="89" t="s">
        <v>26</v>
      </c>
      <c r="L221" s="10" t="s">
        <v>248</v>
      </c>
      <c r="M221" s="16" t="s">
        <v>141</v>
      </c>
      <c r="N221" s="11" t="s">
        <v>929</v>
      </c>
      <c r="O221" s="91" t="s">
        <v>831</v>
      </c>
      <c r="P221" s="10" t="s">
        <v>925</v>
      </c>
      <c r="Q221" s="10" t="s">
        <v>930</v>
      </c>
    </row>
    <row r="222" spans="1:17" s="13" customFormat="1" ht="60" x14ac:dyDescent="0.25">
      <c r="A222" s="39">
        <f t="shared" si="3"/>
        <v>217</v>
      </c>
      <c r="B222" s="14">
        <v>42523</v>
      </c>
      <c r="C222" s="14">
        <v>42523</v>
      </c>
      <c r="D222" s="9">
        <v>662</v>
      </c>
      <c r="E222" s="98">
        <v>112650</v>
      </c>
      <c r="F222" s="15">
        <v>0</v>
      </c>
      <c r="G222" s="92" t="s">
        <v>860</v>
      </c>
      <c r="H222" s="11" t="s">
        <v>935</v>
      </c>
      <c r="I222" s="10" t="s">
        <v>387</v>
      </c>
      <c r="J222" s="90" t="s">
        <v>809</v>
      </c>
      <c r="K222" s="89" t="s">
        <v>26</v>
      </c>
      <c r="L222" s="10" t="s">
        <v>248</v>
      </c>
      <c r="M222" s="16" t="s">
        <v>933</v>
      </c>
      <c r="N222" s="11" t="s">
        <v>918</v>
      </c>
      <c r="O222" s="91" t="s">
        <v>832</v>
      </c>
      <c r="P222" s="10" t="s">
        <v>925</v>
      </c>
      <c r="Q222" s="10" t="s">
        <v>934</v>
      </c>
    </row>
    <row r="223" spans="1:17" s="13" customFormat="1" ht="60" x14ac:dyDescent="0.25">
      <c r="A223" s="39">
        <f t="shared" si="3"/>
        <v>218</v>
      </c>
      <c r="B223" s="14">
        <v>42541</v>
      </c>
      <c r="C223" s="14">
        <v>42541</v>
      </c>
      <c r="D223" s="9">
        <v>718</v>
      </c>
      <c r="E223" s="98">
        <v>206571.89</v>
      </c>
      <c r="F223" s="15">
        <v>0</v>
      </c>
      <c r="G223" s="92" t="s">
        <v>880</v>
      </c>
      <c r="H223" s="11" t="s">
        <v>879</v>
      </c>
      <c r="I223" s="10" t="s">
        <v>387</v>
      </c>
      <c r="J223" s="90" t="s">
        <v>201</v>
      </c>
      <c r="K223" s="10" t="s">
        <v>14</v>
      </c>
      <c r="L223" s="10" t="s">
        <v>14</v>
      </c>
      <c r="M223" s="16" t="s">
        <v>151</v>
      </c>
      <c r="N223" s="11" t="s">
        <v>447</v>
      </c>
      <c r="O223" s="91" t="s">
        <v>833</v>
      </c>
      <c r="P223" s="10" t="s">
        <v>551</v>
      </c>
      <c r="Q223" s="10" t="s">
        <v>882</v>
      </c>
    </row>
    <row r="224" spans="1:17" s="13" customFormat="1" ht="75" x14ac:dyDescent="0.25">
      <c r="A224" s="39">
        <f t="shared" si="3"/>
        <v>219</v>
      </c>
      <c r="B224" s="14">
        <v>42529</v>
      </c>
      <c r="C224" s="14">
        <v>42529</v>
      </c>
      <c r="D224" s="9">
        <v>677</v>
      </c>
      <c r="E224" s="98">
        <v>94860</v>
      </c>
      <c r="F224" s="15">
        <v>0</v>
      </c>
      <c r="G224" s="92" t="s">
        <v>928</v>
      </c>
      <c r="H224" s="11" t="s">
        <v>927</v>
      </c>
      <c r="I224" s="10" t="s">
        <v>387</v>
      </c>
      <c r="J224" s="90" t="s">
        <v>809</v>
      </c>
      <c r="K224" s="89" t="s">
        <v>26</v>
      </c>
      <c r="L224" s="10" t="s">
        <v>248</v>
      </c>
      <c r="M224" s="16" t="s">
        <v>141</v>
      </c>
      <c r="N224" s="11" t="s">
        <v>924</v>
      </c>
      <c r="O224" s="94" t="s">
        <v>936</v>
      </c>
      <c r="P224" s="10" t="s">
        <v>925</v>
      </c>
      <c r="Q224" s="10" t="s">
        <v>926</v>
      </c>
    </row>
    <row r="225" spans="1:28" s="13" customFormat="1" ht="60" x14ac:dyDescent="0.25">
      <c r="A225" s="39">
        <f t="shared" si="3"/>
        <v>220</v>
      </c>
      <c r="B225" s="14">
        <v>42529</v>
      </c>
      <c r="C225" s="14">
        <v>42529</v>
      </c>
      <c r="D225" s="9">
        <v>678</v>
      </c>
      <c r="E225" s="98">
        <v>474338.4</v>
      </c>
      <c r="F225" s="15">
        <v>0</v>
      </c>
      <c r="G225" s="92" t="s">
        <v>903</v>
      </c>
      <c r="H225" s="11" t="s">
        <v>900</v>
      </c>
      <c r="I225" s="10" t="s">
        <v>387</v>
      </c>
      <c r="J225" s="90" t="s">
        <v>810</v>
      </c>
      <c r="K225" s="10" t="s">
        <v>14</v>
      </c>
      <c r="L225" s="10" t="s">
        <v>14</v>
      </c>
      <c r="M225" s="16" t="s">
        <v>65</v>
      </c>
      <c r="N225" s="11" t="s">
        <v>881</v>
      </c>
      <c r="O225" s="91" t="s">
        <v>834</v>
      </c>
      <c r="P225" s="10" t="s">
        <v>551</v>
      </c>
      <c r="Q225" s="10" t="s">
        <v>898</v>
      </c>
    </row>
    <row r="226" spans="1:28" s="13" customFormat="1" ht="60" x14ac:dyDescent="0.25">
      <c r="A226" s="39">
        <f t="shared" si="3"/>
        <v>221</v>
      </c>
      <c r="B226" s="14">
        <v>42529</v>
      </c>
      <c r="C226" s="14">
        <v>42529</v>
      </c>
      <c r="D226" s="9">
        <v>679</v>
      </c>
      <c r="E226" s="98">
        <v>45000</v>
      </c>
      <c r="F226" s="15">
        <v>0</v>
      </c>
      <c r="G226" s="92" t="s">
        <v>901</v>
      </c>
      <c r="H226" s="11" t="s">
        <v>901</v>
      </c>
      <c r="I226" s="10" t="s">
        <v>387</v>
      </c>
      <c r="J226" s="90" t="s">
        <v>59</v>
      </c>
      <c r="K226" s="10" t="s">
        <v>14</v>
      </c>
      <c r="L226" s="10" t="s">
        <v>14</v>
      </c>
      <c r="M226" s="16" t="s">
        <v>65</v>
      </c>
      <c r="N226" s="11" t="s">
        <v>920</v>
      </c>
      <c r="O226" s="91" t="s">
        <v>835</v>
      </c>
      <c r="P226" s="10" t="s">
        <v>921</v>
      </c>
      <c r="Q226" s="10" t="s">
        <v>922</v>
      </c>
    </row>
    <row r="227" spans="1:28" s="13" customFormat="1" ht="60" x14ac:dyDescent="0.25">
      <c r="A227" s="39">
        <f t="shared" si="3"/>
        <v>222</v>
      </c>
      <c r="B227" s="14">
        <v>42531</v>
      </c>
      <c r="C227" s="14">
        <v>42531</v>
      </c>
      <c r="D227" s="9">
        <v>688</v>
      </c>
      <c r="E227" s="98">
        <v>228668.27</v>
      </c>
      <c r="F227" s="15">
        <v>0</v>
      </c>
      <c r="G227" s="92" t="s">
        <v>919</v>
      </c>
      <c r="H227" s="11" t="s">
        <v>902</v>
      </c>
      <c r="I227" s="10" t="s">
        <v>387</v>
      </c>
      <c r="J227" s="90" t="s">
        <v>811</v>
      </c>
      <c r="K227" s="89" t="s">
        <v>14</v>
      </c>
      <c r="L227" s="10" t="s">
        <v>14</v>
      </c>
      <c r="M227" s="16" t="s">
        <v>917</v>
      </c>
      <c r="N227" s="11" t="s">
        <v>918</v>
      </c>
      <c r="O227" s="91" t="s">
        <v>836</v>
      </c>
      <c r="P227" s="10" t="s">
        <v>915</v>
      </c>
      <c r="Q227" s="10" t="s">
        <v>916</v>
      </c>
    </row>
    <row r="228" spans="1:28" s="13" customFormat="1" ht="75" x14ac:dyDescent="0.25">
      <c r="A228" s="39">
        <f t="shared" si="3"/>
        <v>223</v>
      </c>
      <c r="B228" s="14">
        <v>42535</v>
      </c>
      <c r="C228" s="14">
        <v>42535</v>
      </c>
      <c r="D228" s="9">
        <v>691</v>
      </c>
      <c r="E228" s="98">
        <v>178915.8</v>
      </c>
      <c r="F228" s="15">
        <v>0</v>
      </c>
      <c r="G228" s="92" t="s">
        <v>748</v>
      </c>
      <c r="H228" s="11" t="s">
        <v>748</v>
      </c>
      <c r="I228" s="10" t="s">
        <v>387</v>
      </c>
      <c r="J228" s="90" t="s">
        <v>59</v>
      </c>
      <c r="K228" s="10" t="s">
        <v>14</v>
      </c>
      <c r="L228" s="10" t="s">
        <v>14</v>
      </c>
      <c r="M228" s="16" t="s">
        <v>60</v>
      </c>
      <c r="N228" s="11" t="s">
        <v>772</v>
      </c>
      <c r="O228" s="91" t="s">
        <v>837</v>
      </c>
      <c r="P228" s="10" t="s">
        <v>540</v>
      </c>
      <c r="Q228" s="10" t="s">
        <v>864</v>
      </c>
    </row>
    <row r="229" spans="1:28" s="13" customFormat="1" ht="60" x14ac:dyDescent="0.25">
      <c r="A229" s="39">
        <f t="shared" si="3"/>
        <v>224</v>
      </c>
      <c r="B229" s="14">
        <v>42537</v>
      </c>
      <c r="C229" s="14">
        <v>42537</v>
      </c>
      <c r="D229" s="9">
        <v>697</v>
      </c>
      <c r="E229" s="98">
        <v>153872.6</v>
      </c>
      <c r="F229" s="15">
        <v>0</v>
      </c>
      <c r="G229" s="92" t="s">
        <v>485</v>
      </c>
      <c r="H229" s="11" t="s">
        <v>485</v>
      </c>
      <c r="I229" s="10" t="s">
        <v>387</v>
      </c>
      <c r="J229" s="90" t="s">
        <v>486</v>
      </c>
      <c r="K229" s="89" t="s">
        <v>14</v>
      </c>
      <c r="L229" s="10" t="s">
        <v>14</v>
      </c>
      <c r="M229" s="16" t="s">
        <v>912</v>
      </c>
      <c r="N229" s="11" t="s">
        <v>487</v>
      </c>
      <c r="O229" s="91" t="s">
        <v>838</v>
      </c>
      <c r="P229" s="10" t="s">
        <v>542</v>
      </c>
      <c r="Q229" s="45" t="s">
        <v>1195</v>
      </c>
    </row>
    <row r="230" spans="1:28" s="111" customFormat="1" ht="60" x14ac:dyDescent="0.25">
      <c r="A230" s="121">
        <f t="shared" si="3"/>
        <v>225</v>
      </c>
      <c r="B230" s="56">
        <v>42538</v>
      </c>
      <c r="C230" s="56">
        <v>42538</v>
      </c>
      <c r="D230" s="60">
        <v>714</v>
      </c>
      <c r="E230" s="98">
        <v>160726.91</v>
      </c>
      <c r="F230" s="118">
        <v>0</v>
      </c>
      <c r="G230" s="119" t="s">
        <v>1257</v>
      </c>
      <c r="H230" s="63" t="s">
        <v>1257</v>
      </c>
      <c r="I230" s="10" t="s">
        <v>387</v>
      </c>
      <c r="J230" s="120" t="s">
        <v>812</v>
      </c>
      <c r="K230" s="89" t="s">
        <v>14</v>
      </c>
      <c r="L230" s="10" t="s">
        <v>14</v>
      </c>
      <c r="M230" s="24" t="s">
        <v>104</v>
      </c>
      <c r="N230" s="63" t="s">
        <v>105</v>
      </c>
      <c r="O230" s="122" t="s">
        <v>839</v>
      </c>
      <c r="P230" s="62" t="s">
        <v>540</v>
      </c>
      <c r="Q230" s="45" t="s">
        <v>1303</v>
      </c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</row>
    <row r="231" spans="1:28" s="111" customFormat="1" ht="60" x14ac:dyDescent="0.25">
      <c r="A231" s="121">
        <f t="shared" si="3"/>
        <v>226</v>
      </c>
      <c r="B231" s="56">
        <v>42538</v>
      </c>
      <c r="C231" s="56">
        <v>42538</v>
      </c>
      <c r="D231" s="60">
        <v>715</v>
      </c>
      <c r="E231" s="98">
        <v>91811.19</v>
      </c>
      <c r="F231" s="118">
        <v>0</v>
      </c>
      <c r="G231" s="119" t="s">
        <v>1257</v>
      </c>
      <c r="H231" s="63" t="s">
        <v>1257</v>
      </c>
      <c r="I231" s="10" t="s">
        <v>387</v>
      </c>
      <c r="J231" s="120" t="s">
        <v>812</v>
      </c>
      <c r="K231" s="89" t="s">
        <v>14</v>
      </c>
      <c r="L231" s="10" t="s">
        <v>14</v>
      </c>
      <c r="M231" s="24" t="s">
        <v>104</v>
      </c>
      <c r="N231" s="63" t="s">
        <v>105</v>
      </c>
      <c r="O231" s="122" t="s">
        <v>840</v>
      </c>
      <c r="P231" s="62" t="s">
        <v>551</v>
      </c>
      <c r="Q231" s="45" t="s">
        <v>1303</v>
      </c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</row>
    <row r="232" spans="1:28" s="13" customFormat="1" ht="75" x14ac:dyDescent="0.25">
      <c r="A232" s="39">
        <v>225</v>
      </c>
      <c r="B232" s="18">
        <v>42538</v>
      </c>
      <c r="C232" s="18">
        <v>42538</v>
      </c>
      <c r="D232" s="7">
        <v>717</v>
      </c>
      <c r="E232" s="98">
        <v>115478.13</v>
      </c>
      <c r="F232" s="95">
        <v>0</v>
      </c>
      <c r="G232" s="92" t="s">
        <v>878</v>
      </c>
      <c r="H232" s="25" t="s">
        <v>877</v>
      </c>
      <c r="I232" s="10" t="s">
        <v>387</v>
      </c>
      <c r="J232" s="90" t="s">
        <v>813</v>
      </c>
      <c r="K232" s="6" t="s">
        <v>14</v>
      </c>
      <c r="L232" s="5" t="s">
        <v>14</v>
      </c>
      <c r="M232" s="16" t="s">
        <v>875</v>
      </c>
      <c r="N232" s="8" t="s">
        <v>213</v>
      </c>
      <c r="O232" s="91" t="s">
        <v>859</v>
      </c>
      <c r="P232" s="19" t="s">
        <v>551</v>
      </c>
      <c r="Q232" s="19" t="s">
        <v>876</v>
      </c>
    </row>
    <row r="233" spans="1:28" s="13" customFormat="1" ht="60" x14ac:dyDescent="0.25">
      <c r="A233" s="39">
        <f t="shared" si="3"/>
        <v>226</v>
      </c>
      <c r="B233" s="14">
        <v>42538</v>
      </c>
      <c r="C233" s="14">
        <v>42538</v>
      </c>
      <c r="D233" s="9">
        <v>716</v>
      </c>
      <c r="E233" s="98">
        <v>501093</v>
      </c>
      <c r="F233" s="95">
        <v>0</v>
      </c>
      <c r="G233" s="92" t="s">
        <v>874</v>
      </c>
      <c r="H233" s="11" t="s">
        <v>874</v>
      </c>
      <c r="I233" s="10" t="s">
        <v>387</v>
      </c>
      <c r="J233" s="90" t="s">
        <v>814</v>
      </c>
      <c r="K233" s="89" t="s">
        <v>14</v>
      </c>
      <c r="L233" s="10" t="s">
        <v>14</v>
      </c>
      <c r="M233" s="16" t="s">
        <v>872</v>
      </c>
      <c r="N233" s="11" t="s">
        <v>458</v>
      </c>
      <c r="O233" s="91" t="s">
        <v>841</v>
      </c>
      <c r="P233" s="10" t="s">
        <v>549</v>
      </c>
      <c r="Q233" s="10" t="s">
        <v>873</v>
      </c>
    </row>
    <row r="234" spans="1:28" s="13" customFormat="1" ht="75" x14ac:dyDescent="0.25">
      <c r="A234" s="39">
        <f t="shared" si="3"/>
        <v>227</v>
      </c>
      <c r="B234" s="14">
        <v>42542</v>
      </c>
      <c r="C234" s="14">
        <v>42542</v>
      </c>
      <c r="D234" s="9">
        <v>722</v>
      </c>
      <c r="E234" s="98">
        <v>709744.63</v>
      </c>
      <c r="F234" s="95">
        <v>0</v>
      </c>
      <c r="G234" s="92" t="s">
        <v>514</v>
      </c>
      <c r="H234" s="11" t="s">
        <v>514</v>
      </c>
      <c r="I234" s="10" t="s">
        <v>387</v>
      </c>
      <c r="J234" s="90" t="s">
        <v>515</v>
      </c>
      <c r="K234" s="89" t="s">
        <v>14</v>
      </c>
      <c r="L234" s="10" t="s">
        <v>14</v>
      </c>
      <c r="M234" s="16" t="s">
        <v>774</v>
      </c>
      <c r="N234" s="11" t="s">
        <v>464</v>
      </c>
      <c r="O234" s="91" t="s">
        <v>842</v>
      </c>
      <c r="P234" s="10" t="s">
        <v>551</v>
      </c>
      <c r="Q234" s="10" t="s">
        <v>1196</v>
      </c>
    </row>
    <row r="235" spans="1:28" s="13" customFormat="1" ht="75" x14ac:dyDescent="0.25">
      <c r="A235" s="39">
        <v>228</v>
      </c>
      <c r="B235" s="14">
        <v>42551</v>
      </c>
      <c r="C235" s="14">
        <v>42551</v>
      </c>
      <c r="D235" s="9">
        <v>768</v>
      </c>
      <c r="E235" s="98">
        <v>6072.65</v>
      </c>
      <c r="F235" s="95">
        <v>0</v>
      </c>
      <c r="G235" s="92" t="s">
        <v>862</v>
      </c>
      <c r="H235" s="11" t="s">
        <v>963</v>
      </c>
      <c r="I235" s="10" t="s">
        <v>387</v>
      </c>
      <c r="J235" s="90" t="s">
        <v>815</v>
      </c>
      <c r="K235" s="89" t="s">
        <v>14</v>
      </c>
      <c r="L235" s="10" t="s">
        <v>14</v>
      </c>
      <c r="M235" s="16" t="s">
        <v>960</v>
      </c>
      <c r="N235" s="11" t="s">
        <v>961</v>
      </c>
      <c r="O235" s="91" t="s">
        <v>843</v>
      </c>
      <c r="P235" s="10" t="s">
        <v>957</v>
      </c>
      <c r="Q235" s="10" t="s">
        <v>1072</v>
      </c>
    </row>
    <row r="236" spans="1:28" s="13" customFormat="1" ht="60" x14ac:dyDescent="0.25">
      <c r="A236" s="39">
        <v>229</v>
      </c>
      <c r="B236" s="14">
        <v>42542</v>
      </c>
      <c r="C236" s="14">
        <v>42542</v>
      </c>
      <c r="D236" s="9">
        <v>724</v>
      </c>
      <c r="E236" s="98">
        <v>426991.5</v>
      </c>
      <c r="F236" s="95">
        <v>0</v>
      </c>
      <c r="G236" s="92" t="s">
        <v>908</v>
      </c>
      <c r="H236" s="11" t="s">
        <v>908</v>
      </c>
      <c r="I236" s="20" t="s">
        <v>387</v>
      </c>
      <c r="J236" s="90" t="s">
        <v>816</v>
      </c>
      <c r="K236" s="45" t="s">
        <v>14</v>
      </c>
      <c r="L236" s="45" t="s">
        <v>14</v>
      </c>
      <c r="M236" s="16" t="s">
        <v>1267</v>
      </c>
      <c r="N236" s="11" t="s">
        <v>907</v>
      </c>
      <c r="O236" s="91" t="s">
        <v>844</v>
      </c>
      <c r="P236" s="10" t="s">
        <v>923</v>
      </c>
      <c r="Q236" s="45" t="s">
        <v>1073</v>
      </c>
    </row>
    <row r="237" spans="1:28" s="13" customFormat="1" ht="60" x14ac:dyDescent="0.25">
      <c r="A237" s="39">
        <v>230</v>
      </c>
      <c r="B237" s="14">
        <v>42543</v>
      </c>
      <c r="C237" s="14">
        <v>42543</v>
      </c>
      <c r="D237" s="9">
        <v>731</v>
      </c>
      <c r="E237" s="98">
        <v>56806.32</v>
      </c>
      <c r="F237" s="95">
        <v>0</v>
      </c>
      <c r="G237" s="93" t="s">
        <v>883</v>
      </c>
      <c r="H237" s="11" t="s">
        <v>503</v>
      </c>
      <c r="I237" s="20" t="s">
        <v>387</v>
      </c>
      <c r="J237" s="90" t="s">
        <v>504</v>
      </c>
      <c r="K237" s="45" t="s">
        <v>14</v>
      </c>
      <c r="L237" s="45" t="s">
        <v>14</v>
      </c>
      <c r="M237" s="16" t="s">
        <v>104</v>
      </c>
      <c r="N237" s="11" t="s">
        <v>121</v>
      </c>
      <c r="O237" s="91" t="s">
        <v>845</v>
      </c>
      <c r="P237" s="10" t="s">
        <v>542</v>
      </c>
      <c r="Q237" s="45" t="s">
        <v>1074</v>
      </c>
    </row>
    <row r="238" spans="1:28" s="13" customFormat="1" ht="60" x14ac:dyDescent="0.25">
      <c r="A238" s="39">
        <v>231</v>
      </c>
      <c r="B238" s="14">
        <v>42543</v>
      </c>
      <c r="C238" s="14">
        <v>42543</v>
      </c>
      <c r="D238" s="9">
        <v>735</v>
      </c>
      <c r="E238" s="98">
        <v>26529.61</v>
      </c>
      <c r="F238" s="95">
        <v>0</v>
      </c>
      <c r="G238" s="92" t="s">
        <v>897</v>
      </c>
      <c r="H238" s="58" t="s">
        <v>340</v>
      </c>
      <c r="I238" s="45" t="s">
        <v>387</v>
      </c>
      <c r="J238" s="90" t="s">
        <v>817</v>
      </c>
      <c r="K238" s="10" t="s">
        <v>14</v>
      </c>
      <c r="L238" s="10" t="s">
        <v>14</v>
      </c>
      <c r="M238" s="16" t="s">
        <v>388</v>
      </c>
      <c r="N238" s="11" t="s">
        <v>341</v>
      </c>
      <c r="O238" s="91" t="s">
        <v>846</v>
      </c>
      <c r="P238" s="10" t="s">
        <v>904</v>
      </c>
      <c r="Q238" s="10" t="s">
        <v>1075</v>
      </c>
    </row>
    <row r="239" spans="1:28" s="13" customFormat="1" ht="75" x14ac:dyDescent="0.25">
      <c r="A239" s="39">
        <v>232</v>
      </c>
      <c r="B239" s="14">
        <v>42544</v>
      </c>
      <c r="C239" s="14">
        <v>42544</v>
      </c>
      <c r="D239" s="9">
        <v>739</v>
      </c>
      <c r="E239" s="98">
        <v>472729.59</v>
      </c>
      <c r="F239" s="95">
        <v>0</v>
      </c>
      <c r="G239" s="92" t="s">
        <v>888</v>
      </c>
      <c r="H239" s="11" t="s">
        <v>478</v>
      </c>
      <c r="I239" s="45" t="s">
        <v>387</v>
      </c>
      <c r="J239" s="90" t="s">
        <v>479</v>
      </c>
      <c r="K239" s="45" t="s">
        <v>14</v>
      </c>
      <c r="L239" s="45" t="s">
        <v>14</v>
      </c>
      <c r="M239" s="16" t="s">
        <v>887</v>
      </c>
      <c r="N239" s="11" t="s">
        <v>722</v>
      </c>
      <c r="O239" s="91" t="s">
        <v>847</v>
      </c>
      <c r="P239" s="10" t="s">
        <v>562</v>
      </c>
      <c r="Q239" s="45" t="s">
        <v>1076</v>
      </c>
    </row>
    <row r="240" spans="1:28" s="13" customFormat="1" ht="75" x14ac:dyDescent="0.25">
      <c r="A240" s="39">
        <v>233</v>
      </c>
      <c r="B240" s="14">
        <v>42544</v>
      </c>
      <c r="C240" s="14">
        <v>42544</v>
      </c>
      <c r="D240" s="9">
        <v>740</v>
      </c>
      <c r="E240" s="98">
        <v>314556.26</v>
      </c>
      <c r="F240" s="95">
        <v>0</v>
      </c>
      <c r="G240" s="92" t="s">
        <v>894</v>
      </c>
      <c r="H240" s="58" t="s">
        <v>741</v>
      </c>
      <c r="I240" s="45" t="s">
        <v>387</v>
      </c>
      <c r="J240" s="90" t="s">
        <v>740</v>
      </c>
      <c r="K240" s="45" t="s">
        <v>14</v>
      </c>
      <c r="L240" s="45" t="s">
        <v>14</v>
      </c>
      <c r="M240" s="16" t="s">
        <v>768</v>
      </c>
      <c r="N240" s="11" t="s">
        <v>771</v>
      </c>
      <c r="O240" s="91" t="s">
        <v>848</v>
      </c>
      <c r="P240" s="10" t="s">
        <v>551</v>
      </c>
      <c r="Q240" s="45" t="s">
        <v>1387</v>
      </c>
    </row>
    <row r="241" spans="1:17" ht="75" x14ac:dyDescent="0.25">
      <c r="A241" s="39">
        <v>234</v>
      </c>
      <c r="B241" s="18">
        <v>42544</v>
      </c>
      <c r="C241" s="18">
        <v>42544</v>
      </c>
      <c r="D241" s="7">
        <v>741</v>
      </c>
      <c r="E241" s="98">
        <v>555000</v>
      </c>
      <c r="F241" s="95">
        <v>0</v>
      </c>
      <c r="G241" s="92" t="s">
        <v>891</v>
      </c>
      <c r="H241" s="25" t="s">
        <v>892</v>
      </c>
      <c r="I241" s="20" t="s">
        <v>387</v>
      </c>
      <c r="J241" s="90" t="s">
        <v>311</v>
      </c>
      <c r="K241" s="6" t="s">
        <v>14</v>
      </c>
      <c r="L241" s="5" t="s">
        <v>14</v>
      </c>
      <c r="M241" s="16" t="s">
        <v>65</v>
      </c>
      <c r="N241" s="8" t="s">
        <v>885</v>
      </c>
      <c r="O241" s="91" t="s">
        <v>849</v>
      </c>
      <c r="P241" s="19" t="s">
        <v>577</v>
      </c>
      <c r="Q241" s="10" t="s">
        <v>886</v>
      </c>
    </row>
    <row r="242" spans="1:17" ht="75" x14ac:dyDescent="0.25">
      <c r="A242" s="39">
        <v>235</v>
      </c>
      <c r="B242" s="18">
        <v>42548</v>
      </c>
      <c r="C242" s="18">
        <v>42548</v>
      </c>
      <c r="D242" s="7">
        <v>2628</v>
      </c>
      <c r="E242" s="98">
        <v>206034.43</v>
      </c>
      <c r="F242" s="95">
        <v>0</v>
      </c>
      <c r="G242" s="25" t="s">
        <v>956</v>
      </c>
      <c r="H242" s="25" t="s">
        <v>956</v>
      </c>
      <c r="I242" s="10" t="s">
        <v>12</v>
      </c>
      <c r="J242" s="90" t="s">
        <v>818</v>
      </c>
      <c r="K242" s="6" t="s">
        <v>14</v>
      </c>
      <c r="L242" s="5" t="s">
        <v>14</v>
      </c>
      <c r="M242" s="16" t="s">
        <v>317</v>
      </c>
      <c r="N242" s="8" t="s">
        <v>218</v>
      </c>
      <c r="O242" s="91" t="s">
        <v>850</v>
      </c>
      <c r="P242" s="19" t="s">
        <v>573</v>
      </c>
      <c r="Q242" s="19" t="s">
        <v>958</v>
      </c>
    </row>
    <row r="243" spans="1:17" ht="75" x14ac:dyDescent="0.25">
      <c r="A243" s="39">
        <v>236</v>
      </c>
      <c r="B243" s="18">
        <v>42548</v>
      </c>
      <c r="C243" s="18">
        <v>42548</v>
      </c>
      <c r="D243" s="7">
        <v>2630</v>
      </c>
      <c r="E243" s="98">
        <v>2019.14</v>
      </c>
      <c r="F243" s="95">
        <v>0</v>
      </c>
      <c r="G243" s="25" t="s">
        <v>956</v>
      </c>
      <c r="H243" s="25" t="s">
        <v>956</v>
      </c>
      <c r="I243" s="10" t="s">
        <v>12</v>
      </c>
      <c r="J243" s="90" t="s">
        <v>819</v>
      </c>
      <c r="K243" s="6" t="s">
        <v>14</v>
      </c>
      <c r="L243" s="5" t="s">
        <v>14</v>
      </c>
      <c r="M243" s="16" t="s">
        <v>317</v>
      </c>
      <c r="N243" s="8" t="s">
        <v>218</v>
      </c>
      <c r="O243" s="91" t="s">
        <v>851</v>
      </c>
      <c r="P243" s="19" t="s">
        <v>959</v>
      </c>
      <c r="Q243" s="19" t="s">
        <v>958</v>
      </c>
    </row>
    <row r="244" spans="1:17" ht="60" x14ac:dyDescent="0.25">
      <c r="A244" s="39">
        <v>237</v>
      </c>
      <c r="B244" s="18">
        <v>42545</v>
      </c>
      <c r="C244" s="18">
        <v>42545</v>
      </c>
      <c r="D244" s="7">
        <v>744</v>
      </c>
      <c r="E244" s="98">
        <v>106641.28</v>
      </c>
      <c r="F244" s="95">
        <v>0</v>
      </c>
      <c r="G244" s="25" t="s">
        <v>955</v>
      </c>
      <c r="H244" s="25" t="s">
        <v>955</v>
      </c>
      <c r="I244" s="20" t="s">
        <v>387</v>
      </c>
      <c r="J244" s="90" t="s">
        <v>820</v>
      </c>
      <c r="K244" s="6" t="s">
        <v>26</v>
      </c>
      <c r="L244" s="5" t="s">
        <v>248</v>
      </c>
      <c r="M244" s="16" t="s">
        <v>141</v>
      </c>
      <c r="N244" s="8" t="s">
        <v>907</v>
      </c>
      <c r="O244" s="91" t="s">
        <v>852</v>
      </c>
      <c r="P244" s="19" t="s">
        <v>540</v>
      </c>
      <c r="Q244" s="10" t="s">
        <v>954</v>
      </c>
    </row>
    <row r="245" spans="1:17" ht="60" x14ac:dyDescent="0.25">
      <c r="A245" s="39">
        <v>238</v>
      </c>
      <c r="B245" s="18">
        <v>42548</v>
      </c>
      <c r="C245" s="18">
        <v>42548</v>
      </c>
      <c r="D245" s="7">
        <v>748</v>
      </c>
      <c r="E245" s="98">
        <v>37471.86</v>
      </c>
      <c r="F245" s="95">
        <v>0</v>
      </c>
      <c r="G245" s="25" t="s">
        <v>941</v>
      </c>
      <c r="H245" s="25" t="s">
        <v>941</v>
      </c>
      <c r="I245" s="20" t="s">
        <v>387</v>
      </c>
      <c r="J245" s="90" t="s">
        <v>821</v>
      </c>
      <c r="K245" s="6" t="s">
        <v>14</v>
      </c>
      <c r="L245" s="5" t="s">
        <v>14</v>
      </c>
      <c r="M245" s="16" t="s">
        <v>322</v>
      </c>
      <c r="N245" s="8" t="s">
        <v>148</v>
      </c>
      <c r="O245" s="91" t="s">
        <v>853</v>
      </c>
      <c r="P245" s="19" t="s">
        <v>946</v>
      </c>
      <c r="Q245" s="19" t="s">
        <v>952</v>
      </c>
    </row>
    <row r="246" spans="1:17" ht="60" x14ac:dyDescent="0.25">
      <c r="A246" s="39">
        <v>239</v>
      </c>
      <c r="B246" s="18">
        <v>42548</v>
      </c>
      <c r="C246" s="18">
        <v>42548</v>
      </c>
      <c r="D246" s="7">
        <v>746</v>
      </c>
      <c r="E246" s="98">
        <v>48180</v>
      </c>
      <c r="F246" s="95">
        <v>0</v>
      </c>
      <c r="G246" s="25" t="s">
        <v>942</v>
      </c>
      <c r="H246" s="25" t="s">
        <v>942</v>
      </c>
      <c r="I246" s="20" t="s">
        <v>387</v>
      </c>
      <c r="J246" s="90" t="s">
        <v>207</v>
      </c>
      <c r="K246" s="6" t="s">
        <v>14</v>
      </c>
      <c r="L246" s="5" t="s">
        <v>14</v>
      </c>
      <c r="M246" s="16" t="s">
        <v>65</v>
      </c>
      <c r="N246" s="8" t="s">
        <v>943</v>
      </c>
      <c r="O246" s="91" t="s">
        <v>855</v>
      </c>
      <c r="P246" s="19" t="s">
        <v>944</v>
      </c>
      <c r="Q246" s="19" t="s">
        <v>953</v>
      </c>
    </row>
    <row r="247" spans="1:17" ht="60" x14ac:dyDescent="0.25">
      <c r="A247" s="39">
        <v>240</v>
      </c>
      <c r="B247" s="18">
        <v>42548</v>
      </c>
      <c r="C247" s="18">
        <v>42548</v>
      </c>
      <c r="D247" s="7">
        <v>749</v>
      </c>
      <c r="E247" s="98">
        <v>43800</v>
      </c>
      <c r="F247" s="95">
        <v>0</v>
      </c>
      <c r="G247" s="25" t="s">
        <v>941</v>
      </c>
      <c r="H247" s="25" t="s">
        <v>941</v>
      </c>
      <c r="I247" s="20" t="s">
        <v>387</v>
      </c>
      <c r="J247" s="90" t="s">
        <v>823</v>
      </c>
      <c r="K247" s="6" t="s">
        <v>14</v>
      </c>
      <c r="L247" s="5" t="s">
        <v>14</v>
      </c>
      <c r="M247" s="16" t="s">
        <v>322</v>
      </c>
      <c r="N247" s="8" t="s">
        <v>148</v>
      </c>
      <c r="O247" s="91" t="s">
        <v>856</v>
      </c>
      <c r="P247" s="19" t="s">
        <v>540</v>
      </c>
      <c r="Q247" s="19" t="s">
        <v>952</v>
      </c>
    </row>
    <row r="248" spans="1:17" ht="75" x14ac:dyDescent="0.25">
      <c r="A248" s="39">
        <v>241</v>
      </c>
      <c r="B248" s="18">
        <v>42549</v>
      </c>
      <c r="C248" s="18">
        <v>42549</v>
      </c>
      <c r="D248" s="7">
        <v>750</v>
      </c>
      <c r="E248" s="98">
        <v>431081</v>
      </c>
      <c r="F248" s="95">
        <v>0</v>
      </c>
      <c r="G248" s="92" t="s">
        <v>947</v>
      </c>
      <c r="H248" s="25" t="s">
        <v>947</v>
      </c>
      <c r="I248" s="20" t="s">
        <v>387</v>
      </c>
      <c r="J248" s="90" t="s">
        <v>824</v>
      </c>
      <c r="K248" s="6" t="s">
        <v>14</v>
      </c>
      <c r="L248" s="5" t="s">
        <v>14</v>
      </c>
      <c r="M248" s="16" t="s">
        <v>867</v>
      </c>
      <c r="N248" s="8" t="s">
        <v>948</v>
      </c>
      <c r="O248" s="91" t="s">
        <v>857</v>
      </c>
      <c r="P248" s="19" t="s">
        <v>551</v>
      </c>
      <c r="Q248" s="19" t="s">
        <v>1060</v>
      </c>
    </row>
    <row r="249" spans="1:17" ht="60" x14ac:dyDescent="0.25">
      <c r="A249" s="39">
        <v>242</v>
      </c>
      <c r="B249" s="18">
        <v>42549</v>
      </c>
      <c r="C249" s="18">
        <v>42549</v>
      </c>
      <c r="D249" s="7">
        <v>752</v>
      </c>
      <c r="E249" s="98">
        <v>1000552.68</v>
      </c>
      <c r="F249" s="95">
        <v>0</v>
      </c>
      <c r="G249" s="25" t="s">
        <v>949</v>
      </c>
      <c r="H249" s="25" t="s">
        <v>949</v>
      </c>
      <c r="I249" s="20" t="s">
        <v>387</v>
      </c>
      <c r="J249" s="90" t="s">
        <v>825</v>
      </c>
      <c r="K249" s="6" t="s">
        <v>14</v>
      </c>
      <c r="L249" s="5" t="s">
        <v>14</v>
      </c>
      <c r="M249" s="16" t="s">
        <v>950</v>
      </c>
      <c r="N249" s="8" t="s">
        <v>350</v>
      </c>
      <c r="O249" s="91" t="s">
        <v>858</v>
      </c>
      <c r="P249" s="19" t="s">
        <v>551</v>
      </c>
      <c r="Q249" s="19" t="s">
        <v>1059</v>
      </c>
    </row>
    <row r="250" spans="1:17" ht="75" x14ac:dyDescent="0.25">
      <c r="A250" s="39">
        <v>243</v>
      </c>
      <c r="B250" s="18">
        <v>42550</v>
      </c>
      <c r="C250" s="18">
        <v>42550</v>
      </c>
      <c r="D250" s="7">
        <v>763</v>
      </c>
      <c r="E250" s="98">
        <v>269448.96000000002</v>
      </c>
      <c r="F250" s="95">
        <v>0</v>
      </c>
      <c r="G250" s="25" t="s">
        <v>877</v>
      </c>
      <c r="H250" s="25" t="s">
        <v>877</v>
      </c>
      <c r="I250" s="10" t="s">
        <v>387</v>
      </c>
      <c r="J250" s="90" t="s">
        <v>813</v>
      </c>
      <c r="K250" s="6" t="s">
        <v>14</v>
      </c>
      <c r="L250" s="5" t="s">
        <v>14</v>
      </c>
      <c r="M250" s="16" t="s">
        <v>875</v>
      </c>
      <c r="N250" s="8" t="s">
        <v>213</v>
      </c>
      <c r="O250" s="91" t="s">
        <v>859</v>
      </c>
      <c r="P250" s="19" t="s">
        <v>551</v>
      </c>
      <c r="Q250" s="19" t="s">
        <v>1058</v>
      </c>
    </row>
    <row r="251" spans="1:17" ht="75" x14ac:dyDescent="0.25">
      <c r="A251" s="39">
        <v>244</v>
      </c>
      <c r="B251" s="18">
        <v>42551</v>
      </c>
      <c r="C251" s="18">
        <v>42551</v>
      </c>
      <c r="D251" s="7">
        <v>769</v>
      </c>
      <c r="E251" s="98">
        <v>350656.82</v>
      </c>
      <c r="F251" s="95">
        <v>0</v>
      </c>
      <c r="G251" s="25" t="s">
        <v>489</v>
      </c>
      <c r="H251" s="25" t="s">
        <v>489</v>
      </c>
      <c r="I251" s="10" t="s">
        <v>387</v>
      </c>
      <c r="J251" s="19" t="s">
        <v>39</v>
      </c>
      <c r="K251" s="6" t="s">
        <v>14</v>
      </c>
      <c r="L251" s="5" t="s">
        <v>14</v>
      </c>
      <c r="M251" s="16" t="s">
        <v>965</v>
      </c>
      <c r="N251" s="8" t="s">
        <v>490</v>
      </c>
      <c r="O251" s="91" t="s">
        <v>964</v>
      </c>
      <c r="P251" s="45" t="s">
        <v>542</v>
      </c>
      <c r="Q251" s="45" t="s">
        <v>1070</v>
      </c>
    </row>
    <row r="252" spans="1:17" ht="30" x14ac:dyDescent="0.25">
      <c r="A252" s="39">
        <v>245</v>
      </c>
      <c r="B252" s="18">
        <v>42542</v>
      </c>
      <c r="C252" s="18">
        <v>42542</v>
      </c>
      <c r="D252" s="7">
        <v>6499</v>
      </c>
      <c r="E252" s="126">
        <v>-206571.89</v>
      </c>
      <c r="F252" s="95">
        <v>0</v>
      </c>
      <c r="G252" s="25" t="s">
        <v>880</v>
      </c>
      <c r="H252" s="25" t="s">
        <v>879</v>
      </c>
      <c r="I252" s="10" t="s">
        <v>387</v>
      </c>
      <c r="J252" s="19" t="s">
        <v>201</v>
      </c>
      <c r="K252" s="6" t="s">
        <v>14</v>
      </c>
      <c r="L252" s="5" t="s">
        <v>14</v>
      </c>
      <c r="M252" s="16" t="s">
        <v>151</v>
      </c>
      <c r="N252" s="8" t="s">
        <v>447</v>
      </c>
      <c r="O252" s="94" t="s">
        <v>1367</v>
      </c>
      <c r="P252" s="45"/>
      <c r="Q252" s="45"/>
    </row>
    <row r="253" spans="1:17" ht="60" x14ac:dyDescent="0.25">
      <c r="A253" s="39">
        <v>246</v>
      </c>
      <c r="B253" s="18">
        <v>42555</v>
      </c>
      <c r="C253" s="18">
        <v>42555</v>
      </c>
      <c r="D253" s="7">
        <v>747</v>
      </c>
      <c r="E253" s="114">
        <v>92325.34</v>
      </c>
      <c r="F253" s="95">
        <v>0</v>
      </c>
      <c r="G253" s="25" t="s">
        <v>941</v>
      </c>
      <c r="H253" s="25" t="s">
        <v>941</v>
      </c>
      <c r="I253" s="10" t="s">
        <v>387</v>
      </c>
      <c r="J253" s="19" t="s">
        <v>822</v>
      </c>
      <c r="K253" s="6" t="s">
        <v>14</v>
      </c>
      <c r="L253" s="5" t="s">
        <v>14</v>
      </c>
      <c r="M253" s="16" t="s">
        <v>322</v>
      </c>
      <c r="N253" s="8" t="s">
        <v>148</v>
      </c>
      <c r="O253" s="91" t="s">
        <v>854</v>
      </c>
      <c r="P253" s="45" t="s">
        <v>540</v>
      </c>
      <c r="Q253" s="45" t="s">
        <v>1036</v>
      </c>
    </row>
    <row r="254" spans="1:17" ht="75" x14ac:dyDescent="0.25">
      <c r="A254" s="39">
        <v>247</v>
      </c>
      <c r="B254" s="18">
        <v>42555</v>
      </c>
      <c r="C254" s="18">
        <v>42555</v>
      </c>
      <c r="D254" s="7">
        <v>786</v>
      </c>
      <c r="E254" s="114">
        <v>115000</v>
      </c>
      <c r="F254" s="95">
        <v>0</v>
      </c>
      <c r="G254" s="11" t="s">
        <v>112</v>
      </c>
      <c r="H254" s="11" t="s">
        <v>112</v>
      </c>
      <c r="I254" s="10" t="s">
        <v>387</v>
      </c>
      <c r="J254" s="19" t="s">
        <v>403</v>
      </c>
      <c r="K254" s="6" t="s">
        <v>14</v>
      </c>
      <c r="L254" s="5" t="s">
        <v>14</v>
      </c>
      <c r="M254" s="16" t="s">
        <v>114</v>
      </c>
      <c r="N254" s="8" t="s">
        <v>115</v>
      </c>
      <c r="O254" s="91" t="s">
        <v>969</v>
      </c>
      <c r="P254" s="10" t="s">
        <v>573</v>
      </c>
      <c r="Q254" s="45" t="s">
        <v>1071</v>
      </c>
    </row>
    <row r="255" spans="1:17" ht="60" x14ac:dyDescent="0.25">
      <c r="A255" s="39">
        <v>248</v>
      </c>
      <c r="B255" s="18">
        <v>42555</v>
      </c>
      <c r="C255" s="18">
        <v>42555</v>
      </c>
      <c r="D255" s="7">
        <v>789</v>
      </c>
      <c r="E255" s="114">
        <v>103409.82</v>
      </c>
      <c r="F255" s="95">
        <v>0</v>
      </c>
      <c r="G255" s="25" t="s">
        <v>1067</v>
      </c>
      <c r="H255" s="25" t="s">
        <v>1067</v>
      </c>
      <c r="I255" s="10" t="s">
        <v>19</v>
      </c>
      <c r="J255" s="19" t="s">
        <v>975</v>
      </c>
      <c r="K255" s="6" t="s">
        <v>14</v>
      </c>
      <c r="L255" s="5" t="s">
        <v>14</v>
      </c>
      <c r="M255" s="16" t="s">
        <v>1012</v>
      </c>
      <c r="N255" s="8" t="s">
        <v>1014</v>
      </c>
      <c r="O255" s="91" t="s">
        <v>970</v>
      </c>
      <c r="P255" s="45" t="s">
        <v>1068</v>
      </c>
      <c r="Q255" s="45" t="s">
        <v>1069</v>
      </c>
    </row>
    <row r="256" spans="1:17" ht="60" x14ac:dyDescent="0.25">
      <c r="A256" s="39">
        <v>249</v>
      </c>
      <c r="B256" s="18">
        <v>42555</v>
      </c>
      <c r="C256" s="18">
        <v>42555</v>
      </c>
      <c r="D256" s="7">
        <v>788</v>
      </c>
      <c r="E256" s="114">
        <v>117039.62</v>
      </c>
      <c r="F256" s="95">
        <v>0</v>
      </c>
      <c r="G256" s="25" t="s">
        <v>1035</v>
      </c>
      <c r="H256" s="25" t="s">
        <v>1035</v>
      </c>
      <c r="I256" s="45" t="s">
        <v>387</v>
      </c>
      <c r="J256" s="19" t="s">
        <v>763</v>
      </c>
      <c r="K256" s="6" t="s">
        <v>14</v>
      </c>
      <c r="L256" s="5" t="s">
        <v>14</v>
      </c>
      <c r="M256" s="16" t="s">
        <v>388</v>
      </c>
      <c r="N256" s="8" t="s">
        <v>1013</v>
      </c>
      <c r="O256" s="91" t="s">
        <v>971</v>
      </c>
      <c r="P256" s="45" t="s">
        <v>540</v>
      </c>
      <c r="Q256" s="45" t="s">
        <v>1039</v>
      </c>
    </row>
    <row r="257" spans="1:17" ht="60" x14ac:dyDescent="0.25">
      <c r="A257" s="39">
        <v>250</v>
      </c>
      <c r="B257" s="18">
        <v>42555</v>
      </c>
      <c r="C257" s="18">
        <v>42555</v>
      </c>
      <c r="D257" s="7">
        <v>787</v>
      </c>
      <c r="E257" s="114">
        <v>75177.56</v>
      </c>
      <c r="F257" s="95">
        <v>0</v>
      </c>
      <c r="G257" s="25" t="s">
        <v>1034</v>
      </c>
      <c r="H257" s="25" t="s">
        <v>1034</v>
      </c>
      <c r="I257" s="10" t="s">
        <v>19</v>
      </c>
      <c r="J257" s="19" t="s">
        <v>976</v>
      </c>
      <c r="K257" s="6" t="s">
        <v>26</v>
      </c>
      <c r="L257" s="5" t="s">
        <v>248</v>
      </c>
      <c r="M257" s="16" t="s">
        <v>141</v>
      </c>
      <c r="N257" s="8" t="s">
        <v>148</v>
      </c>
      <c r="O257" s="91" t="s">
        <v>972</v>
      </c>
      <c r="P257" s="45" t="s">
        <v>534</v>
      </c>
      <c r="Q257" s="45" t="s">
        <v>1040</v>
      </c>
    </row>
    <row r="258" spans="1:17" ht="75" x14ac:dyDescent="0.25">
      <c r="A258" s="39">
        <v>251</v>
      </c>
      <c r="B258" s="18">
        <v>42555</v>
      </c>
      <c r="C258" s="18">
        <v>42555</v>
      </c>
      <c r="D258" s="7">
        <v>785</v>
      </c>
      <c r="E258" s="114">
        <v>133000</v>
      </c>
      <c r="F258" s="95">
        <v>0</v>
      </c>
      <c r="G258" s="58" t="s">
        <v>48</v>
      </c>
      <c r="H258" s="58" t="s">
        <v>48</v>
      </c>
      <c r="I258" s="45" t="s">
        <v>387</v>
      </c>
      <c r="J258" s="19" t="s">
        <v>745</v>
      </c>
      <c r="K258" s="6" t="s">
        <v>14</v>
      </c>
      <c r="L258" s="5" t="s">
        <v>14</v>
      </c>
      <c r="M258" s="16" t="s">
        <v>50</v>
      </c>
      <c r="N258" s="8" t="s">
        <v>51</v>
      </c>
      <c r="O258" s="91" t="s">
        <v>973</v>
      </c>
      <c r="P258" s="10" t="s">
        <v>542</v>
      </c>
      <c r="Q258" s="10" t="s">
        <v>1077</v>
      </c>
    </row>
    <row r="259" spans="1:17" ht="75" x14ac:dyDescent="0.25">
      <c r="A259" s="39">
        <v>252</v>
      </c>
      <c r="B259" s="18">
        <v>42555</v>
      </c>
      <c r="C259" s="18">
        <v>42555</v>
      </c>
      <c r="D259" s="7">
        <v>784</v>
      </c>
      <c r="E259" s="114">
        <v>75950.429999999993</v>
      </c>
      <c r="F259" s="95">
        <v>0</v>
      </c>
      <c r="G259" s="11" t="s">
        <v>84</v>
      </c>
      <c r="H259" s="11" t="s">
        <v>84</v>
      </c>
      <c r="I259" s="10" t="s">
        <v>387</v>
      </c>
      <c r="J259" s="19" t="s">
        <v>85</v>
      </c>
      <c r="K259" s="6" t="s">
        <v>14</v>
      </c>
      <c r="L259" s="5" t="s">
        <v>14</v>
      </c>
      <c r="M259" s="16" t="s">
        <v>86</v>
      </c>
      <c r="N259" s="8" t="s">
        <v>87</v>
      </c>
      <c r="O259" s="91" t="s">
        <v>974</v>
      </c>
      <c r="P259" s="45" t="s">
        <v>551</v>
      </c>
      <c r="Q259" s="10" t="s">
        <v>1194</v>
      </c>
    </row>
    <row r="260" spans="1:17" ht="60" x14ac:dyDescent="0.25">
      <c r="A260" s="39">
        <v>253</v>
      </c>
      <c r="B260" s="18">
        <v>42555</v>
      </c>
      <c r="C260" s="18">
        <v>42556</v>
      </c>
      <c r="D260" s="7">
        <v>6</v>
      </c>
      <c r="E260" s="114">
        <v>491224.2</v>
      </c>
      <c r="F260" s="95">
        <v>0</v>
      </c>
      <c r="G260" s="25" t="s">
        <v>1044</v>
      </c>
      <c r="H260" s="25" t="s">
        <v>1044</v>
      </c>
      <c r="I260" s="10" t="s">
        <v>118</v>
      </c>
      <c r="J260" s="19" t="s">
        <v>979</v>
      </c>
      <c r="K260" s="6" t="s">
        <v>14</v>
      </c>
      <c r="L260" s="5" t="s">
        <v>14</v>
      </c>
      <c r="M260" s="16" t="s">
        <v>1016</v>
      </c>
      <c r="N260" s="8" t="s">
        <v>1021</v>
      </c>
      <c r="O260" s="91" t="s">
        <v>977</v>
      </c>
      <c r="P260" s="45" t="s">
        <v>551</v>
      </c>
      <c r="Q260" s="45" t="s">
        <v>1043</v>
      </c>
    </row>
    <row r="261" spans="1:17" ht="60" x14ac:dyDescent="0.25">
      <c r="A261" s="39">
        <v>254</v>
      </c>
      <c r="B261" s="18">
        <v>42555</v>
      </c>
      <c r="C261" s="18">
        <v>42556</v>
      </c>
      <c r="D261" s="7">
        <v>7</v>
      </c>
      <c r="E261" s="114">
        <v>243018</v>
      </c>
      <c r="F261" s="95">
        <v>0</v>
      </c>
      <c r="G261" s="25" t="s">
        <v>1045</v>
      </c>
      <c r="H261" s="25" t="s">
        <v>1045</v>
      </c>
      <c r="I261" s="10" t="s">
        <v>118</v>
      </c>
      <c r="J261" s="19" t="s">
        <v>980</v>
      </c>
      <c r="K261" s="6" t="s">
        <v>14</v>
      </c>
      <c r="L261" s="5" t="s">
        <v>14</v>
      </c>
      <c r="M261" s="16" t="s">
        <v>875</v>
      </c>
      <c r="N261" s="8" t="s">
        <v>1022</v>
      </c>
      <c r="O261" s="91" t="s">
        <v>978</v>
      </c>
      <c r="P261" s="45" t="s">
        <v>551</v>
      </c>
      <c r="Q261" s="45" t="s">
        <v>1042</v>
      </c>
    </row>
    <row r="262" spans="1:17" ht="60" x14ac:dyDescent="0.25">
      <c r="A262" s="39">
        <v>255</v>
      </c>
      <c r="B262" s="18">
        <v>42557</v>
      </c>
      <c r="C262" s="18">
        <v>42557</v>
      </c>
      <c r="D262" s="7">
        <v>793</v>
      </c>
      <c r="E262" s="114">
        <v>125663.78</v>
      </c>
      <c r="F262" s="95">
        <v>0</v>
      </c>
      <c r="G262" s="25" t="s">
        <v>1037</v>
      </c>
      <c r="H262" s="25" t="s">
        <v>1037</v>
      </c>
      <c r="I262" s="10" t="s">
        <v>19</v>
      </c>
      <c r="J262" s="19" t="s">
        <v>983</v>
      </c>
      <c r="K262" s="6" t="s">
        <v>14</v>
      </c>
      <c r="L262" s="5" t="s">
        <v>14</v>
      </c>
      <c r="M262" s="16" t="s">
        <v>1017</v>
      </c>
      <c r="N262" s="8" t="s">
        <v>1023</v>
      </c>
      <c r="O262" s="91" t="s">
        <v>981</v>
      </c>
      <c r="P262" s="45" t="s">
        <v>534</v>
      </c>
      <c r="Q262" s="45" t="s">
        <v>1038</v>
      </c>
    </row>
    <row r="263" spans="1:17" ht="60" x14ac:dyDescent="0.25">
      <c r="A263" s="39">
        <v>256</v>
      </c>
      <c r="B263" s="18">
        <v>42557</v>
      </c>
      <c r="C263" s="18">
        <v>42557</v>
      </c>
      <c r="D263" s="7">
        <v>794</v>
      </c>
      <c r="E263" s="114">
        <v>73140</v>
      </c>
      <c r="F263" s="95">
        <v>0</v>
      </c>
      <c r="G263" s="25" t="s">
        <v>1041</v>
      </c>
      <c r="H263" s="25" t="s">
        <v>1041</v>
      </c>
      <c r="I263" s="10" t="s">
        <v>19</v>
      </c>
      <c r="J263" s="19" t="s">
        <v>984</v>
      </c>
      <c r="K263" s="6" t="s">
        <v>14</v>
      </c>
      <c r="L263" s="5" t="s">
        <v>14</v>
      </c>
      <c r="M263" s="16" t="s">
        <v>1018</v>
      </c>
      <c r="N263" s="8" t="s">
        <v>1024</v>
      </c>
      <c r="O263" s="91" t="s">
        <v>982</v>
      </c>
      <c r="P263" s="45" t="s">
        <v>540</v>
      </c>
      <c r="Q263" s="45" t="s">
        <v>1056</v>
      </c>
    </row>
    <row r="264" spans="1:17" ht="75" x14ac:dyDescent="0.25">
      <c r="A264" s="39">
        <v>257</v>
      </c>
      <c r="B264" s="18">
        <v>42559</v>
      </c>
      <c r="C264" s="18">
        <v>42559</v>
      </c>
      <c r="D264" s="7">
        <v>2868</v>
      </c>
      <c r="E264" s="114">
        <v>610000</v>
      </c>
      <c r="F264" s="95">
        <v>0</v>
      </c>
      <c r="G264" s="11" t="s">
        <v>273</v>
      </c>
      <c r="H264" s="11" t="s">
        <v>273</v>
      </c>
      <c r="I264" s="10" t="s">
        <v>12</v>
      </c>
      <c r="J264" s="19" t="s">
        <v>424</v>
      </c>
      <c r="K264" s="6" t="s">
        <v>14</v>
      </c>
      <c r="L264" s="5" t="s">
        <v>14</v>
      </c>
      <c r="M264" s="16" t="s">
        <v>275</v>
      </c>
      <c r="N264" s="8" t="s">
        <v>152</v>
      </c>
      <c r="O264" s="91" t="s">
        <v>985</v>
      </c>
      <c r="P264" s="10" t="s">
        <v>551</v>
      </c>
      <c r="Q264" s="10" t="s">
        <v>1066</v>
      </c>
    </row>
    <row r="265" spans="1:17" ht="75" x14ac:dyDescent="0.25">
      <c r="A265" s="39">
        <v>258</v>
      </c>
      <c r="B265" s="18">
        <v>42559</v>
      </c>
      <c r="C265" s="18">
        <v>42559</v>
      </c>
      <c r="D265" s="7">
        <v>824</v>
      </c>
      <c r="E265" s="114">
        <v>300000</v>
      </c>
      <c r="F265" s="95">
        <v>0</v>
      </c>
      <c r="G265" s="58" t="s">
        <v>53</v>
      </c>
      <c r="H265" s="58" t="s">
        <v>53</v>
      </c>
      <c r="I265" s="45" t="s">
        <v>387</v>
      </c>
      <c r="J265" s="19" t="s">
        <v>54</v>
      </c>
      <c r="K265" s="6" t="s">
        <v>14</v>
      </c>
      <c r="L265" s="5" t="s">
        <v>14</v>
      </c>
      <c r="M265" s="16" t="s">
        <v>55</v>
      </c>
      <c r="N265" s="8" t="s">
        <v>56</v>
      </c>
      <c r="O265" s="91" t="s">
        <v>987</v>
      </c>
      <c r="P265" s="45" t="s">
        <v>551</v>
      </c>
      <c r="Q265" s="10" t="s">
        <v>1304</v>
      </c>
    </row>
    <row r="266" spans="1:17" ht="75" x14ac:dyDescent="0.25">
      <c r="A266" s="39">
        <v>259</v>
      </c>
      <c r="B266" s="18">
        <v>42562</v>
      </c>
      <c r="C266" s="18">
        <v>42562</v>
      </c>
      <c r="D266" s="7">
        <v>839</v>
      </c>
      <c r="E266" s="114">
        <v>21600.35</v>
      </c>
      <c r="F266" s="95">
        <v>0</v>
      </c>
      <c r="G266" s="72" t="s">
        <v>200</v>
      </c>
      <c r="H266" s="72" t="s">
        <v>200</v>
      </c>
      <c r="I266" s="45" t="s">
        <v>387</v>
      </c>
      <c r="J266" s="19" t="s">
        <v>201</v>
      </c>
      <c r="K266" s="6" t="s">
        <v>14</v>
      </c>
      <c r="L266" s="5" t="s">
        <v>14</v>
      </c>
      <c r="M266" s="16" t="s">
        <v>202</v>
      </c>
      <c r="N266" s="8" t="s">
        <v>1025</v>
      </c>
      <c r="O266" s="91" t="s">
        <v>989</v>
      </c>
      <c r="P266" s="73" t="s">
        <v>551</v>
      </c>
      <c r="Q266" s="45" t="s">
        <v>1215</v>
      </c>
    </row>
    <row r="267" spans="1:17" ht="60" x14ac:dyDescent="0.25">
      <c r="A267" s="39">
        <v>260</v>
      </c>
      <c r="B267" s="18">
        <v>42564</v>
      </c>
      <c r="C267" s="18">
        <v>42564</v>
      </c>
      <c r="D267" s="7">
        <v>846</v>
      </c>
      <c r="E267" s="114">
        <v>214961.9</v>
      </c>
      <c r="F267" s="95">
        <v>0</v>
      </c>
      <c r="G267" s="25" t="s">
        <v>1048</v>
      </c>
      <c r="H267" s="25" t="s">
        <v>1048</v>
      </c>
      <c r="I267" s="10" t="s">
        <v>19</v>
      </c>
      <c r="J267" s="19" t="s">
        <v>996</v>
      </c>
      <c r="K267" s="6" t="s">
        <v>14</v>
      </c>
      <c r="L267" s="5" t="s">
        <v>14</v>
      </c>
      <c r="M267" s="16" t="s">
        <v>208</v>
      </c>
      <c r="N267" s="8" t="s">
        <v>1026</v>
      </c>
      <c r="O267" s="91" t="s">
        <v>990</v>
      </c>
      <c r="P267" s="45" t="s">
        <v>540</v>
      </c>
      <c r="Q267" s="45" t="s">
        <v>1051</v>
      </c>
    </row>
    <row r="268" spans="1:17" ht="60" x14ac:dyDescent="0.25">
      <c r="A268" s="39">
        <v>261</v>
      </c>
      <c r="B268" s="18">
        <v>42564</v>
      </c>
      <c r="C268" s="18">
        <v>42564</v>
      </c>
      <c r="D268" s="7">
        <v>845</v>
      </c>
      <c r="E268" s="114">
        <v>297156</v>
      </c>
      <c r="F268" s="95">
        <v>0</v>
      </c>
      <c r="G268" s="25" t="s">
        <v>1046</v>
      </c>
      <c r="H268" s="25" t="s">
        <v>1046</v>
      </c>
      <c r="I268" s="10" t="s">
        <v>19</v>
      </c>
      <c r="J268" s="19" t="s">
        <v>997</v>
      </c>
      <c r="K268" s="6" t="s">
        <v>14</v>
      </c>
      <c r="L268" s="5" t="s">
        <v>14</v>
      </c>
      <c r="M268" s="16" t="s">
        <v>890</v>
      </c>
      <c r="N268" s="8" t="s">
        <v>1027</v>
      </c>
      <c r="O268" s="91" t="s">
        <v>991</v>
      </c>
      <c r="P268" s="45" t="s">
        <v>551</v>
      </c>
      <c r="Q268" s="45" t="s">
        <v>1052</v>
      </c>
    </row>
    <row r="269" spans="1:17" ht="75" x14ac:dyDescent="0.25">
      <c r="A269" s="39">
        <v>262</v>
      </c>
      <c r="B269" s="18">
        <v>42564</v>
      </c>
      <c r="C269" s="18">
        <v>42564</v>
      </c>
      <c r="D269" s="7">
        <v>843</v>
      </c>
      <c r="E269" s="114">
        <v>104615.7</v>
      </c>
      <c r="F269" s="95">
        <v>0</v>
      </c>
      <c r="G269" s="11" t="s">
        <v>764</v>
      </c>
      <c r="H269" s="11" t="s">
        <v>764</v>
      </c>
      <c r="I269" s="10" t="s">
        <v>387</v>
      </c>
      <c r="J269" s="19" t="s">
        <v>761</v>
      </c>
      <c r="K269" s="6" t="s">
        <v>14</v>
      </c>
      <c r="L269" s="5" t="s">
        <v>14</v>
      </c>
      <c r="M269" s="16" t="s">
        <v>15</v>
      </c>
      <c r="N269" s="8" t="s">
        <v>775</v>
      </c>
      <c r="O269" s="91" t="s">
        <v>992</v>
      </c>
      <c r="P269" s="45" t="s">
        <v>540</v>
      </c>
      <c r="Q269" s="45" t="s">
        <v>1209</v>
      </c>
    </row>
    <row r="270" spans="1:17" ht="60" x14ac:dyDescent="0.25">
      <c r="A270" s="39">
        <v>263</v>
      </c>
      <c r="B270" s="18">
        <v>42564</v>
      </c>
      <c r="C270" s="18">
        <v>42564</v>
      </c>
      <c r="D270" s="7">
        <v>844</v>
      </c>
      <c r="E270" s="114">
        <v>482981.63</v>
      </c>
      <c r="F270" s="95">
        <v>0</v>
      </c>
      <c r="G270" s="25" t="s">
        <v>1049</v>
      </c>
      <c r="H270" s="25" t="s">
        <v>1049</v>
      </c>
      <c r="I270" s="10" t="s">
        <v>19</v>
      </c>
      <c r="J270" s="19" t="s">
        <v>810</v>
      </c>
      <c r="K270" s="6" t="s">
        <v>14</v>
      </c>
      <c r="L270" s="5" t="s">
        <v>14</v>
      </c>
      <c r="M270" s="16" t="s">
        <v>65</v>
      </c>
      <c r="N270" s="8" t="s">
        <v>1028</v>
      </c>
      <c r="O270" s="91" t="s">
        <v>993</v>
      </c>
      <c r="P270" s="45" t="s">
        <v>551</v>
      </c>
      <c r="Q270" s="45" t="s">
        <v>1053</v>
      </c>
    </row>
    <row r="271" spans="1:17" ht="60" x14ac:dyDescent="0.25">
      <c r="A271" s="39">
        <v>264</v>
      </c>
      <c r="B271" s="18">
        <v>42564</v>
      </c>
      <c r="C271" s="18">
        <v>42564</v>
      </c>
      <c r="D271" s="7">
        <v>2937</v>
      </c>
      <c r="E271" s="114">
        <v>256400.08</v>
      </c>
      <c r="F271" s="95">
        <v>0</v>
      </c>
      <c r="G271" s="25" t="s">
        <v>1047</v>
      </c>
      <c r="H271" s="25" t="s">
        <v>1047</v>
      </c>
      <c r="I271" s="10" t="s">
        <v>12</v>
      </c>
      <c r="J271" s="19" t="s">
        <v>998</v>
      </c>
      <c r="K271" s="6" t="s">
        <v>14</v>
      </c>
      <c r="L271" s="5" t="s">
        <v>14</v>
      </c>
      <c r="M271" s="16" t="s">
        <v>1019</v>
      </c>
      <c r="N271" s="8" t="s">
        <v>881</v>
      </c>
      <c r="O271" s="91" t="s">
        <v>994</v>
      </c>
      <c r="P271" s="45" t="s">
        <v>551</v>
      </c>
      <c r="Q271" s="45" t="s">
        <v>1054</v>
      </c>
    </row>
    <row r="272" spans="1:17" ht="30" x14ac:dyDescent="0.25">
      <c r="A272" s="39">
        <v>265</v>
      </c>
      <c r="B272" s="18">
        <v>42566</v>
      </c>
      <c r="C272" s="18">
        <v>42566</v>
      </c>
      <c r="D272" s="7">
        <v>144</v>
      </c>
      <c r="E272" s="126">
        <v>-256400.08</v>
      </c>
      <c r="F272" s="95">
        <v>0</v>
      </c>
      <c r="G272" s="25" t="s">
        <v>1047</v>
      </c>
      <c r="H272" s="25" t="s">
        <v>1047</v>
      </c>
      <c r="I272" s="10" t="s">
        <v>12</v>
      </c>
      <c r="J272" s="19" t="s">
        <v>998</v>
      </c>
      <c r="K272" s="6" t="s">
        <v>14</v>
      </c>
      <c r="L272" s="5" t="s">
        <v>14</v>
      </c>
      <c r="M272" s="16" t="s">
        <v>1019</v>
      </c>
      <c r="N272" s="8" t="s">
        <v>881</v>
      </c>
      <c r="O272" s="94" t="s">
        <v>1364</v>
      </c>
      <c r="P272" s="45"/>
      <c r="Q272" s="45"/>
    </row>
    <row r="273" spans="1:17" ht="60" x14ac:dyDescent="0.25">
      <c r="A273" s="39">
        <v>266</v>
      </c>
      <c r="B273" s="18">
        <v>42564</v>
      </c>
      <c r="C273" s="18">
        <v>42564</v>
      </c>
      <c r="D273" s="7">
        <v>9</v>
      </c>
      <c r="E273" s="114">
        <v>183000</v>
      </c>
      <c r="F273" s="95">
        <v>0</v>
      </c>
      <c r="G273" s="25" t="s">
        <v>1050</v>
      </c>
      <c r="H273" s="25" t="s">
        <v>1050</v>
      </c>
      <c r="I273" s="10" t="s">
        <v>118</v>
      </c>
      <c r="J273" s="19" t="s">
        <v>999</v>
      </c>
      <c r="K273" s="6" t="s">
        <v>14</v>
      </c>
      <c r="L273" s="5" t="s">
        <v>14</v>
      </c>
      <c r="M273" s="16" t="s">
        <v>1020</v>
      </c>
      <c r="N273" s="8" t="s">
        <v>1029</v>
      </c>
      <c r="O273" s="91" t="s">
        <v>995</v>
      </c>
      <c r="P273" s="45" t="s">
        <v>549</v>
      </c>
      <c r="Q273" s="45" t="s">
        <v>1057</v>
      </c>
    </row>
    <row r="274" spans="1:17" ht="60" x14ac:dyDescent="0.25">
      <c r="A274" s="39">
        <v>267</v>
      </c>
      <c r="B274" s="18">
        <v>42565</v>
      </c>
      <c r="C274" s="18">
        <v>42565</v>
      </c>
      <c r="D274" s="7">
        <v>10</v>
      </c>
      <c r="E274" s="114">
        <v>39643.199999999997</v>
      </c>
      <c r="F274" s="95">
        <v>0</v>
      </c>
      <c r="G274" s="25" t="s">
        <v>263</v>
      </c>
      <c r="H274" s="25" t="s">
        <v>263</v>
      </c>
      <c r="I274" s="10" t="s">
        <v>118</v>
      </c>
      <c r="J274" s="19" t="s">
        <v>988</v>
      </c>
      <c r="K274" s="6" t="s">
        <v>14</v>
      </c>
      <c r="L274" s="5" t="s">
        <v>14</v>
      </c>
      <c r="M274" s="16" t="s">
        <v>890</v>
      </c>
      <c r="N274" s="8" t="s">
        <v>265</v>
      </c>
      <c r="O274" s="91" t="s">
        <v>986</v>
      </c>
      <c r="P274" s="45" t="s">
        <v>549</v>
      </c>
      <c r="Q274" s="45" t="s">
        <v>1055</v>
      </c>
    </row>
    <row r="275" spans="1:17" ht="60" x14ac:dyDescent="0.25">
      <c r="A275" s="39">
        <v>268</v>
      </c>
      <c r="B275" s="18">
        <v>42569</v>
      </c>
      <c r="C275" s="18">
        <v>42569</v>
      </c>
      <c r="D275" s="7">
        <v>866</v>
      </c>
      <c r="E275" s="114">
        <v>323370.90000000002</v>
      </c>
      <c r="F275" s="95">
        <v>0</v>
      </c>
      <c r="G275" s="25" t="s">
        <v>1062</v>
      </c>
      <c r="H275" s="25" t="s">
        <v>1062</v>
      </c>
      <c r="I275" s="10" t="s">
        <v>19</v>
      </c>
      <c r="J275" s="19" t="s">
        <v>1002</v>
      </c>
      <c r="K275" s="6" t="s">
        <v>14</v>
      </c>
      <c r="L275" s="5" t="s">
        <v>14</v>
      </c>
      <c r="M275" s="16" t="s">
        <v>1030</v>
      </c>
      <c r="N275" s="8" t="s">
        <v>501</v>
      </c>
      <c r="O275" s="91" t="s">
        <v>1000</v>
      </c>
      <c r="P275" s="45" t="s">
        <v>551</v>
      </c>
      <c r="Q275" s="45" t="s">
        <v>1061</v>
      </c>
    </row>
    <row r="276" spans="1:17" ht="60" x14ac:dyDescent="0.25">
      <c r="A276" s="39">
        <v>269</v>
      </c>
      <c r="B276" s="18">
        <v>42569</v>
      </c>
      <c r="C276" s="18">
        <v>42569</v>
      </c>
      <c r="D276" s="7">
        <v>867</v>
      </c>
      <c r="E276" s="114">
        <v>137639.09</v>
      </c>
      <c r="F276" s="95">
        <v>0</v>
      </c>
      <c r="G276" s="25" t="s">
        <v>1063</v>
      </c>
      <c r="H276" s="25" t="s">
        <v>1063</v>
      </c>
      <c r="I276" s="10" t="s">
        <v>19</v>
      </c>
      <c r="J276" s="19" t="s">
        <v>975</v>
      </c>
      <c r="K276" s="6" t="s">
        <v>14</v>
      </c>
      <c r="L276" s="5" t="s">
        <v>14</v>
      </c>
      <c r="M276" s="16" t="s">
        <v>1031</v>
      </c>
      <c r="N276" s="8" t="s">
        <v>1015</v>
      </c>
      <c r="O276" s="91" t="s">
        <v>1001</v>
      </c>
      <c r="P276" s="45" t="s">
        <v>1064</v>
      </c>
      <c r="Q276" s="45" t="s">
        <v>1065</v>
      </c>
    </row>
    <row r="277" spans="1:17" ht="75" x14ac:dyDescent="0.25">
      <c r="A277" s="39">
        <v>270</v>
      </c>
      <c r="B277" s="18">
        <v>42570</v>
      </c>
      <c r="C277" s="18">
        <v>42570</v>
      </c>
      <c r="D277" s="7">
        <v>868</v>
      </c>
      <c r="E277" s="114">
        <v>105000</v>
      </c>
      <c r="F277" s="95">
        <v>0</v>
      </c>
      <c r="G277" s="25" t="s">
        <v>1218</v>
      </c>
      <c r="H277" s="25" t="s">
        <v>1218</v>
      </c>
      <c r="I277" s="10" t="s">
        <v>19</v>
      </c>
      <c r="J277" s="19" t="s">
        <v>59</v>
      </c>
      <c r="K277" s="6" t="s">
        <v>14</v>
      </c>
      <c r="L277" s="5" t="s">
        <v>14</v>
      </c>
      <c r="M277" s="16" t="s">
        <v>890</v>
      </c>
      <c r="N277" s="8" t="s">
        <v>920</v>
      </c>
      <c r="O277" s="91" t="s">
        <v>1003</v>
      </c>
      <c r="P277" s="10" t="s">
        <v>921</v>
      </c>
      <c r="Q277" s="10" t="s">
        <v>1301</v>
      </c>
    </row>
    <row r="278" spans="1:17" ht="60" x14ac:dyDescent="0.25">
      <c r="A278" s="39">
        <v>271</v>
      </c>
      <c r="B278" s="18">
        <v>42570</v>
      </c>
      <c r="C278" s="18">
        <v>42570</v>
      </c>
      <c r="D278" s="7">
        <v>870</v>
      </c>
      <c r="E278" s="114">
        <v>141762.49</v>
      </c>
      <c r="F278" s="95">
        <v>0</v>
      </c>
      <c r="G278" s="25" t="s">
        <v>1217</v>
      </c>
      <c r="H278" s="25" t="s">
        <v>1217</v>
      </c>
      <c r="I278" s="10" t="s">
        <v>19</v>
      </c>
      <c r="J278" s="19" t="s">
        <v>975</v>
      </c>
      <c r="K278" s="6" t="s">
        <v>14</v>
      </c>
      <c r="L278" s="5" t="s">
        <v>14</v>
      </c>
      <c r="M278" s="16" t="s">
        <v>1032</v>
      </c>
      <c r="N278" s="8" t="s">
        <v>918</v>
      </c>
      <c r="O278" s="91" t="s">
        <v>1004</v>
      </c>
      <c r="P278" s="45" t="s">
        <v>577</v>
      </c>
      <c r="Q278" s="45" t="s">
        <v>1295</v>
      </c>
    </row>
    <row r="279" spans="1:17" ht="75" x14ac:dyDescent="0.25">
      <c r="A279" s="39">
        <v>272</v>
      </c>
      <c r="B279" s="18">
        <v>42570</v>
      </c>
      <c r="C279" s="18">
        <v>42570</v>
      </c>
      <c r="D279" s="7">
        <v>869</v>
      </c>
      <c r="E279" s="114">
        <v>512466.5</v>
      </c>
      <c r="F279" s="113">
        <v>0</v>
      </c>
      <c r="G279" s="11" t="s">
        <v>764</v>
      </c>
      <c r="H279" s="11" t="s">
        <v>764</v>
      </c>
      <c r="I279" s="10" t="s">
        <v>387</v>
      </c>
      <c r="J279" s="19" t="s">
        <v>762</v>
      </c>
      <c r="K279" s="6" t="s">
        <v>14</v>
      </c>
      <c r="L279" s="5" t="s">
        <v>14</v>
      </c>
      <c r="M279" s="16" t="s">
        <v>15</v>
      </c>
      <c r="N279" s="8" t="s">
        <v>775</v>
      </c>
      <c r="O279" s="91" t="s">
        <v>1005</v>
      </c>
      <c r="P279" s="10" t="s">
        <v>793</v>
      </c>
      <c r="Q279" s="10" t="s">
        <v>1208</v>
      </c>
    </row>
    <row r="280" spans="1:17" ht="75" x14ac:dyDescent="0.25">
      <c r="A280" s="39">
        <v>273</v>
      </c>
      <c r="B280" s="18">
        <v>42569</v>
      </c>
      <c r="C280" s="18">
        <v>42570</v>
      </c>
      <c r="D280" s="7">
        <v>2989</v>
      </c>
      <c r="E280" s="114">
        <v>228000</v>
      </c>
      <c r="F280" s="95">
        <v>0</v>
      </c>
      <c r="G280" s="25" t="s">
        <v>150</v>
      </c>
      <c r="H280" s="25" t="s">
        <v>150</v>
      </c>
      <c r="I280" s="10" t="s">
        <v>12</v>
      </c>
      <c r="J280" s="19" t="s">
        <v>54</v>
      </c>
      <c r="K280" s="6" t="s">
        <v>14</v>
      </c>
      <c r="L280" s="5" t="s">
        <v>14</v>
      </c>
      <c r="M280" s="16" t="s">
        <v>151</v>
      </c>
      <c r="N280" s="8" t="s">
        <v>152</v>
      </c>
      <c r="O280" s="91" t="s">
        <v>1006</v>
      </c>
      <c r="P280" s="45" t="s">
        <v>551</v>
      </c>
      <c r="Q280" s="10" t="s">
        <v>1300</v>
      </c>
    </row>
    <row r="281" spans="1:17" ht="60" x14ac:dyDescent="0.25">
      <c r="A281" s="39">
        <v>274</v>
      </c>
      <c r="B281" s="18">
        <v>42571</v>
      </c>
      <c r="C281" s="18">
        <v>42571</v>
      </c>
      <c r="D281" s="7">
        <v>877</v>
      </c>
      <c r="E281" s="114">
        <v>325386.18</v>
      </c>
      <c r="F281" s="95">
        <v>0</v>
      </c>
      <c r="G281" s="25" t="s">
        <v>178</v>
      </c>
      <c r="H281" s="25" t="s">
        <v>178</v>
      </c>
      <c r="I281" s="10" t="s">
        <v>19</v>
      </c>
      <c r="J281" s="19" t="s">
        <v>179</v>
      </c>
      <c r="K281" s="6" t="s">
        <v>14</v>
      </c>
      <c r="L281" s="5" t="s">
        <v>14</v>
      </c>
      <c r="M281" s="16" t="s">
        <v>180</v>
      </c>
      <c r="N281" s="8" t="s">
        <v>181</v>
      </c>
      <c r="O281" s="91" t="s">
        <v>1007</v>
      </c>
      <c r="P281" s="10" t="s">
        <v>577</v>
      </c>
      <c r="Q281" s="10" t="s">
        <v>1297</v>
      </c>
    </row>
    <row r="282" spans="1:17" ht="60" x14ac:dyDescent="0.25">
      <c r="A282" s="39">
        <v>275</v>
      </c>
      <c r="B282" s="18">
        <v>42571</v>
      </c>
      <c r="C282" s="18">
        <v>42571</v>
      </c>
      <c r="D282" s="7">
        <v>878</v>
      </c>
      <c r="E282" s="114">
        <v>139157.04999999999</v>
      </c>
      <c r="F282" s="95">
        <v>0</v>
      </c>
      <c r="G282" s="25" t="s">
        <v>18</v>
      </c>
      <c r="H282" s="25" t="s">
        <v>18</v>
      </c>
      <c r="I282" s="10" t="s">
        <v>19</v>
      </c>
      <c r="J282" s="19" t="s">
        <v>166</v>
      </c>
      <c r="K282" s="6" t="s">
        <v>14</v>
      </c>
      <c r="L282" s="5" t="s">
        <v>14</v>
      </c>
      <c r="M282" s="16" t="s">
        <v>1033</v>
      </c>
      <c r="N282" s="8" t="s">
        <v>21</v>
      </c>
      <c r="O282" s="91" t="s">
        <v>1008</v>
      </c>
      <c r="P282" s="45" t="s">
        <v>551</v>
      </c>
      <c r="Q282" s="45" t="s">
        <v>1294</v>
      </c>
    </row>
    <row r="283" spans="1:17" ht="60" x14ac:dyDescent="0.25">
      <c r="A283" s="39">
        <v>276</v>
      </c>
      <c r="B283" s="18">
        <v>42570</v>
      </c>
      <c r="C283" s="18">
        <v>42571</v>
      </c>
      <c r="D283" s="7">
        <v>11</v>
      </c>
      <c r="E283" s="114">
        <v>150820.20000000001</v>
      </c>
      <c r="F283" s="95">
        <v>0</v>
      </c>
      <c r="G283" s="25" t="s">
        <v>1216</v>
      </c>
      <c r="H283" s="25" t="s">
        <v>1216</v>
      </c>
      <c r="I283" s="10" t="s">
        <v>118</v>
      </c>
      <c r="J283" s="19" t="s">
        <v>1010</v>
      </c>
      <c r="K283" s="6" t="s">
        <v>14</v>
      </c>
      <c r="L283" s="5" t="s">
        <v>14</v>
      </c>
      <c r="M283" s="16" t="s">
        <v>45</v>
      </c>
      <c r="N283" s="8" t="s">
        <v>510</v>
      </c>
      <c r="O283" s="91" t="s">
        <v>1009</v>
      </c>
      <c r="P283" s="45" t="s">
        <v>577</v>
      </c>
      <c r="Q283" s="10" t="s">
        <v>1293</v>
      </c>
    </row>
    <row r="284" spans="1:17" ht="75" x14ac:dyDescent="0.25">
      <c r="A284" s="39">
        <v>277</v>
      </c>
      <c r="B284" s="18">
        <v>42576</v>
      </c>
      <c r="C284" s="18">
        <v>42576</v>
      </c>
      <c r="D284" s="7">
        <v>892</v>
      </c>
      <c r="E284" s="114">
        <v>551275.69999999995</v>
      </c>
      <c r="F284" s="95">
        <v>0</v>
      </c>
      <c r="G284" s="25" t="s">
        <v>1271</v>
      </c>
      <c r="H284" s="25" t="s">
        <v>1271</v>
      </c>
      <c r="I284" s="10" t="s">
        <v>19</v>
      </c>
      <c r="J284" s="19" t="s">
        <v>54</v>
      </c>
      <c r="K284" s="6" t="s">
        <v>14</v>
      </c>
      <c r="L284" s="5" t="s">
        <v>14</v>
      </c>
      <c r="M284" s="16" t="s">
        <v>252</v>
      </c>
      <c r="N284" s="8" t="s">
        <v>1021</v>
      </c>
      <c r="O284" s="91" t="s">
        <v>1219</v>
      </c>
      <c r="P284" s="45" t="s">
        <v>551</v>
      </c>
      <c r="Q284" s="45" t="s">
        <v>1292</v>
      </c>
    </row>
    <row r="285" spans="1:17" ht="60" x14ac:dyDescent="0.25">
      <c r="A285" s="39">
        <v>278</v>
      </c>
      <c r="B285" s="18">
        <v>42576</v>
      </c>
      <c r="C285" s="18">
        <v>42576</v>
      </c>
      <c r="D285" s="7">
        <v>891</v>
      </c>
      <c r="E285" s="114">
        <v>436083.6</v>
      </c>
      <c r="F285" s="95">
        <v>0</v>
      </c>
      <c r="G285" s="25" t="s">
        <v>1272</v>
      </c>
      <c r="H285" s="25" t="s">
        <v>1272</v>
      </c>
      <c r="I285" s="10" t="s">
        <v>19</v>
      </c>
      <c r="J285" s="19" t="s">
        <v>1221</v>
      </c>
      <c r="K285" s="6" t="s">
        <v>1223</v>
      </c>
      <c r="L285" s="5" t="s">
        <v>1222</v>
      </c>
      <c r="M285" s="16" t="s">
        <v>1224</v>
      </c>
      <c r="N285" s="8" t="s">
        <v>218</v>
      </c>
      <c r="O285" s="91" t="s">
        <v>1220</v>
      </c>
      <c r="P285" s="45" t="s">
        <v>551</v>
      </c>
      <c r="Q285" s="45" t="s">
        <v>1298</v>
      </c>
    </row>
    <row r="286" spans="1:17" ht="75" x14ac:dyDescent="0.25">
      <c r="A286" s="39">
        <v>279</v>
      </c>
      <c r="B286" s="18">
        <v>42577</v>
      </c>
      <c r="C286" s="18">
        <v>42577</v>
      </c>
      <c r="D286" s="7">
        <v>3104</v>
      </c>
      <c r="E286" s="114">
        <v>344786.4</v>
      </c>
      <c r="F286" s="95">
        <v>0</v>
      </c>
      <c r="G286" s="25" t="s">
        <v>224</v>
      </c>
      <c r="H286" s="25" t="s">
        <v>224</v>
      </c>
      <c r="I286" s="10" t="s">
        <v>12</v>
      </c>
      <c r="J286" s="19" t="s">
        <v>1229</v>
      </c>
      <c r="K286" s="6" t="s">
        <v>14</v>
      </c>
      <c r="L286" s="5" t="s">
        <v>14</v>
      </c>
      <c r="M286" s="16" t="s">
        <v>15</v>
      </c>
      <c r="N286" s="8" t="s">
        <v>16</v>
      </c>
      <c r="O286" s="91" t="s">
        <v>1225</v>
      </c>
      <c r="P286" s="45" t="s">
        <v>549</v>
      </c>
      <c r="Q286" s="45" t="s">
        <v>1275</v>
      </c>
    </row>
    <row r="287" spans="1:17" ht="60" x14ac:dyDescent="0.25">
      <c r="A287" s="39">
        <v>280</v>
      </c>
      <c r="B287" s="18">
        <v>42577</v>
      </c>
      <c r="C287" s="18">
        <v>42577</v>
      </c>
      <c r="D287" s="7">
        <v>895</v>
      </c>
      <c r="E287" s="114">
        <v>248829.64</v>
      </c>
      <c r="F287" s="95">
        <v>0</v>
      </c>
      <c r="G287" s="25" t="s">
        <v>955</v>
      </c>
      <c r="H287" s="25" t="s">
        <v>955</v>
      </c>
      <c r="I287" s="20" t="s">
        <v>387</v>
      </c>
      <c r="J287" s="19" t="s">
        <v>820</v>
      </c>
      <c r="K287" s="6" t="s">
        <v>26</v>
      </c>
      <c r="L287" s="5" t="s">
        <v>248</v>
      </c>
      <c r="M287" s="16" t="s">
        <v>141</v>
      </c>
      <c r="N287" s="8" t="s">
        <v>907</v>
      </c>
      <c r="O287" s="94" t="s">
        <v>1231</v>
      </c>
      <c r="P287" s="45" t="s">
        <v>540</v>
      </c>
      <c r="Q287" s="10" t="s">
        <v>1274</v>
      </c>
    </row>
    <row r="288" spans="1:17" ht="60" x14ac:dyDescent="0.25">
      <c r="A288" s="39">
        <v>281</v>
      </c>
      <c r="B288" s="18">
        <v>42577</v>
      </c>
      <c r="C288" s="18">
        <v>42577</v>
      </c>
      <c r="D288" s="7">
        <v>896</v>
      </c>
      <c r="E288" s="114">
        <v>996313.5</v>
      </c>
      <c r="F288" s="95">
        <v>0</v>
      </c>
      <c r="G288" s="92" t="s">
        <v>908</v>
      </c>
      <c r="H288" s="11" t="s">
        <v>908</v>
      </c>
      <c r="I288" s="20" t="s">
        <v>387</v>
      </c>
      <c r="J288" s="19" t="s">
        <v>816</v>
      </c>
      <c r="K288" s="6" t="s">
        <v>14</v>
      </c>
      <c r="L288" s="5" t="s">
        <v>14</v>
      </c>
      <c r="M288" s="16" t="s">
        <v>1232</v>
      </c>
      <c r="N288" s="8" t="s">
        <v>907</v>
      </c>
      <c r="O288" s="91" t="s">
        <v>1226</v>
      </c>
      <c r="P288" s="10" t="s">
        <v>923</v>
      </c>
      <c r="Q288" s="10" t="s">
        <v>1273</v>
      </c>
    </row>
    <row r="289" spans="1:17" ht="75" x14ac:dyDescent="0.25">
      <c r="A289" s="39">
        <v>282</v>
      </c>
      <c r="B289" s="18">
        <v>42577</v>
      </c>
      <c r="C289" s="18">
        <v>42577</v>
      </c>
      <c r="D289" s="7">
        <v>898</v>
      </c>
      <c r="E289" s="114">
        <v>266308.25</v>
      </c>
      <c r="F289" s="95">
        <v>0</v>
      </c>
      <c r="G289" s="25" t="s">
        <v>1265</v>
      </c>
      <c r="H289" s="25" t="s">
        <v>1265</v>
      </c>
      <c r="I289" s="10" t="s">
        <v>19</v>
      </c>
      <c r="J289" s="19" t="s">
        <v>1230</v>
      </c>
      <c r="K289" s="6" t="s">
        <v>14</v>
      </c>
      <c r="L289" s="5" t="s">
        <v>14</v>
      </c>
      <c r="M289" s="16" t="s">
        <v>15</v>
      </c>
      <c r="N289" s="8" t="s">
        <v>1233</v>
      </c>
      <c r="O289" s="91" t="s">
        <v>1227</v>
      </c>
      <c r="P289" s="45" t="s">
        <v>562</v>
      </c>
      <c r="Q289" s="10" t="s">
        <v>1273</v>
      </c>
    </row>
    <row r="290" spans="1:17" ht="75" x14ac:dyDescent="0.25">
      <c r="A290" s="39">
        <v>283</v>
      </c>
      <c r="B290" s="18">
        <v>42577</v>
      </c>
      <c r="C290" s="18">
        <v>42577</v>
      </c>
      <c r="D290" s="7">
        <v>897</v>
      </c>
      <c r="E290" s="114">
        <v>286328.18</v>
      </c>
      <c r="F290" s="95">
        <v>0</v>
      </c>
      <c r="G290" s="92" t="s">
        <v>894</v>
      </c>
      <c r="H290" s="58" t="s">
        <v>741</v>
      </c>
      <c r="I290" s="45" t="s">
        <v>387</v>
      </c>
      <c r="J290" s="19" t="s">
        <v>740</v>
      </c>
      <c r="K290" s="6" t="s">
        <v>14</v>
      </c>
      <c r="L290" s="5" t="s">
        <v>14</v>
      </c>
      <c r="M290" s="16" t="s">
        <v>768</v>
      </c>
      <c r="N290" s="8" t="s">
        <v>771</v>
      </c>
      <c r="O290" s="91" t="s">
        <v>1228</v>
      </c>
      <c r="P290" s="45" t="s">
        <v>551</v>
      </c>
      <c r="Q290" s="10" t="s">
        <v>1386</v>
      </c>
    </row>
    <row r="291" spans="1:17" ht="60" x14ac:dyDescent="0.25">
      <c r="A291" s="39">
        <v>284</v>
      </c>
      <c r="B291" s="18">
        <v>42578</v>
      </c>
      <c r="C291" s="18">
        <v>42578</v>
      </c>
      <c r="D291" s="7">
        <v>905</v>
      </c>
      <c r="E291" s="114">
        <v>222173.04</v>
      </c>
      <c r="F291" s="95">
        <v>0</v>
      </c>
      <c r="G291" s="25" t="s">
        <v>1268</v>
      </c>
      <c r="H291" s="25" t="s">
        <v>1268</v>
      </c>
      <c r="I291" s="10" t="s">
        <v>19</v>
      </c>
      <c r="J291" s="19" t="s">
        <v>1244</v>
      </c>
      <c r="K291" s="6" t="s">
        <v>14</v>
      </c>
      <c r="L291" s="5" t="s">
        <v>14</v>
      </c>
      <c r="M291" s="16" t="s">
        <v>1250</v>
      </c>
      <c r="N291" s="8" t="s">
        <v>1252</v>
      </c>
      <c r="O291" s="91" t="s">
        <v>1234</v>
      </c>
      <c r="P291" s="45" t="s">
        <v>577</v>
      </c>
      <c r="Q291" s="10" t="s">
        <v>1385</v>
      </c>
    </row>
    <row r="292" spans="1:17" ht="60" x14ac:dyDescent="0.25">
      <c r="A292" s="39">
        <v>285</v>
      </c>
      <c r="B292" s="18">
        <v>42578</v>
      </c>
      <c r="C292" s="18">
        <v>42578</v>
      </c>
      <c r="D292" s="7">
        <v>908</v>
      </c>
      <c r="E292" s="114">
        <v>87842.05</v>
      </c>
      <c r="F292" s="95">
        <v>0</v>
      </c>
      <c r="G292" s="25" t="s">
        <v>1270</v>
      </c>
      <c r="H292" s="25" t="s">
        <v>1270</v>
      </c>
      <c r="I292" s="10" t="s">
        <v>19</v>
      </c>
      <c r="J292" s="19" t="s">
        <v>1245</v>
      </c>
      <c r="K292" s="6" t="s">
        <v>14</v>
      </c>
      <c r="L292" s="5" t="s">
        <v>14</v>
      </c>
      <c r="M292" s="16" t="s">
        <v>890</v>
      </c>
      <c r="N292" s="8" t="s">
        <v>1253</v>
      </c>
      <c r="O292" s="91" t="s">
        <v>1235</v>
      </c>
      <c r="P292" s="45" t="s">
        <v>551</v>
      </c>
      <c r="Q292" s="10" t="s">
        <v>1384</v>
      </c>
    </row>
    <row r="293" spans="1:17" ht="60" x14ac:dyDescent="0.25">
      <c r="A293" s="39">
        <v>286</v>
      </c>
      <c r="B293" s="18">
        <v>42578</v>
      </c>
      <c r="C293" s="18">
        <v>42578</v>
      </c>
      <c r="D293" s="7">
        <v>902</v>
      </c>
      <c r="E293" s="114">
        <v>72080.77</v>
      </c>
      <c r="F293" s="95">
        <v>0</v>
      </c>
      <c r="G293" s="25" t="s">
        <v>1256</v>
      </c>
      <c r="H293" s="25" t="s">
        <v>1256</v>
      </c>
      <c r="I293" s="10" t="s">
        <v>19</v>
      </c>
      <c r="J293" s="19" t="s">
        <v>424</v>
      </c>
      <c r="K293" s="6" t="s">
        <v>14</v>
      </c>
      <c r="L293" s="5" t="s">
        <v>14</v>
      </c>
      <c r="M293" s="16" t="s">
        <v>1251</v>
      </c>
      <c r="N293" s="8" t="s">
        <v>458</v>
      </c>
      <c r="O293" s="91" t="s">
        <v>1236</v>
      </c>
      <c r="P293" s="45" t="s">
        <v>573</v>
      </c>
      <c r="Q293" s="45" t="s">
        <v>1383</v>
      </c>
    </row>
    <row r="294" spans="1:17" ht="60" x14ac:dyDescent="0.25">
      <c r="A294" s="39">
        <v>287</v>
      </c>
      <c r="B294" s="18">
        <v>42578</v>
      </c>
      <c r="C294" s="18">
        <v>42578</v>
      </c>
      <c r="D294" s="7">
        <v>3107</v>
      </c>
      <c r="E294" s="114">
        <v>159900.29999999999</v>
      </c>
      <c r="F294" s="95">
        <v>0</v>
      </c>
      <c r="G294" s="25" t="s">
        <v>1290</v>
      </c>
      <c r="H294" s="25" t="s">
        <v>1290</v>
      </c>
      <c r="I294" s="10" t="s">
        <v>12</v>
      </c>
      <c r="J294" s="19" t="s">
        <v>983</v>
      </c>
      <c r="K294" s="6" t="s">
        <v>14</v>
      </c>
      <c r="L294" s="5" t="s">
        <v>14</v>
      </c>
      <c r="M294" s="16" t="s">
        <v>1017</v>
      </c>
      <c r="N294" s="8" t="s">
        <v>1264</v>
      </c>
      <c r="O294" s="91" t="s">
        <v>1237</v>
      </c>
      <c r="P294" s="45" t="s">
        <v>577</v>
      </c>
      <c r="Q294" s="45" t="s">
        <v>1382</v>
      </c>
    </row>
    <row r="295" spans="1:17" ht="60" x14ac:dyDescent="0.25">
      <c r="A295" s="39">
        <v>288</v>
      </c>
      <c r="B295" s="18">
        <v>42578</v>
      </c>
      <c r="C295" s="18">
        <v>42578</v>
      </c>
      <c r="D295" s="7">
        <v>903</v>
      </c>
      <c r="E295" s="114">
        <v>91118.49</v>
      </c>
      <c r="F295" s="95">
        <v>0</v>
      </c>
      <c r="G295" s="25" t="s">
        <v>1269</v>
      </c>
      <c r="H295" s="25" t="s">
        <v>1269</v>
      </c>
      <c r="I295" s="10" t="s">
        <v>19</v>
      </c>
      <c r="J295" s="19" t="s">
        <v>1002</v>
      </c>
      <c r="K295" s="6" t="s">
        <v>14</v>
      </c>
      <c r="L295" s="5" t="s">
        <v>14</v>
      </c>
      <c r="M295" s="16" t="s">
        <v>1018</v>
      </c>
      <c r="N295" s="8" t="s">
        <v>61</v>
      </c>
      <c r="O295" s="91" t="s">
        <v>1238</v>
      </c>
      <c r="P295" s="45" t="s">
        <v>549</v>
      </c>
      <c r="Q295" s="45" t="s">
        <v>1379</v>
      </c>
    </row>
    <row r="296" spans="1:17" ht="60" x14ac:dyDescent="0.25">
      <c r="A296" s="39">
        <v>289</v>
      </c>
      <c r="B296" s="18">
        <v>42578</v>
      </c>
      <c r="C296" s="18">
        <v>42578</v>
      </c>
      <c r="D296" s="7">
        <v>3106</v>
      </c>
      <c r="E296" s="114">
        <v>482981.64</v>
      </c>
      <c r="F296" s="95">
        <v>0</v>
      </c>
      <c r="G296" s="25" t="s">
        <v>1291</v>
      </c>
      <c r="H296" s="25" t="s">
        <v>1291</v>
      </c>
      <c r="I296" s="10" t="s">
        <v>12</v>
      </c>
      <c r="J296" s="19" t="s">
        <v>1246</v>
      </c>
      <c r="K296" s="6" t="s">
        <v>14</v>
      </c>
      <c r="L296" s="5" t="s">
        <v>14</v>
      </c>
      <c r="M296" s="16" t="s">
        <v>890</v>
      </c>
      <c r="N296" s="8" t="s">
        <v>1254</v>
      </c>
      <c r="O296" s="91" t="s">
        <v>1239</v>
      </c>
      <c r="P296" s="45" t="s">
        <v>551</v>
      </c>
      <c r="Q296" s="45" t="s">
        <v>1380</v>
      </c>
    </row>
    <row r="297" spans="1:17" ht="60" x14ac:dyDescent="0.25">
      <c r="A297" s="39">
        <v>290</v>
      </c>
      <c r="B297" s="18">
        <v>42578</v>
      </c>
      <c r="C297" s="18">
        <v>42578</v>
      </c>
      <c r="D297" s="7">
        <v>804</v>
      </c>
      <c r="E297" s="114">
        <v>121546.56</v>
      </c>
      <c r="F297" s="95">
        <v>0</v>
      </c>
      <c r="G297" s="25" t="s">
        <v>239</v>
      </c>
      <c r="H297" s="25" t="s">
        <v>239</v>
      </c>
      <c r="I297" s="10" t="s">
        <v>19</v>
      </c>
      <c r="J297" s="19" t="s">
        <v>1247</v>
      </c>
      <c r="K297" s="6" t="s">
        <v>14</v>
      </c>
      <c r="L297" s="5" t="s">
        <v>14</v>
      </c>
      <c r="M297" s="16" t="s">
        <v>180</v>
      </c>
      <c r="N297" s="8" t="s">
        <v>241</v>
      </c>
      <c r="O297" s="91" t="s">
        <v>1240</v>
      </c>
      <c r="P297" s="45" t="s">
        <v>562</v>
      </c>
      <c r="Q297" s="45" t="s">
        <v>1381</v>
      </c>
    </row>
    <row r="298" spans="1:17" ht="60" x14ac:dyDescent="0.25">
      <c r="A298" s="39">
        <v>291</v>
      </c>
      <c r="B298" s="18">
        <v>42578</v>
      </c>
      <c r="C298" s="18">
        <v>42578</v>
      </c>
      <c r="D298" s="7">
        <v>906</v>
      </c>
      <c r="E298" s="114">
        <v>118005.6</v>
      </c>
      <c r="F298" s="95">
        <v>0</v>
      </c>
      <c r="G298" s="25" t="s">
        <v>1289</v>
      </c>
      <c r="H298" s="25" t="s">
        <v>1289</v>
      </c>
      <c r="I298" s="10" t="s">
        <v>19</v>
      </c>
      <c r="J298" s="19" t="s">
        <v>1248</v>
      </c>
      <c r="K298" s="6" t="s">
        <v>14</v>
      </c>
      <c r="L298" s="5" t="s">
        <v>14</v>
      </c>
      <c r="M298" s="16" t="s">
        <v>92</v>
      </c>
      <c r="N298" s="8" t="s">
        <v>405</v>
      </c>
      <c r="O298" s="91" t="s">
        <v>1241</v>
      </c>
      <c r="P298" s="45" t="s">
        <v>551</v>
      </c>
      <c r="Q298" s="45" t="s">
        <v>1394</v>
      </c>
    </row>
    <row r="299" spans="1:17" ht="60" x14ac:dyDescent="0.25">
      <c r="A299" s="39">
        <v>292</v>
      </c>
      <c r="B299" s="18">
        <v>42578</v>
      </c>
      <c r="C299" s="18">
        <v>42578</v>
      </c>
      <c r="D299" s="7">
        <v>907</v>
      </c>
      <c r="E299" s="114">
        <v>41861.58</v>
      </c>
      <c r="F299" s="95">
        <v>0</v>
      </c>
      <c r="G299" s="25" t="s">
        <v>1266</v>
      </c>
      <c r="H299" s="25" t="s">
        <v>1266</v>
      </c>
      <c r="I299" s="10" t="s">
        <v>19</v>
      </c>
      <c r="J299" s="19" t="s">
        <v>1249</v>
      </c>
      <c r="K299" s="6" t="s">
        <v>14</v>
      </c>
      <c r="L299" s="5" t="s">
        <v>14</v>
      </c>
      <c r="M299" s="16" t="s">
        <v>890</v>
      </c>
      <c r="N299" s="8" t="s">
        <v>1255</v>
      </c>
      <c r="O299" s="91" t="s">
        <v>1242</v>
      </c>
      <c r="P299" s="45" t="s">
        <v>540</v>
      </c>
      <c r="Q299" s="45" t="s">
        <v>1378</v>
      </c>
    </row>
    <row r="300" spans="1:17" ht="60" x14ac:dyDescent="0.25">
      <c r="A300" s="39">
        <v>293</v>
      </c>
      <c r="B300" s="18">
        <v>42578</v>
      </c>
      <c r="C300" s="18">
        <v>42578</v>
      </c>
      <c r="D300" s="7">
        <v>909</v>
      </c>
      <c r="E300" s="114">
        <v>119000</v>
      </c>
      <c r="F300" s="95">
        <v>0</v>
      </c>
      <c r="G300" s="58" t="s">
        <v>747</v>
      </c>
      <c r="H300" s="58" t="s">
        <v>747</v>
      </c>
      <c r="I300" s="45" t="s">
        <v>387</v>
      </c>
      <c r="J300" s="19" t="s">
        <v>746</v>
      </c>
      <c r="K300" s="6" t="s">
        <v>14</v>
      </c>
      <c r="L300" s="5" t="s">
        <v>14</v>
      </c>
      <c r="M300" s="16" t="s">
        <v>769</v>
      </c>
      <c r="N300" s="8" t="s">
        <v>434</v>
      </c>
      <c r="O300" s="91" t="s">
        <v>1243</v>
      </c>
      <c r="P300" s="45" t="s">
        <v>542</v>
      </c>
      <c r="Q300" s="45" t="s">
        <v>1377</v>
      </c>
    </row>
    <row r="301" spans="1:17" ht="60" x14ac:dyDescent="0.25">
      <c r="A301" s="39">
        <v>294</v>
      </c>
      <c r="B301" s="18">
        <v>42579</v>
      </c>
      <c r="C301" s="18">
        <v>42579</v>
      </c>
      <c r="D301" s="7">
        <v>914</v>
      </c>
      <c r="E301" s="114">
        <v>136500</v>
      </c>
      <c r="F301" s="95">
        <v>0</v>
      </c>
      <c r="G301" s="116" t="s">
        <v>869</v>
      </c>
      <c r="H301" s="11" t="s">
        <v>869</v>
      </c>
      <c r="I301" s="10" t="s">
        <v>387</v>
      </c>
      <c r="J301" s="19" t="s">
        <v>808</v>
      </c>
      <c r="K301" s="6" t="s">
        <v>26</v>
      </c>
      <c r="L301" s="5" t="s">
        <v>248</v>
      </c>
      <c r="M301" s="16" t="s">
        <v>141</v>
      </c>
      <c r="N301" s="8" t="s">
        <v>405</v>
      </c>
      <c r="O301" s="91" t="s">
        <v>1258</v>
      </c>
      <c r="P301" s="10" t="s">
        <v>542</v>
      </c>
      <c r="Q301" s="45" t="s">
        <v>1391</v>
      </c>
    </row>
    <row r="302" spans="1:17" ht="75" x14ac:dyDescent="0.25">
      <c r="A302" s="39">
        <v>295</v>
      </c>
      <c r="B302" s="18">
        <v>42579</v>
      </c>
      <c r="C302" s="18">
        <v>42579</v>
      </c>
      <c r="D302" s="7">
        <v>915</v>
      </c>
      <c r="E302" s="114">
        <v>243097</v>
      </c>
      <c r="F302" s="95">
        <v>0</v>
      </c>
      <c r="G302" s="92" t="s">
        <v>874</v>
      </c>
      <c r="H302" s="11" t="s">
        <v>874</v>
      </c>
      <c r="I302" s="10" t="s">
        <v>387</v>
      </c>
      <c r="J302" s="90" t="s">
        <v>814</v>
      </c>
      <c r="K302" s="89" t="s">
        <v>14</v>
      </c>
      <c r="L302" s="10" t="s">
        <v>14</v>
      </c>
      <c r="M302" s="16" t="s">
        <v>872</v>
      </c>
      <c r="N302" s="8" t="s">
        <v>458</v>
      </c>
      <c r="O302" s="115" t="s">
        <v>1259</v>
      </c>
      <c r="P302" s="45" t="s">
        <v>549</v>
      </c>
      <c r="Q302" s="45" t="s">
        <v>1393</v>
      </c>
    </row>
    <row r="303" spans="1:17" ht="60" x14ac:dyDescent="0.25">
      <c r="A303" s="39">
        <v>296</v>
      </c>
      <c r="B303" s="18">
        <v>42579</v>
      </c>
      <c r="C303" s="18">
        <v>42579</v>
      </c>
      <c r="D303" s="7">
        <v>917</v>
      </c>
      <c r="E303" s="114">
        <v>47363.43</v>
      </c>
      <c r="F303" s="95">
        <v>0</v>
      </c>
      <c r="G303" s="58" t="s">
        <v>1302</v>
      </c>
      <c r="H303" s="58" t="s">
        <v>1302</v>
      </c>
      <c r="I303" s="45" t="s">
        <v>19</v>
      </c>
      <c r="J303" s="19" t="s">
        <v>1260</v>
      </c>
      <c r="K303" s="6" t="s">
        <v>26</v>
      </c>
      <c r="L303" s="5" t="s">
        <v>248</v>
      </c>
      <c r="M303" s="16" t="s">
        <v>141</v>
      </c>
      <c r="N303" s="8" t="s">
        <v>142</v>
      </c>
      <c r="O303" s="94" t="s">
        <v>1262</v>
      </c>
      <c r="P303" s="45" t="s">
        <v>546</v>
      </c>
      <c r="Q303" s="45" t="s">
        <v>1389</v>
      </c>
    </row>
    <row r="304" spans="1:17" ht="75" x14ac:dyDescent="0.25">
      <c r="A304" s="39">
        <v>297</v>
      </c>
      <c r="B304" s="18">
        <v>42579</v>
      </c>
      <c r="C304" s="18">
        <v>42579</v>
      </c>
      <c r="D304" s="7">
        <v>916</v>
      </c>
      <c r="E304" s="114">
        <v>39552.07</v>
      </c>
      <c r="F304" s="95">
        <v>0</v>
      </c>
      <c r="G304" s="58" t="s">
        <v>1302</v>
      </c>
      <c r="H304" s="58" t="s">
        <v>1302</v>
      </c>
      <c r="I304" s="45" t="s">
        <v>19</v>
      </c>
      <c r="J304" s="19" t="s">
        <v>1261</v>
      </c>
      <c r="K304" s="6" t="s">
        <v>26</v>
      </c>
      <c r="L304" s="5" t="s">
        <v>248</v>
      </c>
      <c r="M304" s="16" t="s">
        <v>141</v>
      </c>
      <c r="N304" s="8" t="s">
        <v>142</v>
      </c>
      <c r="O304" s="94" t="s">
        <v>1263</v>
      </c>
      <c r="P304" s="45" t="s">
        <v>546</v>
      </c>
      <c r="Q304" s="45" t="s">
        <v>1389</v>
      </c>
    </row>
    <row r="305" spans="1:17" ht="60" x14ac:dyDescent="0.25">
      <c r="A305" s="39">
        <v>298</v>
      </c>
      <c r="B305" s="18">
        <v>42580</v>
      </c>
      <c r="C305" s="18">
        <v>42580</v>
      </c>
      <c r="D305" s="7">
        <v>921</v>
      </c>
      <c r="E305" s="114">
        <v>535312.80000000005</v>
      </c>
      <c r="F305" s="95">
        <v>0</v>
      </c>
      <c r="G305" s="68" t="s">
        <v>1284</v>
      </c>
      <c r="H305" s="68" t="s">
        <v>1284</v>
      </c>
      <c r="I305" s="45" t="s">
        <v>19</v>
      </c>
      <c r="J305" s="19" t="s">
        <v>1283</v>
      </c>
      <c r="K305" s="6" t="s">
        <v>14</v>
      </c>
      <c r="L305" s="5" t="s">
        <v>14</v>
      </c>
      <c r="M305" s="16" t="s">
        <v>1286</v>
      </c>
      <c r="N305" s="8" t="s">
        <v>443</v>
      </c>
      <c r="O305" s="91" t="s">
        <v>1279</v>
      </c>
      <c r="P305" s="45" t="s">
        <v>551</v>
      </c>
      <c r="Q305" s="45" t="s">
        <v>1390</v>
      </c>
    </row>
    <row r="306" spans="1:17" ht="75" x14ac:dyDescent="0.25">
      <c r="A306" s="39">
        <v>299</v>
      </c>
      <c r="B306" s="18">
        <v>42580</v>
      </c>
      <c r="C306" s="18">
        <v>42580</v>
      </c>
      <c r="D306" s="7">
        <v>13</v>
      </c>
      <c r="E306" s="114">
        <v>375463.62</v>
      </c>
      <c r="F306" s="95">
        <v>0</v>
      </c>
      <c r="G306" s="68" t="s">
        <v>1285</v>
      </c>
      <c r="H306" s="25" t="s">
        <v>1045</v>
      </c>
      <c r="I306" s="10" t="s">
        <v>118</v>
      </c>
      <c r="J306" s="19" t="s">
        <v>980</v>
      </c>
      <c r="K306" s="6" t="s">
        <v>14</v>
      </c>
      <c r="L306" s="5" t="s">
        <v>14</v>
      </c>
      <c r="M306" s="16" t="s">
        <v>875</v>
      </c>
      <c r="N306" s="8" t="s">
        <v>1022</v>
      </c>
      <c r="O306" s="91" t="s">
        <v>1280</v>
      </c>
      <c r="P306" s="45" t="s">
        <v>551</v>
      </c>
      <c r="Q306" s="45" t="s">
        <v>1388</v>
      </c>
    </row>
    <row r="307" spans="1:17" ht="60" x14ac:dyDescent="0.25">
      <c r="A307" s="39">
        <v>300</v>
      </c>
      <c r="B307" s="18">
        <v>42580</v>
      </c>
      <c r="C307" s="18">
        <v>42550</v>
      </c>
      <c r="D307" s="7">
        <v>920</v>
      </c>
      <c r="E307" s="114">
        <v>214226.12</v>
      </c>
      <c r="F307" s="95">
        <v>0</v>
      </c>
      <c r="G307" s="68" t="s">
        <v>1257</v>
      </c>
      <c r="H307" s="58" t="s">
        <v>1257</v>
      </c>
      <c r="I307" s="45" t="s">
        <v>19</v>
      </c>
      <c r="J307" s="19" t="s">
        <v>812</v>
      </c>
      <c r="K307" s="6" t="s">
        <v>14</v>
      </c>
      <c r="L307" s="5" t="s">
        <v>14</v>
      </c>
      <c r="M307" s="16" t="s">
        <v>104</v>
      </c>
      <c r="N307" s="8" t="s">
        <v>105</v>
      </c>
      <c r="O307" s="91" t="s">
        <v>1281</v>
      </c>
      <c r="P307" s="45" t="s">
        <v>540</v>
      </c>
      <c r="Q307" s="45" t="s">
        <v>1392</v>
      </c>
    </row>
    <row r="308" spans="1:17" ht="60" x14ac:dyDescent="0.25">
      <c r="A308" s="39">
        <v>301</v>
      </c>
      <c r="B308" s="18">
        <v>42580</v>
      </c>
      <c r="C308" s="18" t="s">
        <v>1287</v>
      </c>
      <c r="D308" s="7">
        <v>919</v>
      </c>
      <c r="E308" s="114">
        <v>375029.45</v>
      </c>
      <c r="F308" s="95">
        <v>0</v>
      </c>
      <c r="G308" s="58" t="s">
        <v>102</v>
      </c>
      <c r="H308" s="58" t="s">
        <v>102</v>
      </c>
      <c r="I308" s="45" t="s">
        <v>19</v>
      </c>
      <c r="J308" s="19" t="s">
        <v>812</v>
      </c>
      <c r="K308" s="6" t="s">
        <v>14</v>
      </c>
      <c r="L308" s="5" t="s">
        <v>14</v>
      </c>
      <c r="M308" s="16" t="s">
        <v>104</v>
      </c>
      <c r="N308" s="8" t="s">
        <v>105</v>
      </c>
      <c r="O308" s="91" t="s">
        <v>1282</v>
      </c>
      <c r="P308" s="45" t="s">
        <v>551</v>
      </c>
      <c r="Q308" s="45" t="s">
        <v>1392</v>
      </c>
    </row>
    <row r="309" spans="1:17" x14ac:dyDescent="0.25">
      <c r="A309" s="39"/>
      <c r="B309" s="18"/>
      <c r="C309" s="18"/>
      <c r="D309" s="7"/>
      <c r="E309" s="114"/>
      <c r="F309" s="95"/>
      <c r="G309" s="58"/>
      <c r="H309" s="58"/>
      <c r="I309" s="45"/>
      <c r="J309" s="19"/>
      <c r="K309" s="6"/>
      <c r="L309" s="5"/>
      <c r="M309" s="16"/>
      <c r="N309" s="8"/>
      <c r="O309" s="91"/>
      <c r="P309" s="45"/>
      <c r="Q309" s="45"/>
    </row>
    <row r="310" spans="1:17" x14ac:dyDescent="0.25">
      <c r="A310" s="96"/>
      <c r="E310" s="76">
        <f>SUM(E6:E308)</f>
        <v>69960063.104000047</v>
      </c>
      <c r="F310" s="76">
        <f>SUM(F6:F251)</f>
        <v>125</v>
      </c>
    </row>
    <row r="311" spans="1:17" ht="15.75" x14ac:dyDescent="0.25">
      <c r="A311" s="96"/>
      <c r="D311" t="s">
        <v>806</v>
      </c>
      <c r="E311" s="77">
        <f>E310+F310</f>
        <v>69960188.104000047</v>
      </c>
    </row>
    <row r="312" spans="1:17" x14ac:dyDescent="0.25">
      <c r="A312" s="96"/>
      <c r="D312" t="s">
        <v>967</v>
      </c>
      <c r="E312" s="86">
        <f>SUM(E146:E251)</f>
        <v>32319936.313999996</v>
      </c>
    </row>
    <row r="313" spans="1:17" ht="17.25" x14ac:dyDescent="0.3">
      <c r="A313" s="96"/>
      <c r="D313" s="87" t="s">
        <v>1011</v>
      </c>
      <c r="E313" s="88">
        <f>SUM(E252:E309)</f>
        <v>12368917.84</v>
      </c>
    </row>
    <row r="314" spans="1:17" s="33" customFormat="1" ht="17.25" x14ac:dyDescent="0.3">
      <c r="A314" s="96"/>
      <c r="B314"/>
      <c r="C314"/>
      <c r="D314" s="87"/>
      <c r="E314" s="88"/>
      <c r="F314" s="2"/>
      <c r="I314"/>
      <c r="J314"/>
      <c r="K314"/>
      <c r="L314" s="3"/>
      <c r="M314"/>
      <c r="N314"/>
      <c r="O314"/>
      <c r="P314"/>
      <c r="Q314"/>
    </row>
    <row r="315" spans="1:17" s="33" customFormat="1" x14ac:dyDescent="0.25">
      <c r="A315" s="96"/>
      <c r="B315"/>
      <c r="C315"/>
      <c r="D315"/>
      <c r="E315" s="2">
        <v>160726.91</v>
      </c>
      <c r="F315" s="2" t="s">
        <v>968</v>
      </c>
      <c r="I315"/>
      <c r="J315"/>
      <c r="K315"/>
      <c r="L315" s="3"/>
      <c r="M315"/>
      <c r="N315"/>
      <c r="O315"/>
      <c r="P315"/>
      <c r="Q315"/>
    </row>
    <row r="316" spans="1:17" s="33" customFormat="1" x14ac:dyDescent="0.25">
      <c r="A316" s="96"/>
      <c r="B316"/>
      <c r="C316"/>
      <c r="D316"/>
      <c r="E316" s="2"/>
      <c r="F316" s="86"/>
      <c r="I316"/>
      <c r="J316"/>
      <c r="K316"/>
      <c r="L316" s="3"/>
      <c r="M316"/>
      <c r="N316"/>
      <c r="O316"/>
      <c r="P316"/>
      <c r="Q316"/>
    </row>
    <row r="317" spans="1:17" s="33" customFormat="1" x14ac:dyDescent="0.25">
      <c r="A317" s="96"/>
      <c r="B317"/>
      <c r="C317"/>
      <c r="D317"/>
      <c r="E317" s="2"/>
      <c r="F317" s="2"/>
      <c r="I317"/>
      <c r="J317"/>
      <c r="K317"/>
      <c r="L317" s="3"/>
      <c r="M317"/>
      <c r="N317"/>
      <c r="O317"/>
      <c r="P317"/>
      <c r="Q317"/>
    </row>
    <row r="318" spans="1:17" s="33" customFormat="1" x14ac:dyDescent="0.25">
      <c r="A318" s="96"/>
      <c r="B318"/>
      <c r="C318"/>
      <c r="D318"/>
      <c r="E318" s="2"/>
      <c r="F318" s="2"/>
      <c r="I318"/>
      <c r="J318"/>
      <c r="K318"/>
      <c r="L318" s="3"/>
      <c r="M318"/>
      <c r="N318"/>
      <c r="O318"/>
      <c r="P318"/>
      <c r="Q318"/>
    </row>
    <row r="319" spans="1:17" s="33" customFormat="1" x14ac:dyDescent="0.25">
      <c r="A319" s="96"/>
      <c r="B319"/>
      <c r="C319"/>
      <c r="D319"/>
      <c r="E319" s="2"/>
      <c r="F319" s="2"/>
      <c r="G319" s="112">
        <v>711902.77</v>
      </c>
      <c r="I319"/>
      <c r="J319"/>
      <c r="K319"/>
      <c r="L319" s="3"/>
      <c r="M319"/>
      <c r="N319"/>
      <c r="O319"/>
      <c r="P319"/>
      <c r="Q319"/>
    </row>
    <row r="320" spans="1:17" s="33" customFormat="1" x14ac:dyDescent="0.25">
      <c r="A320" s="96"/>
      <c r="B320"/>
      <c r="C320"/>
      <c r="D320"/>
      <c r="E320" s="2"/>
      <c r="F320" s="2"/>
      <c r="G320" s="112">
        <v>734242.2</v>
      </c>
      <c r="I320"/>
      <c r="J320"/>
      <c r="K320"/>
      <c r="L320" s="3"/>
      <c r="M320"/>
      <c r="N320"/>
      <c r="O320"/>
      <c r="P320"/>
      <c r="Q320"/>
    </row>
    <row r="321" spans="1:17" s="33" customFormat="1" x14ac:dyDescent="0.25">
      <c r="A321" s="96"/>
      <c r="B321"/>
      <c r="C321"/>
      <c r="D321"/>
      <c r="E321" s="2"/>
      <c r="F321" s="2"/>
      <c r="G321" s="112">
        <v>198803.78</v>
      </c>
      <c r="I321"/>
      <c r="J321"/>
      <c r="K321"/>
      <c r="L321" s="3"/>
      <c r="M321"/>
      <c r="N321"/>
      <c r="O321"/>
      <c r="P321"/>
      <c r="Q321"/>
    </row>
    <row r="322" spans="1:17" s="33" customFormat="1" x14ac:dyDescent="0.25">
      <c r="A322" s="96"/>
      <c r="B322"/>
      <c r="C322"/>
      <c r="D322"/>
      <c r="E322" s="2"/>
      <c r="F322" s="2"/>
      <c r="G322" s="112">
        <v>910000</v>
      </c>
      <c r="I322"/>
      <c r="J322"/>
      <c r="K322"/>
      <c r="L322" s="3"/>
      <c r="M322"/>
      <c r="N322"/>
      <c r="O322"/>
      <c r="P322"/>
      <c r="Q322"/>
    </row>
    <row r="323" spans="1:17" s="33" customFormat="1" x14ac:dyDescent="0.25">
      <c r="A323" s="96"/>
      <c r="B323"/>
      <c r="C323"/>
      <c r="D323"/>
      <c r="E323" s="2"/>
      <c r="F323" s="2"/>
      <c r="G323" s="112">
        <v>21600.35</v>
      </c>
      <c r="I323"/>
      <c r="J323"/>
      <c r="K323"/>
      <c r="L323" s="3"/>
      <c r="M323"/>
      <c r="N323"/>
      <c r="O323"/>
      <c r="P323"/>
      <c r="Q323"/>
    </row>
    <row r="324" spans="1:17" s="33" customFormat="1" x14ac:dyDescent="0.25">
      <c r="A324" s="96"/>
      <c r="B324"/>
      <c r="C324"/>
      <c r="D324"/>
      <c r="E324" s="2"/>
      <c r="F324" s="2"/>
      <c r="G324" s="112">
        <v>1539115.31</v>
      </c>
      <c r="I324"/>
      <c r="J324"/>
      <c r="K324"/>
      <c r="L324" s="3"/>
      <c r="M324"/>
      <c r="N324"/>
      <c r="O324"/>
      <c r="P324"/>
      <c r="Q324"/>
    </row>
    <row r="325" spans="1:17" s="33" customFormat="1" x14ac:dyDescent="0.25">
      <c r="A325" s="96"/>
      <c r="B325"/>
      <c r="C325"/>
      <c r="D325"/>
      <c r="E325" s="2"/>
      <c r="F325" s="2"/>
      <c r="G325" s="112">
        <v>39643.199999999997</v>
      </c>
      <c r="I325"/>
      <c r="J325"/>
      <c r="K325"/>
      <c r="L325" s="3"/>
      <c r="M325"/>
      <c r="N325"/>
      <c r="O325"/>
      <c r="P325"/>
      <c r="Q325"/>
    </row>
    <row r="326" spans="1:17" s="33" customFormat="1" x14ac:dyDescent="0.25">
      <c r="A326" s="96"/>
      <c r="B326"/>
      <c r="C326"/>
      <c r="D326"/>
      <c r="E326" s="2"/>
      <c r="F326" s="2"/>
      <c r="G326" s="112">
        <v>461009.99</v>
      </c>
      <c r="I326"/>
      <c r="J326"/>
      <c r="K326"/>
      <c r="L326" s="3"/>
      <c r="M326"/>
      <c r="N326"/>
      <c r="O326"/>
      <c r="P326"/>
      <c r="Q326"/>
    </row>
    <row r="327" spans="1:17" s="33" customFormat="1" x14ac:dyDescent="0.25">
      <c r="A327" s="96"/>
      <c r="B327"/>
      <c r="C327"/>
      <c r="D327"/>
      <c r="E327" s="2"/>
      <c r="F327" s="2"/>
      <c r="G327" s="112">
        <v>987228.99</v>
      </c>
      <c r="I327"/>
      <c r="J327"/>
      <c r="K327"/>
      <c r="L327" s="3"/>
      <c r="M327"/>
      <c r="N327"/>
      <c r="O327"/>
      <c r="P327"/>
      <c r="Q327"/>
    </row>
    <row r="328" spans="1:17" s="33" customFormat="1" x14ac:dyDescent="0.25">
      <c r="A328" s="96"/>
      <c r="B328"/>
      <c r="C328"/>
      <c r="D328"/>
      <c r="E328" s="2"/>
      <c r="F328" s="2"/>
      <c r="G328" s="112">
        <v>615363.43000000005</v>
      </c>
      <c r="I328"/>
      <c r="J328"/>
      <c r="K328"/>
      <c r="L328" s="3"/>
      <c r="M328"/>
      <c r="N328"/>
      <c r="O328"/>
      <c r="P328"/>
      <c r="Q328"/>
    </row>
    <row r="329" spans="1:17" s="33" customFormat="1" x14ac:dyDescent="0.25">
      <c r="A329" s="96"/>
      <c r="B329"/>
      <c r="C329"/>
      <c r="D329"/>
      <c r="E329" s="2"/>
      <c r="F329" s="2"/>
      <c r="G329" s="112">
        <v>987359.3</v>
      </c>
      <c r="I329"/>
      <c r="J329"/>
      <c r="K329"/>
      <c r="L329" s="3"/>
      <c r="M329"/>
      <c r="N329"/>
      <c r="O329"/>
      <c r="P329"/>
      <c r="Q329"/>
    </row>
    <row r="330" spans="1:17" s="33" customFormat="1" x14ac:dyDescent="0.25">
      <c r="A330" s="96"/>
      <c r="B330"/>
      <c r="C330"/>
      <c r="D330"/>
      <c r="E330" s="2"/>
      <c r="F330" s="2"/>
      <c r="G330" s="112">
        <v>2142565.9700000002</v>
      </c>
      <c r="I330"/>
      <c r="J330"/>
      <c r="K330"/>
      <c r="L330" s="3"/>
      <c r="M330"/>
      <c r="N330"/>
      <c r="O330"/>
      <c r="P330"/>
      <c r="Q330"/>
    </row>
    <row r="331" spans="1:17" s="33" customFormat="1" x14ac:dyDescent="0.25">
      <c r="A331" s="96"/>
      <c r="B331"/>
      <c r="C331"/>
      <c r="D331"/>
      <c r="E331" s="2"/>
      <c r="F331" s="2"/>
      <c r="G331" s="112">
        <v>1516510.03</v>
      </c>
      <c r="I331"/>
      <c r="J331"/>
      <c r="K331"/>
      <c r="L331" s="3"/>
      <c r="M331"/>
      <c r="N331"/>
      <c r="O331"/>
      <c r="P331"/>
      <c r="Q331"/>
    </row>
    <row r="332" spans="1:17" s="33" customFormat="1" x14ac:dyDescent="0.25">
      <c r="A332" s="96"/>
      <c r="B332"/>
      <c r="C332"/>
      <c r="D332"/>
      <c r="E332" s="2"/>
      <c r="F332" s="2"/>
      <c r="G332" s="112">
        <v>466512.5</v>
      </c>
      <c r="I332"/>
      <c r="J332"/>
      <c r="K332"/>
      <c r="L332" s="3"/>
      <c r="M332"/>
      <c r="N332"/>
      <c r="O332"/>
      <c r="P332"/>
      <c r="Q332"/>
    </row>
    <row r="333" spans="1:17" s="33" customFormat="1" x14ac:dyDescent="0.25">
      <c r="A333" s="96"/>
      <c r="B333"/>
      <c r="C333"/>
      <c r="D333"/>
      <c r="E333" s="2"/>
      <c r="F333" s="2"/>
      <c r="G333" s="112">
        <v>1500031.99</v>
      </c>
      <c r="I333"/>
      <c r="J333"/>
      <c r="K333"/>
      <c r="L333" s="3"/>
      <c r="M333"/>
      <c r="N333"/>
      <c r="O333"/>
      <c r="P333"/>
      <c r="Q333"/>
    </row>
    <row r="334" spans="1:17" s="33" customFormat="1" x14ac:dyDescent="0.25">
      <c r="A334" s="96"/>
      <c r="B334"/>
      <c r="C334"/>
      <c r="D334"/>
      <c r="E334" s="2"/>
      <c r="F334" s="2"/>
      <c r="G334" s="112">
        <v>-256400.08</v>
      </c>
      <c r="H334" s="33" t="s">
        <v>1365</v>
      </c>
      <c r="I334"/>
      <c r="J334"/>
      <c r="K334"/>
      <c r="L334" s="3"/>
      <c r="M334"/>
      <c r="N334"/>
      <c r="O334"/>
      <c r="P334"/>
      <c r="Q334"/>
    </row>
    <row r="335" spans="1:17" s="33" customFormat="1" x14ac:dyDescent="0.25">
      <c r="A335" s="96"/>
      <c r="B335"/>
      <c r="C335"/>
      <c r="D335"/>
      <c r="E335" s="2"/>
      <c r="F335" s="2"/>
      <c r="G335" s="112">
        <v>-206571.89</v>
      </c>
      <c r="H335" s="33" t="s">
        <v>1366</v>
      </c>
      <c r="I335"/>
      <c r="J335"/>
      <c r="K335"/>
      <c r="L335" s="3"/>
      <c r="M335"/>
      <c r="N335"/>
      <c r="O335"/>
      <c r="P335"/>
      <c r="Q335"/>
    </row>
    <row r="336" spans="1:17" s="33" customFormat="1" x14ac:dyDescent="0.25">
      <c r="A336" s="96"/>
      <c r="B336"/>
      <c r="C336"/>
      <c r="D336"/>
      <c r="E336" s="2"/>
      <c r="F336" s="2"/>
      <c r="G336" s="124">
        <f>SUM(G319:G335)</f>
        <v>12368917.84</v>
      </c>
      <c r="H336" s="112">
        <f>E313-G336</f>
        <v>0</v>
      </c>
      <c r="I336"/>
      <c r="J336"/>
      <c r="K336"/>
      <c r="L336" s="3"/>
      <c r="M336"/>
      <c r="N336"/>
      <c r="O336"/>
      <c r="P336"/>
      <c r="Q336"/>
    </row>
    <row r="337" spans="1:17" s="33" customFormat="1" x14ac:dyDescent="0.25">
      <c r="A337" s="96"/>
      <c r="B337"/>
      <c r="C337"/>
      <c r="D337"/>
      <c r="E337" s="2"/>
      <c r="F337" s="2"/>
      <c r="I337"/>
      <c r="J337"/>
      <c r="K337"/>
      <c r="L337" s="3"/>
      <c r="M337"/>
      <c r="N337"/>
      <c r="O337"/>
      <c r="P337"/>
      <c r="Q337"/>
    </row>
    <row r="338" spans="1:17" x14ac:dyDescent="0.25">
      <c r="A338" s="96"/>
    </row>
    <row r="339" spans="1:17" x14ac:dyDescent="0.25">
      <c r="A339" s="96"/>
    </row>
    <row r="340" spans="1:17" x14ac:dyDescent="0.25">
      <c r="A340" s="97"/>
    </row>
  </sheetData>
  <autoFilter ref="A5:Q311"/>
  <dataConsolidate/>
  <mergeCells count="16">
    <mergeCell ref="Q4:Q5"/>
    <mergeCell ref="B1:O1"/>
    <mergeCell ref="B2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N4"/>
    <mergeCell ref="O4:O5"/>
    <mergeCell ref="P4:P5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75"/>
  <sheetViews>
    <sheetView zoomScale="77" zoomScaleNormal="77" workbookViewId="0">
      <pane ySplit="5" topLeftCell="A249" activePane="bottomLeft" state="frozen"/>
      <selection pane="bottomLeft" activeCell="K243" sqref="K243"/>
    </sheetView>
  </sheetViews>
  <sheetFormatPr defaultColWidth="14.7109375" defaultRowHeight="15" x14ac:dyDescent="0.25"/>
  <cols>
    <col min="1" max="1" width="4.42578125" customWidth="1"/>
    <col min="2" max="3" width="12.42578125" customWidth="1"/>
    <col min="4" max="4" width="17.140625" customWidth="1"/>
    <col min="5" max="6" width="23.5703125" style="2" customWidth="1"/>
    <col min="7" max="8" width="26.140625" style="33" customWidth="1"/>
    <col min="9" max="9" width="23.5703125" customWidth="1"/>
    <col min="10" max="10" width="22.28515625" customWidth="1"/>
    <col min="11" max="11" width="26" customWidth="1"/>
    <col min="12" max="12" width="17.5703125" style="3" customWidth="1"/>
    <col min="13" max="13" width="21.85546875" customWidth="1"/>
    <col min="14" max="14" width="10" customWidth="1"/>
    <col min="15" max="15" width="50.28515625" customWidth="1"/>
    <col min="16" max="17" width="21.140625" bestFit="1" customWidth="1"/>
  </cols>
  <sheetData>
    <row r="1" spans="1:17" ht="23.25" x14ac:dyDescent="0.35">
      <c r="B1" s="198" t="s">
        <v>382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"/>
    </row>
    <row r="2" spans="1:17" ht="26.25" x14ac:dyDescent="0.4">
      <c r="B2" s="199" t="s">
        <v>951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"/>
    </row>
    <row r="3" spans="1:17" ht="15.75" thickBot="1" x14ac:dyDescent="0.3"/>
    <row r="4" spans="1:17" s="4" customFormat="1" x14ac:dyDescent="0.25">
      <c r="A4" s="200" t="s">
        <v>0</v>
      </c>
      <c r="B4" s="202" t="s">
        <v>531</v>
      </c>
      <c r="C4" s="196" t="s">
        <v>530</v>
      </c>
      <c r="D4" s="202" t="s">
        <v>1</v>
      </c>
      <c r="E4" s="204" t="s">
        <v>2</v>
      </c>
      <c r="F4" s="196" t="s">
        <v>520</v>
      </c>
      <c r="G4" s="196" t="s">
        <v>521</v>
      </c>
      <c r="H4" s="196" t="s">
        <v>522</v>
      </c>
      <c r="I4" s="196" t="s">
        <v>3</v>
      </c>
      <c r="J4" s="196" t="s">
        <v>4</v>
      </c>
      <c r="K4" s="202" t="s">
        <v>5</v>
      </c>
      <c r="L4" s="202"/>
      <c r="M4" s="202"/>
      <c r="N4" s="206"/>
      <c r="O4" s="196" t="s">
        <v>6</v>
      </c>
      <c r="P4" s="196" t="s">
        <v>518</v>
      </c>
      <c r="Q4" s="196" t="s">
        <v>519</v>
      </c>
    </row>
    <row r="5" spans="1:17" x14ac:dyDescent="0.25">
      <c r="A5" s="201"/>
      <c r="B5" s="203"/>
      <c r="C5" s="197"/>
      <c r="D5" s="203"/>
      <c r="E5" s="205"/>
      <c r="F5" s="197"/>
      <c r="G5" s="197"/>
      <c r="H5" s="197"/>
      <c r="I5" s="197"/>
      <c r="J5" s="197"/>
      <c r="K5" s="78" t="s">
        <v>7</v>
      </c>
      <c r="L5" s="78" t="s">
        <v>8</v>
      </c>
      <c r="M5" s="79" t="s">
        <v>9</v>
      </c>
      <c r="N5" s="80" t="s">
        <v>10</v>
      </c>
      <c r="O5" s="197"/>
      <c r="P5" s="197"/>
      <c r="Q5" s="197"/>
    </row>
    <row r="6" spans="1:17" s="48" customFormat="1" ht="60" x14ac:dyDescent="0.25">
      <c r="A6" s="49">
        <v>1</v>
      </c>
      <c r="B6" s="81">
        <v>42104</v>
      </c>
      <c r="C6" s="81">
        <v>42104</v>
      </c>
      <c r="D6" s="40">
        <v>54</v>
      </c>
      <c r="E6" s="41">
        <v>145866.29999999999</v>
      </c>
      <c r="F6" s="15">
        <v>0</v>
      </c>
      <c r="G6" s="42" t="s">
        <v>11</v>
      </c>
      <c r="H6" s="43" t="s">
        <v>11</v>
      </c>
      <c r="I6" s="44" t="s">
        <v>12</v>
      </c>
      <c r="J6" s="45" t="s">
        <v>532</v>
      </c>
      <c r="K6" s="45" t="s">
        <v>14</v>
      </c>
      <c r="L6" s="45" t="s">
        <v>14</v>
      </c>
      <c r="M6" s="46" t="s">
        <v>15</v>
      </c>
      <c r="N6" s="58" t="s">
        <v>16</v>
      </c>
      <c r="O6" s="47" t="s">
        <v>17</v>
      </c>
      <c r="P6" s="10" t="s">
        <v>533</v>
      </c>
      <c r="Q6" s="10" t="s">
        <v>535</v>
      </c>
    </row>
    <row r="7" spans="1:17" s="48" customFormat="1" ht="90" x14ac:dyDescent="0.25">
      <c r="A7" s="49">
        <f>A6+1</f>
        <v>2</v>
      </c>
      <c r="B7" s="81">
        <v>42130</v>
      </c>
      <c r="C7" s="81">
        <v>42131</v>
      </c>
      <c r="D7" s="40">
        <v>467</v>
      </c>
      <c r="E7" s="15">
        <v>109353.55</v>
      </c>
      <c r="F7" s="15">
        <v>0</v>
      </c>
      <c r="G7" s="42" t="s">
        <v>18</v>
      </c>
      <c r="H7" s="42" t="s">
        <v>18</v>
      </c>
      <c r="I7" s="50" t="s">
        <v>19</v>
      </c>
      <c r="J7" s="45" t="s">
        <v>538</v>
      </c>
      <c r="K7" s="45" t="s">
        <v>14</v>
      </c>
      <c r="L7" s="45" t="s">
        <v>14</v>
      </c>
      <c r="M7" s="46" t="s">
        <v>20</v>
      </c>
      <c r="N7" s="58" t="s">
        <v>21</v>
      </c>
      <c r="O7" s="47" t="s">
        <v>22</v>
      </c>
      <c r="P7" s="45" t="s">
        <v>537</v>
      </c>
      <c r="Q7" s="45" t="s">
        <v>536</v>
      </c>
    </row>
    <row r="8" spans="1:17" s="13" customFormat="1" ht="60" x14ac:dyDescent="0.25">
      <c r="A8" s="49">
        <f t="shared" ref="A8:A71" si="0">A7+1</f>
        <v>3</v>
      </c>
      <c r="B8" s="81" t="s">
        <v>23</v>
      </c>
      <c r="C8" s="81">
        <v>42137</v>
      </c>
      <c r="D8" s="40">
        <v>482</v>
      </c>
      <c r="E8" s="41">
        <v>68152.5</v>
      </c>
      <c r="F8" s="41">
        <v>0</v>
      </c>
      <c r="G8" s="82" t="s">
        <v>24</v>
      </c>
      <c r="H8" s="82" t="s">
        <v>24</v>
      </c>
      <c r="I8" s="50" t="s">
        <v>19</v>
      </c>
      <c r="J8" s="45" t="s">
        <v>25</v>
      </c>
      <c r="K8" s="45" t="s">
        <v>26</v>
      </c>
      <c r="L8" s="45" t="s">
        <v>27</v>
      </c>
      <c r="M8" s="46" t="s">
        <v>28</v>
      </c>
      <c r="N8" s="58" t="s">
        <v>29</v>
      </c>
      <c r="O8" s="47" t="s">
        <v>30</v>
      </c>
      <c r="P8" s="45" t="s">
        <v>534</v>
      </c>
      <c r="Q8" s="45" t="s">
        <v>539</v>
      </c>
    </row>
    <row r="9" spans="1:17" s="13" customFormat="1" ht="60" x14ac:dyDescent="0.25">
      <c r="A9" s="49">
        <f t="shared" si="0"/>
        <v>4</v>
      </c>
      <c r="B9" s="81" t="s">
        <v>23</v>
      </c>
      <c r="C9" s="81">
        <v>42137</v>
      </c>
      <c r="D9" s="9">
        <v>483</v>
      </c>
      <c r="E9" s="15">
        <v>27561.02</v>
      </c>
      <c r="F9" s="15">
        <v>0</v>
      </c>
      <c r="G9" s="51" t="s">
        <v>24</v>
      </c>
      <c r="H9" s="82" t="s">
        <v>24</v>
      </c>
      <c r="I9" s="50" t="s">
        <v>19</v>
      </c>
      <c r="J9" s="45" t="s">
        <v>31</v>
      </c>
      <c r="K9" s="45" t="s">
        <v>26</v>
      </c>
      <c r="L9" s="45" t="s">
        <v>27</v>
      </c>
      <c r="M9" s="46" t="s">
        <v>28</v>
      </c>
      <c r="N9" s="58" t="s">
        <v>29</v>
      </c>
      <c r="O9" s="47" t="s">
        <v>32</v>
      </c>
      <c r="P9" s="45" t="s">
        <v>540</v>
      </c>
      <c r="Q9" s="45" t="s">
        <v>539</v>
      </c>
    </row>
    <row r="10" spans="1:17" s="13" customFormat="1" ht="60" x14ac:dyDescent="0.25">
      <c r="A10" s="49">
        <f t="shared" si="0"/>
        <v>5</v>
      </c>
      <c r="B10" s="14" t="s">
        <v>23</v>
      </c>
      <c r="C10" s="14">
        <v>42137</v>
      </c>
      <c r="D10" s="9">
        <v>484</v>
      </c>
      <c r="E10" s="15">
        <v>5825.78</v>
      </c>
      <c r="F10" s="15">
        <v>0</v>
      </c>
      <c r="G10" s="51" t="s">
        <v>24</v>
      </c>
      <c r="H10" s="82" t="s">
        <v>24</v>
      </c>
      <c r="I10" s="50" t="s">
        <v>19</v>
      </c>
      <c r="J10" s="45" t="s">
        <v>25</v>
      </c>
      <c r="K10" s="45" t="s">
        <v>26</v>
      </c>
      <c r="L10" s="45" t="s">
        <v>27</v>
      </c>
      <c r="M10" s="46" t="s">
        <v>28</v>
      </c>
      <c r="N10" s="58" t="s">
        <v>29</v>
      </c>
      <c r="O10" s="47" t="s">
        <v>33</v>
      </c>
      <c r="P10" s="45" t="s">
        <v>540</v>
      </c>
      <c r="Q10" s="45" t="s">
        <v>539</v>
      </c>
    </row>
    <row r="11" spans="1:17" s="13" customFormat="1" ht="60" x14ac:dyDescent="0.25">
      <c r="A11" s="49">
        <f t="shared" si="0"/>
        <v>6</v>
      </c>
      <c r="B11" s="14" t="s">
        <v>23</v>
      </c>
      <c r="C11" s="14">
        <v>42137</v>
      </c>
      <c r="D11" s="9">
        <v>485</v>
      </c>
      <c r="E11" s="15">
        <v>8698.5</v>
      </c>
      <c r="F11" s="15">
        <v>0</v>
      </c>
      <c r="G11" s="51" t="s">
        <v>24</v>
      </c>
      <c r="H11" s="82" t="s">
        <v>24</v>
      </c>
      <c r="I11" s="50" t="s">
        <v>19</v>
      </c>
      <c r="J11" s="45" t="s">
        <v>25</v>
      </c>
      <c r="K11" s="45" t="s">
        <v>26</v>
      </c>
      <c r="L11" s="45" t="s">
        <v>27</v>
      </c>
      <c r="M11" s="46" t="s">
        <v>28</v>
      </c>
      <c r="N11" s="58" t="s">
        <v>29</v>
      </c>
      <c r="O11" s="47" t="s">
        <v>34</v>
      </c>
      <c r="P11" s="45" t="s">
        <v>537</v>
      </c>
      <c r="Q11" s="45" t="s">
        <v>539</v>
      </c>
    </row>
    <row r="12" spans="1:17" s="13" customFormat="1" ht="60" x14ac:dyDescent="0.25">
      <c r="A12" s="49">
        <f t="shared" si="0"/>
        <v>7</v>
      </c>
      <c r="B12" s="14" t="s">
        <v>23</v>
      </c>
      <c r="C12" s="14">
        <v>42137</v>
      </c>
      <c r="D12" s="9">
        <v>486</v>
      </c>
      <c r="E12" s="15">
        <v>11865</v>
      </c>
      <c r="F12" s="15">
        <v>0</v>
      </c>
      <c r="G12" s="51" t="s">
        <v>24</v>
      </c>
      <c r="H12" s="51" t="s">
        <v>24</v>
      </c>
      <c r="I12" s="50" t="s">
        <v>19</v>
      </c>
      <c r="J12" s="10" t="s">
        <v>35</v>
      </c>
      <c r="K12" s="45" t="s">
        <v>26</v>
      </c>
      <c r="L12" s="45" t="s">
        <v>27</v>
      </c>
      <c r="M12" s="46" t="s">
        <v>28</v>
      </c>
      <c r="N12" s="58" t="s">
        <v>29</v>
      </c>
      <c r="O12" s="47" t="s">
        <v>36</v>
      </c>
      <c r="P12" s="10" t="s">
        <v>537</v>
      </c>
      <c r="Q12" s="10" t="s">
        <v>539</v>
      </c>
    </row>
    <row r="13" spans="1:17" s="48" customFormat="1" ht="75" x14ac:dyDescent="0.25">
      <c r="A13" s="49">
        <f t="shared" si="0"/>
        <v>8</v>
      </c>
      <c r="B13" s="81">
        <v>42139</v>
      </c>
      <c r="C13" s="81">
        <v>42139</v>
      </c>
      <c r="D13" s="40">
        <v>589</v>
      </c>
      <c r="E13" s="15">
        <v>340354.7</v>
      </c>
      <c r="F13" s="15">
        <v>0</v>
      </c>
      <c r="G13" s="42" t="s">
        <v>11</v>
      </c>
      <c r="H13" s="42" t="s">
        <v>11</v>
      </c>
      <c r="I13" s="44" t="s">
        <v>12</v>
      </c>
      <c r="J13" s="45" t="s">
        <v>532</v>
      </c>
      <c r="K13" s="45" t="s">
        <v>14</v>
      </c>
      <c r="L13" s="45" t="s">
        <v>14</v>
      </c>
      <c r="M13" s="46" t="s">
        <v>15</v>
      </c>
      <c r="N13" s="58" t="s">
        <v>16</v>
      </c>
      <c r="O13" s="47" t="s">
        <v>37</v>
      </c>
      <c r="P13" s="45" t="s">
        <v>533</v>
      </c>
      <c r="Q13" s="45" t="s">
        <v>541</v>
      </c>
    </row>
    <row r="14" spans="1:17" s="48" customFormat="1" ht="60" x14ac:dyDescent="0.25">
      <c r="A14" s="49">
        <f t="shared" si="0"/>
        <v>9</v>
      </c>
      <c r="B14" s="81">
        <v>42163</v>
      </c>
      <c r="C14" s="81">
        <v>42163</v>
      </c>
      <c r="D14" s="40">
        <v>910</v>
      </c>
      <c r="E14" s="15">
        <v>265075.83</v>
      </c>
      <c r="F14" s="15">
        <v>0</v>
      </c>
      <c r="G14" s="42" t="s">
        <v>11</v>
      </c>
      <c r="H14" s="42" t="s">
        <v>11</v>
      </c>
      <c r="I14" s="44" t="s">
        <v>12</v>
      </c>
      <c r="J14" s="45" t="s">
        <v>532</v>
      </c>
      <c r="K14" s="45" t="s">
        <v>14</v>
      </c>
      <c r="L14" s="45" t="s">
        <v>14</v>
      </c>
      <c r="M14" s="46" t="s">
        <v>15</v>
      </c>
      <c r="N14" s="58" t="s">
        <v>16</v>
      </c>
      <c r="O14" s="12" t="s">
        <v>544</v>
      </c>
      <c r="P14" s="45" t="s">
        <v>542</v>
      </c>
      <c r="Q14" s="45" t="s">
        <v>543</v>
      </c>
    </row>
    <row r="15" spans="1:17" s="48" customFormat="1" ht="75" x14ac:dyDescent="0.25">
      <c r="A15" s="49">
        <f t="shared" si="0"/>
        <v>10</v>
      </c>
      <c r="B15" s="81">
        <v>42171</v>
      </c>
      <c r="C15" s="81">
        <v>42171</v>
      </c>
      <c r="D15" s="40">
        <v>583</v>
      </c>
      <c r="E15" s="15">
        <v>137899.20000000001</v>
      </c>
      <c r="F15" s="15">
        <v>0</v>
      </c>
      <c r="G15" s="42" t="s">
        <v>38</v>
      </c>
      <c r="H15" s="42" t="s">
        <v>38</v>
      </c>
      <c r="I15" s="50" t="s">
        <v>19</v>
      </c>
      <c r="J15" s="45" t="s">
        <v>39</v>
      </c>
      <c r="K15" s="45" t="s">
        <v>14</v>
      </c>
      <c r="L15" s="45" t="s">
        <v>14</v>
      </c>
      <c r="M15" s="46" t="s">
        <v>40</v>
      </c>
      <c r="N15" s="58" t="s">
        <v>41</v>
      </c>
      <c r="O15" s="47" t="s">
        <v>42</v>
      </c>
      <c r="P15" s="45" t="s">
        <v>542</v>
      </c>
      <c r="Q15" s="45" t="s">
        <v>545</v>
      </c>
    </row>
    <row r="16" spans="1:17" s="48" customFormat="1" ht="60" x14ac:dyDescent="0.25">
      <c r="A16" s="49">
        <f t="shared" si="0"/>
        <v>11</v>
      </c>
      <c r="B16" s="81">
        <v>42172</v>
      </c>
      <c r="C16" s="81">
        <v>42172</v>
      </c>
      <c r="D16" s="40">
        <v>585</v>
      </c>
      <c r="E16" s="15">
        <v>81474.039999999994</v>
      </c>
      <c r="F16" s="15">
        <v>0</v>
      </c>
      <c r="G16" s="42" t="s">
        <v>43</v>
      </c>
      <c r="H16" s="42" t="s">
        <v>43</v>
      </c>
      <c r="I16" s="50" t="s">
        <v>19</v>
      </c>
      <c r="J16" s="45" t="s">
        <v>44</v>
      </c>
      <c r="K16" s="45" t="s">
        <v>14</v>
      </c>
      <c r="L16" s="45" t="s">
        <v>14</v>
      </c>
      <c r="M16" s="46" t="s">
        <v>45</v>
      </c>
      <c r="N16" s="58" t="s">
        <v>46</v>
      </c>
      <c r="O16" s="47" t="s">
        <v>47</v>
      </c>
      <c r="P16" s="45" t="s">
        <v>546</v>
      </c>
      <c r="Q16" s="45" t="s">
        <v>547</v>
      </c>
    </row>
    <row r="17" spans="1:17" s="48" customFormat="1" ht="60" x14ac:dyDescent="0.25">
      <c r="A17" s="49">
        <f t="shared" si="0"/>
        <v>12</v>
      </c>
      <c r="B17" s="81">
        <v>42180</v>
      </c>
      <c r="C17" s="81">
        <v>42180</v>
      </c>
      <c r="D17" s="40">
        <v>610</v>
      </c>
      <c r="E17" s="15">
        <v>44308.5</v>
      </c>
      <c r="F17" s="15">
        <v>0</v>
      </c>
      <c r="G17" s="42" t="s">
        <v>48</v>
      </c>
      <c r="H17" s="42" t="s">
        <v>48</v>
      </c>
      <c r="I17" s="50" t="s">
        <v>19</v>
      </c>
      <c r="J17" s="45" t="s">
        <v>49</v>
      </c>
      <c r="K17" s="45" t="s">
        <v>14</v>
      </c>
      <c r="L17" s="45" t="s">
        <v>14</v>
      </c>
      <c r="M17" s="46" t="s">
        <v>50</v>
      </c>
      <c r="N17" s="58" t="s">
        <v>51</v>
      </c>
      <c r="O17" s="47" t="s">
        <v>52</v>
      </c>
      <c r="P17" s="45" t="s">
        <v>549</v>
      </c>
      <c r="Q17" s="45" t="s">
        <v>548</v>
      </c>
    </row>
    <row r="18" spans="1:17" s="48" customFormat="1" ht="75" x14ac:dyDescent="0.25">
      <c r="A18" s="49">
        <f t="shared" si="0"/>
        <v>13</v>
      </c>
      <c r="B18" s="14">
        <v>42184</v>
      </c>
      <c r="C18" s="14">
        <v>42184</v>
      </c>
      <c r="D18" s="9">
        <v>623</v>
      </c>
      <c r="E18" s="15">
        <v>208747.43</v>
      </c>
      <c r="F18" s="15">
        <v>0</v>
      </c>
      <c r="G18" s="42" t="s">
        <v>53</v>
      </c>
      <c r="H18" s="42" t="s">
        <v>53</v>
      </c>
      <c r="I18" s="50" t="s">
        <v>19</v>
      </c>
      <c r="J18" s="10" t="s">
        <v>54</v>
      </c>
      <c r="K18" s="45" t="s">
        <v>14</v>
      </c>
      <c r="L18" s="45" t="s">
        <v>14</v>
      </c>
      <c r="M18" s="16" t="s">
        <v>55</v>
      </c>
      <c r="N18" s="11" t="s">
        <v>56</v>
      </c>
      <c r="O18" s="52" t="s">
        <v>57</v>
      </c>
      <c r="P18" s="10" t="s">
        <v>551</v>
      </c>
      <c r="Q18" s="10" t="s">
        <v>552</v>
      </c>
    </row>
    <row r="19" spans="1:17" s="53" customFormat="1" ht="60" x14ac:dyDescent="0.25">
      <c r="A19" s="49">
        <f t="shared" si="0"/>
        <v>14</v>
      </c>
      <c r="B19" s="14">
        <v>42185</v>
      </c>
      <c r="C19" s="14">
        <v>42185</v>
      </c>
      <c r="D19" s="9">
        <v>627</v>
      </c>
      <c r="E19" s="15">
        <v>59742</v>
      </c>
      <c r="F19" s="15">
        <v>0</v>
      </c>
      <c r="G19" s="42" t="s">
        <v>58</v>
      </c>
      <c r="H19" s="42" t="s">
        <v>58</v>
      </c>
      <c r="I19" s="50" t="s">
        <v>19</v>
      </c>
      <c r="J19" s="10" t="s">
        <v>59</v>
      </c>
      <c r="K19" s="45" t="s">
        <v>14</v>
      </c>
      <c r="L19" s="45" t="s">
        <v>14</v>
      </c>
      <c r="M19" s="16" t="s">
        <v>60</v>
      </c>
      <c r="N19" s="11" t="s">
        <v>61</v>
      </c>
      <c r="O19" s="12" t="s">
        <v>62</v>
      </c>
      <c r="P19" s="10" t="s">
        <v>542</v>
      </c>
      <c r="Q19" s="10" t="s">
        <v>553</v>
      </c>
    </row>
    <row r="20" spans="1:17" s="13" customFormat="1" ht="60" x14ac:dyDescent="0.25">
      <c r="A20" s="49">
        <f t="shared" si="0"/>
        <v>15</v>
      </c>
      <c r="B20" s="14">
        <v>42192</v>
      </c>
      <c r="C20" s="14">
        <v>42192</v>
      </c>
      <c r="D20" s="9">
        <v>643</v>
      </c>
      <c r="E20" s="15">
        <v>235964.39</v>
      </c>
      <c r="F20" s="15">
        <v>0</v>
      </c>
      <c r="G20" s="11" t="s">
        <v>63</v>
      </c>
      <c r="H20" s="11" t="s">
        <v>63</v>
      </c>
      <c r="I20" s="50" t="s">
        <v>19</v>
      </c>
      <c r="J20" s="10" t="s">
        <v>64</v>
      </c>
      <c r="K20" s="45" t="s">
        <v>14</v>
      </c>
      <c r="L20" s="45" t="s">
        <v>14</v>
      </c>
      <c r="M20" s="16" t="s">
        <v>65</v>
      </c>
      <c r="N20" s="11" t="s">
        <v>66</v>
      </c>
      <c r="O20" s="12" t="s">
        <v>67</v>
      </c>
      <c r="P20" s="10" t="s">
        <v>550</v>
      </c>
      <c r="Q20" s="10" t="s">
        <v>554</v>
      </c>
    </row>
    <row r="21" spans="1:17" s="13" customFormat="1" ht="75" x14ac:dyDescent="0.25">
      <c r="A21" s="49">
        <f t="shared" si="0"/>
        <v>16</v>
      </c>
      <c r="B21" s="14">
        <v>42202</v>
      </c>
      <c r="C21" s="14">
        <v>42202</v>
      </c>
      <c r="D21" s="9">
        <v>682</v>
      </c>
      <c r="E21" s="41">
        <v>95086.17</v>
      </c>
      <c r="F21" s="41">
        <v>0</v>
      </c>
      <c r="G21" s="54" t="s">
        <v>68</v>
      </c>
      <c r="H21" s="54" t="s">
        <v>68</v>
      </c>
      <c r="I21" s="50" t="s">
        <v>19</v>
      </c>
      <c r="J21" s="45" t="s">
        <v>69</v>
      </c>
      <c r="K21" s="45" t="s">
        <v>14</v>
      </c>
      <c r="L21" s="45" t="s">
        <v>14</v>
      </c>
      <c r="M21" s="45" t="s">
        <v>70</v>
      </c>
      <c r="N21" s="11" t="s">
        <v>71</v>
      </c>
      <c r="O21" s="55" t="s">
        <v>72</v>
      </c>
      <c r="P21" s="45" t="s">
        <v>551</v>
      </c>
      <c r="Q21" s="45" t="s">
        <v>555</v>
      </c>
    </row>
    <row r="22" spans="1:17" s="13" customFormat="1" ht="75" x14ac:dyDescent="0.25">
      <c r="A22" s="49">
        <f t="shared" si="0"/>
        <v>17</v>
      </c>
      <c r="B22" s="14">
        <v>42202</v>
      </c>
      <c r="C22" s="14">
        <v>42202</v>
      </c>
      <c r="D22" s="9">
        <v>679</v>
      </c>
      <c r="E22" s="41">
        <v>64309.06</v>
      </c>
      <c r="F22" s="41">
        <v>0</v>
      </c>
      <c r="G22" s="54" t="s">
        <v>24</v>
      </c>
      <c r="H22" s="54" t="s">
        <v>24</v>
      </c>
      <c r="I22" s="50" t="s">
        <v>19</v>
      </c>
      <c r="J22" s="45" t="s">
        <v>31</v>
      </c>
      <c r="K22" s="10" t="s">
        <v>26</v>
      </c>
      <c r="L22" s="10" t="s">
        <v>27</v>
      </c>
      <c r="M22" s="45" t="s">
        <v>28</v>
      </c>
      <c r="N22" s="11" t="s">
        <v>29</v>
      </c>
      <c r="O22" s="55" t="s">
        <v>73</v>
      </c>
      <c r="P22" s="45" t="s">
        <v>540</v>
      </c>
      <c r="Q22" s="45" t="s">
        <v>556</v>
      </c>
    </row>
    <row r="23" spans="1:17" s="13" customFormat="1" ht="60" x14ac:dyDescent="0.25">
      <c r="A23" s="49">
        <f t="shared" si="0"/>
        <v>18</v>
      </c>
      <c r="B23" s="14">
        <v>42202</v>
      </c>
      <c r="C23" s="14">
        <v>42202</v>
      </c>
      <c r="D23" s="9">
        <v>680</v>
      </c>
      <c r="E23" s="41">
        <v>13593.48</v>
      </c>
      <c r="F23" s="41">
        <v>0</v>
      </c>
      <c r="G23" s="54" t="s">
        <v>24</v>
      </c>
      <c r="H23" s="54" t="s">
        <v>24</v>
      </c>
      <c r="I23" s="50" t="s">
        <v>19</v>
      </c>
      <c r="J23" s="45" t="s">
        <v>25</v>
      </c>
      <c r="K23" s="10" t="s">
        <v>26</v>
      </c>
      <c r="L23" s="10" t="s">
        <v>27</v>
      </c>
      <c r="M23" s="45" t="s">
        <v>28</v>
      </c>
      <c r="N23" s="11" t="s">
        <v>29</v>
      </c>
      <c r="O23" s="64" t="s">
        <v>74</v>
      </c>
      <c r="P23" s="45" t="s">
        <v>540</v>
      </c>
      <c r="Q23" s="45" t="s">
        <v>556</v>
      </c>
    </row>
    <row r="24" spans="1:17" s="13" customFormat="1" ht="60" x14ac:dyDescent="0.25">
      <c r="A24" s="49">
        <f t="shared" si="0"/>
        <v>19</v>
      </c>
      <c r="B24" s="14">
        <v>42202</v>
      </c>
      <c r="C24" s="14">
        <v>42202</v>
      </c>
      <c r="D24" s="9">
        <v>681</v>
      </c>
      <c r="E24" s="41">
        <v>20296.5</v>
      </c>
      <c r="F24" s="41">
        <v>0</v>
      </c>
      <c r="G24" s="54" t="s">
        <v>24</v>
      </c>
      <c r="H24" s="54" t="s">
        <v>24</v>
      </c>
      <c r="I24" s="50" t="s">
        <v>19</v>
      </c>
      <c r="J24" s="45" t="s">
        <v>25</v>
      </c>
      <c r="K24" s="10" t="s">
        <v>26</v>
      </c>
      <c r="L24" s="10" t="s">
        <v>27</v>
      </c>
      <c r="M24" s="45" t="s">
        <v>28</v>
      </c>
      <c r="N24" s="11" t="s">
        <v>29</v>
      </c>
      <c r="O24" s="64" t="s">
        <v>75</v>
      </c>
      <c r="P24" s="45" t="s">
        <v>537</v>
      </c>
      <c r="Q24" s="45" t="s">
        <v>556</v>
      </c>
    </row>
    <row r="25" spans="1:17" s="13" customFormat="1" ht="75" x14ac:dyDescent="0.25">
      <c r="A25" s="49">
        <f t="shared" si="0"/>
        <v>20</v>
      </c>
      <c r="B25" s="14">
        <v>42201</v>
      </c>
      <c r="C25" s="14">
        <v>42201</v>
      </c>
      <c r="D25" s="9">
        <v>675</v>
      </c>
      <c r="E25" s="15">
        <v>210000</v>
      </c>
      <c r="F25" s="15">
        <v>0</v>
      </c>
      <c r="G25" s="11" t="s">
        <v>76</v>
      </c>
      <c r="H25" s="11" t="s">
        <v>76</v>
      </c>
      <c r="I25" s="50" t="s">
        <v>19</v>
      </c>
      <c r="J25" s="10" t="s">
        <v>557</v>
      </c>
      <c r="K25" s="45" t="s">
        <v>14</v>
      </c>
      <c r="L25" s="45" t="s">
        <v>14</v>
      </c>
      <c r="M25" s="16" t="s">
        <v>77</v>
      </c>
      <c r="N25" s="11" t="s">
        <v>78</v>
      </c>
      <c r="O25" s="12" t="s">
        <v>79</v>
      </c>
      <c r="P25" s="10" t="s">
        <v>542</v>
      </c>
      <c r="Q25" s="10" t="s">
        <v>558</v>
      </c>
    </row>
    <row r="26" spans="1:17" s="13" customFormat="1" ht="75" x14ac:dyDescent="0.25">
      <c r="A26" s="49">
        <f t="shared" si="0"/>
        <v>21</v>
      </c>
      <c r="B26" s="14">
        <v>42207</v>
      </c>
      <c r="C26" s="14">
        <v>42207</v>
      </c>
      <c r="D26" s="9">
        <v>696</v>
      </c>
      <c r="E26" s="15">
        <v>487077.33</v>
      </c>
      <c r="F26" s="15">
        <v>0</v>
      </c>
      <c r="G26" s="11" t="s">
        <v>53</v>
      </c>
      <c r="H26" s="11" t="s">
        <v>53</v>
      </c>
      <c r="I26" s="50" t="s">
        <v>19</v>
      </c>
      <c r="J26" s="45" t="s">
        <v>54</v>
      </c>
      <c r="K26" s="45" t="s">
        <v>14</v>
      </c>
      <c r="L26" s="45" t="s">
        <v>14</v>
      </c>
      <c r="M26" s="16" t="s">
        <v>55</v>
      </c>
      <c r="N26" s="11" t="s">
        <v>56</v>
      </c>
      <c r="O26" s="55" t="s">
        <v>80</v>
      </c>
      <c r="P26" s="45" t="s">
        <v>551</v>
      </c>
      <c r="Q26" s="45" t="s">
        <v>559</v>
      </c>
    </row>
    <row r="27" spans="1:17" s="13" customFormat="1" ht="75" x14ac:dyDescent="0.25">
      <c r="A27" s="49">
        <f t="shared" si="0"/>
        <v>22</v>
      </c>
      <c r="B27" s="14">
        <v>42207</v>
      </c>
      <c r="C27" s="14">
        <v>42207</v>
      </c>
      <c r="D27" s="9">
        <v>697</v>
      </c>
      <c r="E27" s="15">
        <v>190106.11</v>
      </c>
      <c r="F27" s="15">
        <v>0</v>
      </c>
      <c r="G27" s="11" t="s">
        <v>43</v>
      </c>
      <c r="H27" s="11" t="s">
        <v>43</v>
      </c>
      <c r="I27" s="50" t="s">
        <v>19</v>
      </c>
      <c r="J27" s="10" t="s">
        <v>44</v>
      </c>
      <c r="K27" s="45" t="s">
        <v>14</v>
      </c>
      <c r="L27" s="45" t="s">
        <v>14</v>
      </c>
      <c r="M27" s="16" t="s">
        <v>45</v>
      </c>
      <c r="N27" s="11" t="s">
        <v>46</v>
      </c>
      <c r="O27" s="55" t="s">
        <v>81</v>
      </c>
      <c r="P27" s="10" t="s">
        <v>546</v>
      </c>
      <c r="Q27" s="10" t="s">
        <v>560</v>
      </c>
    </row>
    <row r="28" spans="1:17" s="13" customFormat="1" ht="75" x14ac:dyDescent="0.25">
      <c r="A28" s="49">
        <f t="shared" si="0"/>
        <v>23</v>
      </c>
      <c r="B28" s="14">
        <v>42209</v>
      </c>
      <c r="C28" s="14">
        <v>42209</v>
      </c>
      <c r="D28" s="9">
        <v>704</v>
      </c>
      <c r="E28" s="41">
        <v>139398</v>
      </c>
      <c r="F28" s="41">
        <v>0</v>
      </c>
      <c r="G28" s="11" t="s">
        <v>58</v>
      </c>
      <c r="H28" s="11" t="s">
        <v>58</v>
      </c>
      <c r="I28" s="50" t="s">
        <v>19</v>
      </c>
      <c r="J28" s="10" t="s">
        <v>82</v>
      </c>
      <c r="K28" s="45" t="s">
        <v>14</v>
      </c>
      <c r="L28" s="45" t="s">
        <v>14</v>
      </c>
      <c r="M28" s="16" t="s">
        <v>60</v>
      </c>
      <c r="N28" s="11" t="s">
        <v>61</v>
      </c>
      <c r="O28" s="12" t="s">
        <v>83</v>
      </c>
      <c r="P28" s="10" t="s">
        <v>542</v>
      </c>
      <c r="Q28" s="10" t="s">
        <v>561</v>
      </c>
    </row>
    <row r="29" spans="1:17" s="13" customFormat="1" ht="75" x14ac:dyDescent="0.25">
      <c r="A29" s="49">
        <f t="shared" si="0"/>
        <v>24</v>
      </c>
      <c r="B29" s="14">
        <v>42209</v>
      </c>
      <c r="C29" s="14">
        <v>42209</v>
      </c>
      <c r="D29" s="9">
        <v>703</v>
      </c>
      <c r="E29" s="41">
        <v>566705.53</v>
      </c>
      <c r="F29" s="41">
        <v>0</v>
      </c>
      <c r="G29" s="11" t="s">
        <v>84</v>
      </c>
      <c r="H29" s="11" t="s">
        <v>84</v>
      </c>
      <c r="I29" s="50" t="s">
        <v>19</v>
      </c>
      <c r="J29" s="10" t="s">
        <v>85</v>
      </c>
      <c r="K29" s="45" t="s">
        <v>14</v>
      </c>
      <c r="L29" s="45" t="s">
        <v>14</v>
      </c>
      <c r="M29" s="16" t="s">
        <v>86</v>
      </c>
      <c r="N29" s="11" t="s">
        <v>87</v>
      </c>
      <c r="O29" s="12" t="s">
        <v>88</v>
      </c>
      <c r="P29" s="10" t="s">
        <v>551</v>
      </c>
      <c r="Q29" s="10" t="s">
        <v>564</v>
      </c>
    </row>
    <row r="30" spans="1:17" s="13" customFormat="1" ht="45" x14ac:dyDescent="0.25">
      <c r="A30" s="49">
        <f t="shared" si="0"/>
        <v>25</v>
      </c>
      <c r="B30" s="14">
        <v>42212</v>
      </c>
      <c r="C30" s="14">
        <v>42212</v>
      </c>
      <c r="D30" s="9">
        <v>706</v>
      </c>
      <c r="E30" s="41">
        <v>159022.5</v>
      </c>
      <c r="F30" s="41">
        <v>0</v>
      </c>
      <c r="G30" s="11" t="s">
        <v>24</v>
      </c>
      <c r="H30" s="11" t="s">
        <v>24</v>
      </c>
      <c r="I30" s="50" t="s">
        <v>19</v>
      </c>
      <c r="J30" s="10" t="s">
        <v>25</v>
      </c>
      <c r="K30" s="45" t="s">
        <v>14</v>
      </c>
      <c r="L30" s="45" t="s">
        <v>27</v>
      </c>
      <c r="M30" s="16" t="s">
        <v>28</v>
      </c>
      <c r="N30" s="11" t="s">
        <v>29</v>
      </c>
      <c r="O30" s="12" t="s">
        <v>89</v>
      </c>
      <c r="P30" s="10" t="s">
        <v>562</v>
      </c>
      <c r="Q30" s="10" t="s">
        <v>563</v>
      </c>
    </row>
    <row r="31" spans="1:17" s="13" customFormat="1" ht="60" x14ac:dyDescent="0.25">
      <c r="A31" s="49">
        <f t="shared" si="0"/>
        <v>26</v>
      </c>
      <c r="B31" s="14">
        <v>42229</v>
      </c>
      <c r="C31" s="14">
        <v>42229</v>
      </c>
      <c r="D31" s="9">
        <v>742</v>
      </c>
      <c r="E31" s="41">
        <v>43740</v>
      </c>
      <c r="F31" s="41">
        <v>0</v>
      </c>
      <c r="G31" s="11" t="s">
        <v>90</v>
      </c>
      <c r="H31" s="11" t="s">
        <v>90</v>
      </c>
      <c r="I31" s="50" t="s">
        <v>19</v>
      </c>
      <c r="J31" s="10" t="s">
        <v>91</v>
      </c>
      <c r="K31" s="45" t="s">
        <v>14</v>
      </c>
      <c r="L31" s="45" t="s">
        <v>14</v>
      </c>
      <c r="M31" s="16" t="s">
        <v>92</v>
      </c>
      <c r="N31" s="11" t="s">
        <v>93</v>
      </c>
      <c r="O31" s="12" t="s">
        <v>94</v>
      </c>
      <c r="P31" s="10" t="s">
        <v>540</v>
      </c>
      <c r="Q31" s="10" t="s">
        <v>565</v>
      </c>
    </row>
    <row r="32" spans="1:17" s="13" customFormat="1" ht="60" x14ac:dyDescent="0.25">
      <c r="A32" s="49">
        <f t="shared" si="0"/>
        <v>27</v>
      </c>
      <c r="B32" s="56">
        <v>42233</v>
      </c>
      <c r="C32" s="56">
        <v>42233</v>
      </c>
      <c r="D32" s="9">
        <v>763</v>
      </c>
      <c r="E32" s="41">
        <v>177410.1</v>
      </c>
      <c r="F32" s="41">
        <v>0</v>
      </c>
      <c r="G32" s="57" t="s">
        <v>95</v>
      </c>
      <c r="H32" s="57" t="s">
        <v>95</v>
      </c>
      <c r="I32" s="50" t="s">
        <v>19</v>
      </c>
      <c r="J32" s="10" t="s">
        <v>566</v>
      </c>
      <c r="K32" s="45" t="s">
        <v>14</v>
      </c>
      <c r="L32" s="45" t="s">
        <v>14</v>
      </c>
      <c r="M32" s="16" t="s">
        <v>65</v>
      </c>
      <c r="N32" s="11" t="s">
        <v>97</v>
      </c>
      <c r="O32" s="12" t="s">
        <v>98</v>
      </c>
      <c r="P32" s="10" t="s">
        <v>549</v>
      </c>
      <c r="Q32" s="10" t="s">
        <v>567</v>
      </c>
    </row>
    <row r="33" spans="1:17" s="13" customFormat="1" ht="75" x14ac:dyDescent="0.25">
      <c r="A33" s="49">
        <f t="shared" si="0"/>
        <v>28</v>
      </c>
      <c r="B33" s="56">
        <v>42233</v>
      </c>
      <c r="C33" s="56">
        <v>42233</v>
      </c>
      <c r="D33" s="9">
        <v>761</v>
      </c>
      <c r="E33" s="41">
        <v>27685</v>
      </c>
      <c r="F33" s="41">
        <v>0</v>
      </c>
      <c r="G33" s="54" t="s">
        <v>24</v>
      </c>
      <c r="H33" s="54" t="s">
        <v>24</v>
      </c>
      <c r="I33" s="50" t="s">
        <v>19</v>
      </c>
      <c r="J33" s="10" t="s">
        <v>35</v>
      </c>
      <c r="K33" s="45" t="s">
        <v>14</v>
      </c>
      <c r="L33" s="45" t="s">
        <v>27</v>
      </c>
      <c r="M33" s="16" t="s">
        <v>28</v>
      </c>
      <c r="N33" s="11" t="s">
        <v>29</v>
      </c>
      <c r="O33" s="12" t="s">
        <v>99</v>
      </c>
      <c r="P33" s="10" t="s">
        <v>537</v>
      </c>
      <c r="Q33" s="10" t="s">
        <v>568</v>
      </c>
    </row>
    <row r="34" spans="1:17" s="13" customFormat="1" ht="90" x14ac:dyDescent="0.25">
      <c r="A34" s="49">
        <f t="shared" si="0"/>
        <v>29</v>
      </c>
      <c r="B34" s="56">
        <v>42233</v>
      </c>
      <c r="C34" s="56">
        <v>42233</v>
      </c>
      <c r="D34" s="9">
        <v>762</v>
      </c>
      <c r="E34" s="41">
        <v>151040</v>
      </c>
      <c r="F34" s="41">
        <v>0</v>
      </c>
      <c r="G34" s="54" t="s">
        <v>68</v>
      </c>
      <c r="H34" s="54" t="s">
        <v>68</v>
      </c>
      <c r="I34" s="50" t="s">
        <v>19</v>
      </c>
      <c r="J34" s="10" t="s">
        <v>69</v>
      </c>
      <c r="K34" s="45" t="s">
        <v>14</v>
      </c>
      <c r="L34" s="45" t="s">
        <v>14</v>
      </c>
      <c r="M34" s="45" t="s">
        <v>70</v>
      </c>
      <c r="N34" s="11" t="s">
        <v>71</v>
      </c>
      <c r="O34" s="12" t="s">
        <v>100</v>
      </c>
      <c r="P34" s="10" t="s">
        <v>551</v>
      </c>
      <c r="Q34" s="10" t="s">
        <v>569</v>
      </c>
    </row>
    <row r="35" spans="1:17" s="13" customFormat="1" ht="75" x14ac:dyDescent="0.25">
      <c r="A35" s="49">
        <f t="shared" si="0"/>
        <v>30</v>
      </c>
      <c r="B35" s="14">
        <v>42237</v>
      </c>
      <c r="C35" s="14">
        <v>42237</v>
      </c>
      <c r="D35" s="9">
        <v>774</v>
      </c>
      <c r="E35" s="15">
        <v>550583.56999999995</v>
      </c>
      <c r="F35" s="15">
        <v>0</v>
      </c>
      <c r="G35" s="58" t="s">
        <v>63</v>
      </c>
      <c r="H35" s="58" t="s">
        <v>63</v>
      </c>
      <c r="I35" s="50" t="s">
        <v>19</v>
      </c>
      <c r="J35" s="10" t="s">
        <v>64</v>
      </c>
      <c r="K35" s="45" t="s">
        <v>14</v>
      </c>
      <c r="L35" s="45" t="s">
        <v>14</v>
      </c>
      <c r="M35" s="16" t="s">
        <v>65</v>
      </c>
      <c r="N35" s="11" t="s">
        <v>66</v>
      </c>
      <c r="O35" s="55" t="s">
        <v>101</v>
      </c>
      <c r="P35" s="10" t="s">
        <v>550</v>
      </c>
      <c r="Q35" s="10" t="s">
        <v>570</v>
      </c>
    </row>
    <row r="36" spans="1:17" s="13" customFormat="1" ht="60" x14ac:dyDescent="0.25">
      <c r="A36" s="49">
        <f t="shared" si="0"/>
        <v>31</v>
      </c>
      <c r="B36" s="14">
        <v>42242</v>
      </c>
      <c r="C36" s="14">
        <v>42242</v>
      </c>
      <c r="D36" s="9">
        <v>785</v>
      </c>
      <c r="E36" s="15">
        <v>59979.45</v>
      </c>
      <c r="F36" s="15">
        <v>0</v>
      </c>
      <c r="G36" s="17" t="s">
        <v>102</v>
      </c>
      <c r="H36" s="17" t="s">
        <v>102</v>
      </c>
      <c r="I36" s="50" t="s">
        <v>19</v>
      </c>
      <c r="J36" s="10" t="s">
        <v>103</v>
      </c>
      <c r="K36" s="45" t="s">
        <v>14</v>
      </c>
      <c r="L36" s="45" t="s">
        <v>14</v>
      </c>
      <c r="M36" s="16" t="s">
        <v>104</v>
      </c>
      <c r="N36" s="11" t="s">
        <v>105</v>
      </c>
      <c r="O36" s="12" t="s">
        <v>106</v>
      </c>
      <c r="P36" s="10" t="s">
        <v>540</v>
      </c>
      <c r="Q36" s="10" t="s">
        <v>571</v>
      </c>
    </row>
    <row r="37" spans="1:17" s="13" customFormat="1" ht="60" x14ac:dyDescent="0.25">
      <c r="A37" s="49">
        <f t="shared" si="0"/>
        <v>32</v>
      </c>
      <c r="B37" s="14">
        <v>42243</v>
      </c>
      <c r="C37" s="14">
        <v>42243</v>
      </c>
      <c r="D37" s="9">
        <v>789</v>
      </c>
      <c r="E37" s="15">
        <v>30000</v>
      </c>
      <c r="F37" s="15">
        <v>0</v>
      </c>
      <c r="G37" s="58" t="s">
        <v>107</v>
      </c>
      <c r="H37" s="58" t="s">
        <v>107</v>
      </c>
      <c r="I37" s="50" t="s">
        <v>19</v>
      </c>
      <c r="J37" s="45" t="s">
        <v>108</v>
      </c>
      <c r="K37" s="45" t="s">
        <v>14</v>
      </c>
      <c r="L37" s="45" t="s">
        <v>14</v>
      </c>
      <c r="M37" s="16" t="s">
        <v>109</v>
      </c>
      <c r="N37" s="11" t="s">
        <v>110</v>
      </c>
      <c r="O37" s="55" t="s">
        <v>111</v>
      </c>
      <c r="P37" s="45" t="s">
        <v>551</v>
      </c>
      <c r="Q37" s="45" t="s">
        <v>572</v>
      </c>
    </row>
    <row r="38" spans="1:17" s="13" customFormat="1" ht="60" x14ac:dyDescent="0.25">
      <c r="A38" s="49">
        <f t="shared" si="0"/>
        <v>33</v>
      </c>
      <c r="B38" s="14">
        <v>42244</v>
      </c>
      <c r="C38" s="14">
        <v>42244</v>
      </c>
      <c r="D38" s="9">
        <v>798</v>
      </c>
      <c r="E38" s="15">
        <v>332793.45</v>
      </c>
      <c r="F38" s="15">
        <v>0</v>
      </c>
      <c r="G38" s="17" t="s">
        <v>112</v>
      </c>
      <c r="H38" s="17" t="s">
        <v>112</v>
      </c>
      <c r="I38" s="50" t="s">
        <v>19</v>
      </c>
      <c r="J38" s="10" t="s">
        <v>113</v>
      </c>
      <c r="K38" s="45" t="s">
        <v>14</v>
      </c>
      <c r="L38" s="45" t="s">
        <v>14</v>
      </c>
      <c r="M38" s="16" t="s">
        <v>114</v>
      </c>
      <c r="N38" s="11" t="s">
        <v>115</v>
      </c>
      <c r="O38" s="12" t="s">
        <v>116</v>
      </c>
      <c r="P38" s="10" t="s">
        <v>573</v>
      </c>
      <c r="Q38" s="10" t="s">
        <v>574</v>
      </c>
    </row>
    <row r="39" spans="1:17" s="13" customFormat="1" ht="60" x14ac:dyDescent="0.25">
      <c r="A39" s="49">
        <f t="shared" si="0"/>
        <v>34</v>
      </c>
      <c r="B39" s="14">
        <v>42248</v>
      </c>
      <c r="C39" s="14">
        <v>42248</v>
      </c>
      <c r="D39" s="9">
        <v>14</v>
      </c>
      <c r="E39" s="15">
        <v>355941.96</v>
      </c>
      <c r="F39" s="15">
        <v>0</v>
      </c>
      <c r="G39" s="11" t="s">
        <v>117</v>
      </c>
      <c r="H39" s="11" t="s">
        <v>117</v>
      </c>
      <c r="I39" s="50" t="s">
        <v>118</v>
      </c>
      <c r="J39" s="10" t="s">
        <v>119</v>
      </c>
      <c r="K39" s="45" t="s">
        <v>14</v>
      </c>
      <c r="L39" s="45" t="s">
        <v>14</v>
      </c>
      <c r="M39" s="16" t="s">
        <v>120</v>
      </c>
      <c r="N39" s="11" t="s">
        <v>121</v>
      </c>
      <c r="O39" s="12" t="s">
        <v>122</v>
      </c>
      <c r="P39" s="10" t="s">
        <v>577</v>
      </c>
      <c r="Q39" s="10" t="s">
        <v>578</v>
      </c>
    </row>
    <row r="40" spans="1:17" s="13" customFormat="1" ht="75" x14ac:dyDescent="0.25">
      <c r="A40" s="49">
        <f t="shared" si="0"/>
        <v>35</v>
      </c>
      <c r="B40" s="14">
        <v>42248</v>
      </c>
      <c r="C40" s="14">
        <v>42248</v>
      </c>
      <c r="D40" s="9">
        <v>819</v>
      </c>
      <c r="E40" s="15">
        <v>50000</v>
      </c>
      <c r="F40" s="15">
        <v>0</v>
      </c>
      <c r="G40" s="11" t="s">
        <v>123</v>
      </c>
      <c r="H40" s="11" t="s">
        <v>123</v>
      </c>
      <c r="I40" s="50" t="s">
        <v>19</v>
      </c>
      <c r="J40" s="10" t="s">
        <v>124</v>
      </c>
      <c r="K40" s="45" t="s">
        <v>14</v>
      </c>
      <c r="L40" s="45" t="s">
        <v>14</v>
      </c>
      <c r="M40" s="16" t="s">
        <v>125</v>
      </c>
      <c r="N40" s="11" t="s">
        <v>126</v>
      </c>
      <c r="O40" s="12" t="s">
        <v>127</v>
      </c>
      <c r="P40" s="10" t="s">
        <v>575</v>
      </c>
      <c r="Q40" s="10" t="s">
        <v>576</v>
      </c>
    </row>
    <row r="41" spans="1:17" s="13" customFormat="1" ht="60" x14ac:dyDescent="0.25">
      <c r="A41" s="49">
        <f t="shared" si="0"/>
        <v>36</v>
      </c>
      <c r="B41" s="14">
        <v>42249</v>
      </c>
      <c r="C41" s="14">
        <v>42249</v>
      </c>
      <c r="D41" s="9">
        <v>2054</v>
      </c>
      <c r="E41" s="15">
        <v>124500</v>
      </c>
      <c r="F41" s="15">
        <v>0</v>
      </c>
      <c r="G41" s="42" t="s">
        <v>11</v>
      </c>
      <c r="H41" s="42" t="s">
        <v>11</v>
      </c>
      <c r="I41" s="44" t="s">
        <v>12</v>
      </c>
      <c r="J41" s="10" t="s">
        <v>128</v>
      </c>
      <c r="K41" s="45" t="s">
        <v>14</v>
      </c>
      <c r="L41" s="45" t="s">
        <v>14</v>
      </c>
      <c r="M41" s="16" t="s">
        <v>15</v>
      </c>
      <c r="N41" s="11" t="s">
        <v>16</v>
      </c>
      <c r="O41" s="12" t="s">
        <v>129</v>
      </c>
      <c r="P41" s="10" t="s">
        <v>579</v>
      </c>
      <c r="Q41" s="10" t="s">
        <v>580</v>
      </c>
    </row>
    <row r="42" spans="1:17" s="13" customFormat="1" ht="60" x14ac:dyDescent="0.25">
      <c r="A42" s="49">
        <f t="shared" si="0"/>
        <v>37</v>
      </c>
      <c r="B42" s="14">
        <v>42250</v>
      </c>
      <c r="C42" s="14">
        <v>42250</v>
      </c>
      <c r="D42" s="9">
        <v>851</v>
      </c>
      <c r="E42" s="41">
        <v>33840</v>
      </c>
      <c r="F42" s="41">
        <v>0</v>
      </c>
      <c r="G42" s="11" t="s">
        <v>130</v>
      </c>
      <c r="H42" s="11" t="s">
        <v>130</v>
      </c>
      <c r="I42" s="50" t="s">
        <v>19</v>
      </c>
      <c r="J42" s="45" t="s">
        <v>131</v>
      </c>
      <c r="K42" s="45" t="s">
        <v>14</v>
      </c>
      <c r="L42" s="45" t="s">
        <v>14</v>
      </c>
      <c r="M42" s="16" t="s">
        <v>132</v>
      </c>
      <c r="N42" s="11" t="s">
        <v>133</v>
      </c>
      <c r="O42" s="12" t="s">
        <v>134</v>
      </c>
      <c r="P42" s="45" t="s">
        <v>540</v>
      </c>
      <c r="Q42" s="10" t="s">
        <v>581</v>
      </c>
    </row>
    <row r="43" spans="1:17" s="13" customFormat="1" ht="60" x14ac:dyDescent="0.25">
      <c r="A43" s="49">
        <f t="shared" si="0"/>
        <v>38</v>
      </c>
      <c r="B43" s="14">
        <v>42250</v>
      </c>
      <c r="C43" s="14">
        <v>42250</v>
      </c>
      <c r="D43" s="9">
        <v>852</v>
      </c>
      <c r="E43" s="41">
        <v>31725</v>
      </c>
      <c r="F43" s="41">
        <v>0</v>
      </c>
      <c r="G43" s="11" t="s">
        <v>135</v>
      </c>
      <c r="H43" s="11" t="s">
        <v>135</v>
      </c>
      <c r="I43" s="50" t="s">
        <v>19</v>
      </c>
      <c r="J43" s="45" t="s">
        <v>131</v>
      </c>
      <c r="K43" s="45" t="s">
        <v>14</v>
      </c>
      <c r="L43" s="45" t="s">
        <v>14</v>
      </c>
      <c r="M43" s="16" t="s">
        <v>132</v>
      </c>
      <c r="N43" s="11" t="s">
        <v>136</v>
      </c>
      <c r="O43" s="12" t="s">
        <v>137</v>
      </c>
      <c r="P43" s="45" t="s">
        <v>540</v>
      </c>
      <c r="Q43" s="45" t="s">
        <v>582</v>
      </c>
    </row>
    <row r="44" spans="1:17" s="13" customFormat="1" ht="75" x14ac:dyDescent="0.25">
      <c r="A44" s="49">
        <f t="shared" si="0"/>
        <v>39</v>
      </c>
      <c r="B44" s="14">
        <v>42257</v>
      </c>
      <c r="C44" s="14">
        <v>42257</v>
      </c>
      <c r="D44" s="9">
        <v>861</v>
      </c>
      <c r="E44" s="41">
        <v>106133.09</v>
      </c>
      <c r="F44" s="41">
        <v>0</v>
      </c>
      <c r="G44" s="17" t="s">
        <v>53</v>
      </c>
      <c r="H44" s="17" t="s">
        <v>53</v>
      </c>
      <c r="I44" s="20" t="s">
        <v>19</v>
      </c>
      <c r="J44" s="45" t="s">
        <v>54</v>
      </c>
      <c r="K44" s="45" t="s">
        <v>14</v>
      </c>
      <c r="L44" s="45" t="s">
        <v>14</v>
      </c>
      <c r="M44" s="16" t="s">
        <v>55</v>
      </c>
      <c r="N44" s="11" t="s">
        <v>56</v>
      </c>
      <c r="O44" s="12" t="s">
        <v>138</v>
      </c>
      <c r="P44" s="45" t="s">
        <v>551</v>
      </c>
      <c r="Q44" s="45" t="s">
        <v>584</v>
      </c>
    </row>
    <row r="45" spans="1:17" s="13" customFormat="1" ht="60" x14ac:dyDescent="0.25">
      <c r="A45" s="49">
        <f t="shared" si="0"/>
        <v>40</v>
      </c>
      <c r="B45" s="14">
        <v>42257</v>
      </c>
      <c r="C45" s="14">
        <v>42257</v>
      </c>
      <c r="D45" s="9">
        <v>866</v>
      </c>
      <c r="E45" s="41">
        <v>94408.2</v>
      </c>
      <c r="F45" s="41">
        <v>0</v>
      </c>
      <c r="G45" s="17" t="s">
        <v>139</v>
      </c>
      <c r="H45" s="17" t="s">
        <v>139</v>
      </c>
      <c r="I45" s="20" t="s">
        <v>19</v>
      </c>
      <c r="J45" s="45" t="s">
        <v>140</v>
      </c>
      <c r="K45" s="45" t="s">
        <v>26</v>
      </c>
      <c r="L45" s="45" t="s">
        <v>27</v>
      </c>
      <c r="M45" s="16" t="s">
        <v>141</v>
      </c>
      <c r="N45" s="11" t="s">
        <v>142</v>
      </c>
      <c r="O45" s="12" t="s">
        <v>143</v>
      </c>
      <c r="P45" s="45" t="s">
        <v>551</v>
      </c>
      <c r="Q45" s="45" t="s">
        <v>583</v>
      </c>
    </row>
    <row r="46" spans="1:17" s="13" customFormat="1" ht="75" x14ac:dyDescent="0.25">
      <c r="A46" s="49">
        <f t="shared" si="0"/>
        <v>41</v>
      </c>
      <c r="B46" s="14">
        <v>42257</v>
      </c>
      <c r="C46" s="14">
        <v>42257</v>
      </c>
      <c r="D46" s="9">
        <v>863</v>
      </c>
      <c r="E46" s="41">
        <v>102060</v>
      </c>
      <c r="F46" s="41">
        <v>0</v>
      </c>
      <c r="G46" s="17" t="s">
        <v>90</v>
      </c>
      <c r="H46" s="17" t="s">
        <v>90</v>
      </c>
      <c r="I46" s="20" t="s">
        <v>19</v>
      </c>
      <c r="J46" s="45" t="s">
        <v>91</v>
      </c>
      <c r="K46" s="45" t="s">
        <v>14</v>
      </c>
      <c r="L46" s="45" t="s">
        <v>14</v>
      </c>
      <c r="M46" s="16" t="s">
        <v>92</v>
      </c>
      <c r="N46" s="11" t="s">
        <v>93</v>
      </c>
      <c r="O46" s="12" t="s">
        <v>144</v>
      </c>
      <c r="P46" s="45" t="s">
        <v>540</v>
      </c>
      <c r="Q46" s="45" t="s">
        <v>585</v>
      </c>
    </row>
    <row r="47" spans="1:17" s="13" customFormat="1" ht="75" x14ac:dyDescent="0.25">
      <c r="A47" s="49">
        <f t="shared" si="0"/>
        <v>42</v>
      </c>
      <c r="B47" s="14">
        <v>42257</v>
      </c>
      <c r="C47" s="14">
        <v>42257</v>
      </c>
      <c r="D47" s="9">
        <v>862</v>
      </c>
      <c r="E47" s="41">
        <v>149566.76999999999</v>
      </c>
      <c r="F47" s="41">
        <v>0</v>
      </c>
      <c r="G47" s="17" t="s">
        <v>145</v>
      </c>
      <c r="H47" s="17" t="s">
        <v>145</v>
      </c>
      <c r="I47" s="20" t="s">
        <v>19</v>
      </c>
      <c r="J47" s="45" t="s">
        <v>146</v>
      </c>
      <c r="K47" s="45" t="s">
        <v>14</v>
      </c>
      <c r="L47" s="45" t="s">
        <v>14</v>
      </c>
      <c r="M47" s="16" t="s">
        <v>147</v>
      </c>
      <c r="N47" s="11" t="s">
        <v>148</v>
      </c>
      <c r="O47" s="12" t="s">
        <v>149</v>
      </c>
      <c r="P47" s="45" t="s">
        <v>551</v>
      </c>
      <c r="Q47" s="45" t="s">
        <v>587</v>
      </c>
    </row>
    <row r="48" spans="1:17" s="13" customFormat="1" ht="75" x14ac:dyDescent="0.25">
      <c r="A48" s="49">
        <f t="shared" si="0"/>
        <v>43</v>
      </c>
      <c r="B48" s="14">
        <v>42254</v>
      </c>
      <c r="C48" s="14">
        <v>42254</v>
      </c>
      <c r="D48" s="9">
        <v>2078</v>
      </c>
      <c r="E48" s="41">
        <v>228000</v>
      </c>
      <c r="F48" s="41">
        <v>0</v>
      </c>
      <c r="G48" s="17" t="s">
        <v>150</v>
      </c>
      <c r="H48" s="17" t="s">
        <v>150</v>
      </c>
      <c r="I48" s="20" t="s">
        <v>12</v>
      </c>
      <c r="J48" s="45" t="s">
        <v>54</v>
      </c>
      <c r="K48" s="45" t="s">
        <v>14</v>
      </c>
      <c r="L48" s="45" t="s">
        <v>14</v>
      </c>
      <c r="M48" s="16" t="s">
        <v>151</v>
      </c>
      <c r="N48" s="11" t="s">
        <v>152</v>
      </c>
      <c r="O48" s="12" t="s">
        <v>153</v>
      </c>
      <c r="P48" s="45" t="s">
        <v>551</v>
      </c>
      <c r="Q48" s="45" t="s">
        <v>588</v>
      </c>
    </row>
    <row r="49" spans="1:17" s="13" customFormat="1" ht="60" x14ac:dyDescent="0.25">
      <c r="A49" s="49">
        <f t="shared" si="0"/>
        <v>44</v>
      </c>
      <c r="B49" s="14">
        <v>42254</v>
      </c>
      <c r="C49" s="14">
        <v>42254</v>
      </c>
      <c r="D49" s="9">
        <v>2077</v>
      </c>
      <c r="E49" s="15">
        <v>61111.85</v>
      </c>
      <c r="F49" s="15">
        <v>0</v>
      </c>
      <c r="G49" s="17" t="s">
        <v>154</v>
      </c>
      <c r="H49" s="17" t="s">
        <v>154</v>
      </c>
      <c r="I49" s="20" t="s">
        <v>12</v>
      </c>
      <c r="J49" s="10" t="s">
        <v>155</v>
      </c>
      <c r="K49" s="45" t="s">
        <v>14</v>
      </c>
      <c r="L49" s="45" t="s">
        <v>14</v>
      </c>
      <c r="M49" s="16" t="s">
        <v>156</v>
      </c>
      <c r="N49" s="11" t="s">
        <v>157</v>
      </c>
      <c r="O49" s="12" t="s">
        <v>158</v>
      </c>
      <c r="P49" s="10" t="s">
        <v>534</v>
      </c>
      <c r="Q49" s="10" t="s">
        <v>586</v>
      </c>
    </row>
    <row r="50" spans="1:17" s="13" customFormat="1" ht="75" x14ac:dyDescent="0.25">
      <c r="A50" s="49">
        <f t="shared" si="0"/>
        <v>45</v>
      </c>
      <c r="B50" s="14">
        <v>42262</v>
      </c>
      <c r="C50" s="14">
        <v>42262</v>
      </c>
      <c r="D50" s="9">
        <v>1</v>
      </c>
      <c r="E50" s="15">
        <v>102727.36</v>
      </c>
      <c r="F50" s="15">
        <v>0</v>
      </c>
      <c r="G50" s="11" t="s">
        <v>159</v>
      </c>
      <c r="H50" s="11" t="s">
        <v>159</v>
      </c>
      <c r="I50" s="17" t="s">
        <v>160</v>
      </c>
      <c r="J50" s="10" t="s">
        <v>161</v>
      </c>
      <c r="K50" s="45" t="s">
        <v>14</v>
      </c>
      <c r="L50" s="45" t="s">
        <v>14</v>
      </c>
      <c r="M50" s="16" t="s">
        <v>162</v>
      </c>
      <c r="N50" s="11" t="s">
        <v>163</v>
      </c>
      <c r="O50" s="55" t="s">
        <v>164</v>
      </c>
      <c r="P50" s="10" t="s">
        <v>551</v>
      </c>
      <c r="Q50" s="10" t="s">
        <v>590</v>
      </c>
    </row>
    <row r="51" spans="1:17" s="13" customFormat="1" ht="75" x14ac:dyDescent="0.25">
      <c r="A51" s="49">
        <f t="shared" si="0"/>
        <v>46</v>
      </c>
      <c r="B51" s="14">
        <v>42257</v>
      </c>
      <c r="C51" s="14">
        <v>42257</v>
      </c>
      <c r="D51" s="9">
        <v>864</v>
      </c>
      <c r="E51" s="15">
        <v>66000</v>
      </c>
      <c r="F51" s="15">
        <v>0</v>
      </c>
      <c r="G51" s="11" t="s">
        <v>165</v>
      </c>
      <c r="H51" s="11" t="s">
        <v>165</v>
      </c>
      <c r="I51" s="20" t="s">
        <v>19</v>
      </c>
      <c r="J51" s="10" t="s">
        <v>166</v>
      </c>
      <c r="K51" s="45" t="s">
        <v>14</v>
      </c>
      <c r="L51" s="45" t="s">
        <v>14</v>
      </c>
      <c r="M51" s="16" t="s">
        <v>167</v>
      </c>
      <c r="N51" s="11" t="s">
        <v>168</v>
      </c>
      <c r="O51" s="55" t="s">
        <v>169</v>
      </c>
      <c r="P51" s="10" t="s">
        <v>551</v>
      </c>
      <c r="Q51" s="10" t="s">
        <v>589</v>
      </c>
    </row>
    <row r="52" spans="1:17" s="13" customFormat="1" ht="75" x14ac:dyDescent="0.25">
      <c r="A52" s="49">
        <f t="shared" si="0"/>
        <v>47</v>
      </c>
      <c r="B52" s="14">
        <v>42257</v>
      </c>
      <c r="C52" s="14">
        <v>42257</v>
      </c>
      <c r="D52" s="9">
        <v>15</v>
      </c>
      <c r="E52" s="15">
        <v>426916.06</v>
      </c>
      <c r="F52" s="15">
        <v>0</v>
      </c>
      <c r="G52" s="21" t="s">
        <v>117</v>
      </c>
      <c r="H52" s="21" t="s">
        <v>117</v>
      </c>
      <c r="I52" s="50" t="s">
        <v>118</v>
      </c>
      <c r="J52" s="10" t="s">
        <v>119</v>
      </c>
      <c r="K52" s="45" t="s">
        <v>14</v>
      </c>
      <c r="L52" s="45" t="s">
        <v>14</v>
      </c>
      <c r="M52" s="16" t="s">
        <v>120</v>
      </c>
      <c r="N52" s="11" t="s">
        <v>121</v>
      </c>
      <c r="O52" s="55" t="s">
        <v>170</v>
      </c>
      <c r="P52" s="10" t="s">
        <v>577</v>
      </c>
      <c r="Q52" s="10" t="s">
        <v>591</v>
      </c>
    </row>
    <row r="53" spans="1:17" s="13" customFormat="1" ht="75" x14ac:dyDescent="0.25">
      <c r="A53" s="49">
        <f t="shared" si="0"/>
        <v>48</v>
      </c>
      <c r="B53" s="14">
        <v>42257</v>
      </c>
      <c r="C53" s="14">
        <v>42257</v>
      </c>
      <c r="D53" s="9">
        <v>865</v>
      </c>
      <c r="E53" s="15">
        <v>229832</v>
      </c>
      <c r="F53" s="15">
        <v>0</v>
      </c>
      <c r="G53" s="42" t="s">
        <v>38</v>
      </c>
      <c r="H53" s="42" t="s">
        <v>38</v>
      </c>
      <c r="I53" s="50" t="s">
        <v>19</v>
      </c>
      <c r="J53" s="45" t="s">
        <v>39</v>
      </c>
      <c r="K53" s="45" t="s">
        <v>14</v>
      </c>
      <c r="L53" s="45" t="s">
        <v>14</v>
      </c>
      <c r="M53" s="16" t="s">
        <v>40</v>
      </c>
      <c r="N53" s="11" t="s">
        <v>41</v>
      </c>
      <c r="O53" s="55" t="s">
        <v>171</v>
      </c>
      <c r="P53" s="45" t="s">
        <v>542</v>
      </c>
      <c r="Q53" s="45" t="s">
        <v>592</v>
      </c>
    </row>
    <row r="54" spans="1:17" s="13" customFormat="1" ht="90" x14ac:dyDescent="0.25">
      <c r="A54" s="49">
        <f t="shared" si="0"/>
        <v>49</v>
      </c>
      <c r="B54" s="14">
        <v>42257</v>
      </c>
      <c r="C54" s="14">
        <v>42257</v>
      </c>
      <c r="D54" s="9">
        <v>867</v>
      </c>
      <c r="E54" s="15">
        <v>504000</v>
      </c>
      <c r="F54" s="15">
        <v>0</v>
      </c>
      <c r="G54" s="17" t="s">
        <v>76</v>
      </c>
      <c r="H54" s="17" t="s">
        <v>76</v>
      </c>
      <c r="I54" s="20" t="s">
        <v>19</v>
      </c>
      <c r="J54" s="10" t="s">
        <v>172</v>
      </c>
      <c r="K54" s="45" t="s">
        <v>14</v>
      </c>
      <c r="L54" s="45" t="s">
        <v>14</v>
      </c>
      <c r="M54" s="16" t="s">
        <v>77</v>
      </c>
      <c r="N54" s="11" t="s">
        <v>78</v>
      </c>
      <c r="O54" s="55" t="s">
        <v>173</v>
      </c>
      <c r="P54" s="10" t="s">
        <v>542</v>
      </c>
      <c r="Q54" s="10" t="s">
        <v>593</v>
      </c>
    </row>
    <row r="55" spans="1:17" s="13" customFormat="1" ht="60" x14ac:dyDescent="0.25">
      <c r="A55" s="49">
        <f t="shared" si="0"/>
        <v>50</v>
      </c>
      <c r="B55" s="14">
        <v>42262</v>
      </c>
      <c r="C55" s="14">
        <v>42262</v>
      </c>
      <c r="D55" s="9">
        <v>882</v>
      </c>
      <c r="E55" s="15">
        <v>33000</v>
      </c>
      <c r="F55" s="15">
        <v>0</v>
      </c>
      <c r="G55" s="11" t="s">
        <v>174</v>
      </c>
      <c r="H55" s="11" t="s">
        <v>174</v>
      </c>
      <c r="I55" s="20" t="s">
        <v>19</v>
      </c>
      <c r="J55" s="10" t="s">
        <v>175</v>
      </c>
      <c r="K55" s="45" t="s">
        <v>14</v>
      </c>
      <c r="L55" s="45" t="s">
        <v>14</v>
      </c>
      <c r="M55" s="16" t="s">
        <v>65</v>
      </c>
      <c r="N55" s="11" t="s">
        <v>176</v>
      </c>
      <c r="O55" s="55" t="s">
        <v>177</v>
      </c>
      <c r="P55" s="10" t="s">
        <v>551</v>
      </c>
      <c r="Q55" s="10" t="s">
        <v>594</v>
      </c>
    </row>
    <row r="56" spans="1:17" s="13" customFormat="1" ht="60" x14ac:dyDescent="0.25">
      <c r="A56" s="49">
        <f t="shared" si="0"/>
        <v>51</v>
      </c>
      <c r="B56" s="14">
        <v>42265</v>
      </c>
      <c r="C56" s="14">
        <v>42265</v>
      </c>
      <c r="D56" s="9">
        <v>912</v>
      </c>
      <c r="E56" s="15">
        <v>193821.09</v>
      </c>
      <c r="F56" s="15">
        <v>0</v>
      </c>
      <c r="G56" s="11" t="s">
        <v>178</v>
      </c>
      <c r="H56" s="11" t="s">
        <v>178</v>
      </c>
      <c r="I56" s="20" t="s">
        <v>19</v>
      </c>
      <c r="J56" s="10" t="s">
        <v>179</v>
      </c>
      <c r="K56" s="45" t="s">
        <v>14</v>
      </c>
      <c r="L56" s="45" t="s">
        <v>14</v>
      </c>
      <c r="M56" s="16" t="s">
        <v>180</v>
      </c>
      <c r="N56" s="11" t="s">
        <v>181</v>
      </c>
      <c r="O56" s="55" t="s">
        <v>182</v>
      </c>
      <c r="P56" s="10" t="s">
        <v>577</v>
      </c>
      <c r="Q56" s="10" t="s">
        <v>595</v>
      </c>
    </row>
    <row r="57" spans="1:17" s="13" customFormat="1" ht="75" x14ac:dyDescent="0.25">
      <c r="A57" s="49">
        <f t="shared" si="0"/>
        <v>52</v>
      </c>
      <c r="B57" s="14">
        <v>42265</v>
      </c>
      <c r="C57" s="14">
        <v>42265</v>
      </c>
      <c r="D57" s="9">
        <v>910</v>
      </c>
      <c r="E57" s="41">
        <v>304898.39</v>
      </c>
      <c r="F57" s="41">
        <v>0</v>
      </c>
      <c r="G57" s="11" t="s">
        <v>84</v>
      </c>
      <c r="H57" s="11" t="s">
        <v>84</v>
      </c>
      <c r="I57" s="20" t="s">
        <v>19</v>
      </c>
      <c r="J57" s="10" t="s">
        <v>85</v>
      </c>
      <c r="K57" s="45" t="s">
        <v>14</v>
      </c>
      <c r="L57" s="45" t="s">
        <v>14</v>
      </c>
      <c r="M57" s="16" t="s">
        <v>86</v>
      </c>
      <c r="N57" s="11" t="s">
        <v>87</v>
      </c>
      <c r="O57" s="55" t="s">
        <v>183</v>
      </c>
      <c r="P57" s="10" t="s">
        <v>551</v>
      </c>
      <c r="Q57" s="10" t="s">
        <v>596</v>
      </c>
    </row>
    <row r="58" spans="1:17" s="13" customFormat="1" ht="75" x14ac:dyDescent="0.25">
      <c r="A58" s="49">
        <f t="shared" si="0"/>
        <v>53</v>
      </c>
      <c r="B58" s="14">
        <v>42265</v>
      </c>
      <c r="C58" s="14">
        <v>42265</v>
      </c>
      <c r="D58" s="9">
        <v>911</v>
      </c>
      <c r="E58" s="15">
        <v>58821.23</v>
      </c>
      <c r="F58" s="15">
        <v>0</v>
      </c>
      <c r="G58" s="17" t="s">
        <v>68</v>
      </c>
      <c r="H58" s="17" t="s">
        <v>68</v>
      </c>
      <c r="I58" s="20" t="s">
        <v>19</v>
      </c>
      <c r="J58" s="10" t="s">
        <v>69</v>
      </c>
      <c r="K58" s="45" t="s">
        <v>14</v>
      </c>
      <c r="L58" s="45" t="s">
        <v>14</v>
      </c>
      <c r="M58" s="45" t="s">
        <v>70</v>
      </c>
      <c r="N58" s="11" t="s">
        <v>71</v>
      </c>
      <c r="O58" s="12" t="s">
        <v>184</v>
      </c>
      <c r="P58" s="10" t="s">
        <v>551</v>
      </c>
      <c r="Q58" s="10" t="s">
        <v>597</v>
      </c>
    </row>
    <row r="59" spans="1:17" s="59" customFormat="1" ht="60" x14ac:dyDescent="0.25">
      <c r="A59" s="49">
        <f t="shared" si="0"/>
        <v>54</v>
      </c>
      <c r="B59" s="14">
        <v>42269</v>
      </c>
      <c r="C59" s="14">
        <v>42269</v>
      </c>
      <c r="D59" s="9">
        <v>919</v>
      </c>
      <c r="E59" s="15">
        <v>151262.97</v>
      </c>
      <c r="F59" s="15">
        <v>0</v>
      </c>
      <c r="G59" s="17" t="s">
        <v>185</v>
      </c>
      <c r="H59" s="17" t="s">
        <v>185</v>
      </c>
      <c r="I59" s="20" t="s">
        <v>19</v>
      </c>
      <c r="J59" s="10" t="s">
        <v>186</v>
      </c>
      <c r="K59" s="45" t="s">
        <v>14</v>
      </c>
      <c r="L59" s="45" t="s">
        <v>14</v>
      </c>
      <c r="M59" s="16" t="s">
        <v>187</v>
      </c>
      <c r="N59" s="11" t="s">
        <v>188</v>
      </c>
      <c r="O59" s="12" t="s">
        <v>189</v>
      </c>
      <c r="P59" s="10" t="s">
        <v>546</v>
      </c>
      <c r="Q59" s="10" t="s">
        <v>598</v>
      </c>
    </row>
    <row r="60" spans="1:17" s="59" customFormat="1" ht="60" x14ac:dyDescent="0.25">
      <c r="A60" s="49">
        <f t="shared" si="0"/>
        <v>55</v>
      </c>
      <c r="B60" s="14">
        <v>42271</v>
      </c>
      <c r="C60" s="14">
        <v>42271</v>
      </c>
      <c r="D60" s="9">
        <v>2184</v>
      </c>
      <c r="E60" s="15">
        <v>60831.17</v>
      </c>
      <c r="F60" s="15">
        <v>0</v>
      </c>
      <c r="G60" s="17" t="s">
        <v>11</v>
      </c>
      <c r="H60" s="17" t="s">
        <v>11</v>
      </c>
      <c r="I60" s="20" t="s">
        <v>12</v>
      </c>
      <c r="J60" s="10" t="s">
        <v>13</v>
      </c>
      <c r="K60" s="45" t="s">
        <v>14</v>
      </c>
      <c r="L60" s="45" t="s">
        <v>14</v>
      </c>
      <c r="M60" s="16" t="s">
        <v>15</v>
      </c>
      <c r="N60" s="11" t="s">
        <v>16</v>
      </c>
      <c r="O60" s="12" t="s">
        <v>190</v>
      </c>
      <c r="P60" s="10" t="s">
        <v>542</v>
      </c>
      <c r="Q60" s="10" t="s">
        <v>599</v>
      </c>
    </row>
    <row r="61" spans="1:17" s="59" customFormat="1" ht="60" x14ac:dyDescent="0.25">
      <c r="A61" s="49">
        <f t="shared" si="0"/>
        <v>56</v>
      </c>
      <c r="B61" s="14">
        <v>42270</v>
      </c>
      <c r="C61" s="14">
        <v>42270</v>
      </c>
      <c r="D61" s="9">
        <v>2168</v>
      </c>
      <c r="E61" s="15">
        <v>213000</v>
      </c>
      <c r="F61" s="15">
        <v>0</v>
      </c>
      <c r="G61" s="17" t="s">
        <v>191</v>
      </c>
      <c r="H61" s="17" t="s">
        <v>191</v>
      </c>
      <c r="I61" s="20" t="s">
        <v>12</v>
      </c>
      <c r="J61" s="10" t="s">
        <v>192</v>
      </c>
      <c r="K61" s="45" t="s">
        <v>26</v>
      </c>
      <c r="L61" s="45" t="s">
        <v>193</v>
      </c>
      <c r="M61" s="16" t="s">
        <v>194</v>
      </c>
      <c r="N61" s="11" t="s">
        <v>195</v>
      </c>
      <c r="O61" s="12" t="s">
        <v>196</v>
      </c>
      <c r="P61" s="10" t="s">
        <v>600</v>
      </c>
      <c r="Q61" s="10" t="s">
        <v>601</v>
      </c>
    </row>
    <row r="62" spans="1:17" s="59" customFormat="1" ht="60" x14ac:dyDescent="0.25">
      <c r="A62" s="49">
        <f t="shared" si="0"/>
        <v>57</v>
      </c>
      <c r="B62" s="14">
        <v>42272</v>
      </c>
      <c r="C62" s="14">
        <v>42272</v>
      </c>
      <c r="D62" s="9">
        <v>945</v>
      </c>
      <c r="E62" s="15">
        <v>195600</v>
      </c>
      <c r="F62" s="15">
        <v>0</v>
      </c>
      <c r="G62" s="17" t="s">
        <v>197</v>
      </c>
      <c r="H62" s="17" t="s">
        <v>197</v>
      </c>
      <c r="I62" s="20" t="s">
        <v>19</v>
      </c>
      <c r="J62" s="10" t="s">
        <v>59</v>
      </c>
      <c r="K62" s="45" t="s">
        <v>14</v>
      </c>
      <c r="L62" s="45" t="s">
        <v>14</v>
      </c>
      <c r="M62" s="16" t="s">
        <v>15</v>
      </c>
      <c r="N62" s="11" t="s">
        <v>198</v>
      </c>
      <c r="O62" s="12" t="s">
        <v>199</v>
      </c>
      <c r="P62" s="10" t="s">
        <v>542</v>
      </c>
      <c r="Q62" s="10" t="s">
        <v>602</v>
      </c>
    </row>
    <row r="63" spans="1:17" s="59" customFormat="1" ht="60" x14ac:dyDescent="0.25">
      <c r="A63" s="49">
        <f t="shared" si="0"/>
        <v>58</v>
      </c>
      <c r="B63" s="56">
        <v>42275</v>
      </c>
      <c r="C63" s="56">
        <v>42275</v>
      </c>
      <c r="D63" s="60">
        <v>946</v>
      </c>
      <c r="E63" s="61">
        <v>146394.57</v>
      </c>
      <c r="F63" s="61">
        <v>0</v>
      </c>
      <c r="G63" s="22" t="s">
        <v>200</v>
      </c>
      <c r="H63" s="22" t="s">
        <v>200</v>
      </c>
      <c r="I63" s="23" t="s">
        <v>19</v>
      </c>
      <c r="J63" s="62" t="s">
        <v>201</v>
      </c>
      <c r="K63" s="62" t="s">
        <v>14</v>
      </c>
      <c r="L63" s="62" t="s">
        <v>14</v>
      </c>
      <c r="M63" s="24" t="s">
        <v>202</v>
      </c>
      <c r="N63" s="63" t="s">
        <v>203</v>
      </c>
      <c r="O63" s="52" t="s">
        <v>204</v>
      </c>
      <c r="P63" s="62" t="s">
        <v>551</v>
      </c>
      <c r="Q63" s="62" t="s">
        <v>603</v>
      </c>
    </row>
    <row r="64" spans="1:17" s="59" customFormat="1" ht="60" x14ac:dyDescent="0.25">
      <c r="A64" s="49">
        <f t="shared" si="0"/>
        <v>59</v>
      </c>
      <c r="B64" s="56">
        <v>42275</v>
      </c>
      <c r="C64" s="56">
        <v>42275</v>
      </c>
      <c r="D64" s="60" t="s">
        <v>604</v>
      </c>
      <c r="E64" s="61">
        <f>60660</f>
        <v>60660</v>
      </c>
      <c r="F64" s="61">
        <v>25</v>
      </c>
      <c r="G64" s="22" t="s">
        <v>205</v>
      </c>
      <c r="H64" s="22" t="s">
        <v>205</v>
      </c>
      <c r="I64" s="23" t="s">
        <v>206</v>
      </c>
      <c r="J64" s="62" t="s">
        <v>207</v>
      </c>
      <c r="K64" s="62" t="s">
        <v>14</v>
      </c>
      <c r="L64" s="62" t="s">
        <v>14</v>
      </c>
      <c r="M64" s="24" t="s">
        <v>208</v>
      </c>
      <c r="N64" s="63" t="s">
        <v>209</v>
      </c>
      <c r="O64" s="52" t="s">
        <v>210</v>
      </c>
      <c r="P64" s="62" t="s">
        <v>549</v>
      </c>
      <c r="Q64" s="62" t="s">
        <v>605</v>
      </c>
    </row>
    <row r="65" spans="1:17" s="59" customFormat="1" ht="60" x14ac:dyDescent="0.25">
      <c r="A65" s="49">
        <f t="shared" si="0"/>
        <v>60</v>
      </c>
      <c r="B65" s="56">
        <v>42276</v>
      </c>
      <c r="C65" s="56">
        <v>42276</v>
      </c>
      <c r="D65" s="60">
        <v>952</v>
      </c>
      <c r="E65" s="61">
        <v>151262.97</v>
      </c>
      <c r="F65" s="61">
        <v>0</v>
      </c>
      <c r="G65" s="58" t="s">
        <v>211</v>
      </c>
      <c r="H65" s="58" t="s">
        <v>211</v>
      </c>
      <c r="I65" s="23" t="s">
        <v>19</v>
      </c>
      <c r="J65" s="62" t="s">
        <v>212</v>
      </c>
      <c r="K65" s="62" t="s">
        <v>14</v>
      </c>
      <c r="L65" s="62" t="s">
        <v>14</v>
      </c>
      <c r="M65" s="24" t="s">
        <v>187</v>
      </c>
      <c r="N65" s="63" t="s">
        <v>213</v>
      </c>
      <c r="O65" s="55" t="s">
        <v>214</v>
      </c>
      <c r="P65" s="62" t="s">
        <v>546</v>
      </c>
      <c r="Q65" s="62" t="s">
        <v>606</v>
      </c>
    </row>
    <row r="66" spans="1:17" s="59" customFormat="1" ht="60" x14ac:dyDescent="0.25">
      <c r="A66" s="49">
        <f t="shared" si="0"/>
        <v>61</v>
      </c>
      <c r="B66" s="56">
        <v>42278</v>
      </c>
      <c r="C66" s="56">
        <v>42278</v>
      </c>
      <c r="D66" s="60">
        <v>959</v>
      </c>
      <c r="E66" s="61">
        <v>32744</v>
      </c>
      <c r="F66" s="61">
        <v>0</v>
      </c>
      <c r="G66" s="58" t="s">
        <v>215</v>
      </c>
      <c r="H66" s="58" t="s">
        <v>215</v>
      </c>
      <c r="I66" s="23" t="s">
        <v>19</v>
      </c>
      <c r="J66" s="62" t="s">
        <v>216</v>
      </c>
      <c r="K66" s="62" t="s">
        <v>26</v>
      </c>
      <c r="L66" s="62" t="s">
        <v>27</v>
      </c>
      <c r="M66" s="24" t="s">
        <v>217</v>
      </c>
      <c r="N66" s="63" t="s">
        <v>218</v>
      </c>
      <c r="O66" s="55" t="s">
        <v>219</v>
      </c>
      <c r="P66" s="62" t="s">
        <v>549</v>
      </c>
      <c r="Q66" s="62" t="s">
        <v>608</v>
      </c>
    </row>
    <row r="67" spans="1:17" s="59" customFormat="1" ht="75" x14ac:dyDescent="0.25">
      <c r="A67" s="49">
        <f t="shared" si="0"/>
        <v>62</v>
      </c>
      <c r="B67" s="56">
        <v>42279</v>
      </c>
      <c r="C67" s="56">
        <v>42279</v>
      </c>
      <c r="D67" s="60">
        <v>967</v>
      </c>
      <c r="E67" s="61">
        <v>76404</v>
      </c>
      <c r="F67" s="61">
        <v>0</v>
      </c>
      <c r="G67" s="58" t="s">
        <v>215</v>
      </c>
      <c r="H67" s="58" t="s">
        <v>215</v>
      </c>
      <c r="I67" s="23" t="s">
        <v>19</v>
      </c>
      <c r="J67" s="62" t="s">
        <v>216</v>
      </c>
      <c r="K67" s="62" t="s">
        <v>26</v>
      </c>
      <c r="L67" s="62" t="s">
        <v>27</v>
      </c>
      <c r="M67" s="24" t="s">
        <v>217</v>
      </c>
      <c r="N67" s="63" t="s">
        <v>218</v>
      </c>
      <c r="O67" s="55" t="s">
        <v>220</v>
      </c>
      <c r="P67" s="62" t="s">
        <v>549</v>
      </c>
      <c r="Q67" s="62" t="s">
        <v>607</v>
      </c>
    </row>
    <row r="68" spans="1:17" s="59" customFormat="1" ht="75" x14ac:dyDescent="0.25">
      <c r="A68" s="49">
        <f t="shared" si="0"/>
        <v>63</v>
      </c>
      <c r="B68" s="56">
        <v>42278</v>
      </c>
      <c r="C68" s="56">
        <v>42278</v>
      </c>
      <c r="D68" s="60">
        <v>960</v>
      </c>
      <c r="E68" s="61">
        <v>49941.14</v>
      </c>
      <c r="F68" s="61">
        <v>0</v>
      </c>
      <c r="G68" s="58" t="s">
        <v>215</v>
      </c>
      <c r="H68" s="58" t="s">
        <v>215</v>
      </c>
      <c r="I68" s="23" t="s">
        <v>19</v>
      </c>
      <c r="J68" s="62" t="s">
        <v>221</v>
      </c>
      <c r="K68" s="62" t="s">
        <v>26</v>
      </c>
      <c r="L68" s="62" t="s">
        <v>27</v>
      </c>
      <c r="M68" s="24" t="s">
        <v>217</v>
      </c>
      <c r="N68" s="63" t="s">
        <v>218</v>
      </c>
      <c r="O68" s="55" t="s">
        <v>222</v>
      </c>
      <c r="P68" s="62" t="s">
        <v>609</v>
      </c>
      <c r="Q68" s="62" t="s">
        <v>610</v>
      </c>
    </row>
    <row r="69" spans="1:17" s="59" customFormat="1" ht="75" x14ac:dyDescent="0.25">
      <c r="A69" s="49">
        <f t="shared" si="0"/>
        <v>64</v>
      </c>
      <c r="B69" s="56">
        <v>42278</v>
      </c>
      <c r="C69" s="56">
        <v>42278</v>
      </c>
      <c r="D69" s="60">
        <v>962</v>
      </c>
      <c r="E69" s="61">
        <v>373956.9</v>
      </c>
      <c r="F69" s="61">
        <v>0</v>
      </c>
      <c r="G69" s="58" t="s">
        <v>95</v>
      </c>
      <c r="H69" s="58" t="s">
        <v>95</v>
      </c>
      <c r="I69" s="23" t="s">
        <v>19</v>
      </c>
      <c r="J69" s="62" t="s">
        <v>96</v>
      </c>
      <c r="K69" s="62" t="s">
        <v>14</v>
      </c>
      <c r="L69" s="62" t="s">
        <v>14</v>
      </c>
      <c r="M69" s="24" t="s">
        <v>65</v>
      </c>
      <c r="N69" s="63" t="s">
        <v>97</v>
      </c>
      <c r="O69" s="55" t="s">
        <v>223</v>
      </c>
      <c r="P69" s="62" t="s">
        <v>611</v>
      </c>
      <c r="Q69" s="62" t="s">
        <v>612</v>
      </c>
    </row>
    <row r="70" spans="1:17" s="59" customFormat="1" ht="75" x14ac:dyDescent="0.25">
      <c r="A70" s="49">
        <f t="shared" si="0"/>
        <v>65</v>
      </c>
      <c r="B70" s="56">
        <v>42278</v>
      </c>
      <c r="C70" s="56">
        <v>42278</v>
      </c>
      <c r="D70" s="60">
        <v>2223</v>
      </c>
      <c r="E70" s="61">
        <v>84060</v>
      </c>
      <c r="F70" s="61">
        <v>0</v>
      </c>
      <c r="G70" s="58" t="s">
        <v>224</v>
      </c>
      <c r="H70" s="58" t="s">
        <v>224</v>
      </c>
      <c r="I70" s="23" t="s">
        <v>12</v>
      </c>
      <c r="J70" s="62" t="s">
        <v>225</v>
      </c>
      <c r="K70" s="62" t="s">
        <v>14</v>
      </c>
      <c r="L70" s="62" t="s">
        <v>14</v>
      </c>
      <c r="M70" s="24" t="s">
        <v>15</v>
      </c>
      <c r="N70" s="63" t="s">
        <v>16</v>
      </c>
      <c r="O70" s="55" t="s">
        <v>226</v>
      </c>
      <c r="P70" s="62" t="s">
        <v>609</v>
      </c>
      <c r="Q70" s="62" t="s">
        <v>613</v>
      </c>
    </row>
    <row r="71" spans="1:17" s="59" customFormat="1" ht="75" x14ac:dyDescent="0.25">
      <c r="A71" s="49">
        <f t="shared" si="0"/>
        <v>66</v>
      </c>
      <c r="B71" s="56">
        <v>42278</v>
      </c>
      <c r="C71" s="56">
        <v>42278</v>
      </c>
      <c r="D71" s="60">
        <v>961</v>
      </c>
      <c r="E71" s="61">
        <v>230993.14</v>
      </c>
      <c r="F71" s="61">
        <v>0</v>
      </c>
      <c r="G71" s="58" t="s">
        <v>227</v>
      </c>
      <c r="H71" s="58" t="s">
        <v>227</v>
      </c>
      <c r="I71" s="23" t="s">
        <v>19</v>
      </c>
      <c r="J71" s="62" t="s">
        <v>54</v>
      </c>
      <c r="K71" s="62" t="s">
        <v>14</v>
      </c>
      <c r="L71" s="62" t="s">
        <v>14</v>
      </c>
      <c r="M71" s="24" t="s">
        <v>228</v>
      </c>
      <c r="N71" s="63" t="s">
        <v>229</v>
      </c>
      <c r="O71" s="55" t="s">
        <v>230</v>
      </c>
      <c r="P71" s="62" t="s">
        <v>551</v>
      </c>
      <c r="Q71" s="62" t="s">
        <v>614</v>
      </c>
    </row>
    <row r="72" spans="1:17" s="59" customFormat="1" ht="75" x14ac:dyDescent="0.25">
      <c r="A72" s="49">
        <f t="shared" ref="A72:A135" si="1">A71+1</f>
        <v>67</v>
      </c>
      <c r="B72" s="56">
        <v>42278</v>
      </c>
      <c r="C72" s="56">
        <v>42278</v>
      </c>
      <c r="D72" s="60">
        <v>16</v>
      </c>
      <c r="E72" s="61">
        <v>240000</v>
      </c>
      <c r="F72" s="61">
        <v>0</v>
      </c>
      <c r="G72" s="58" t="s">
        <v>117</v>
      </c>
      <c r="H72" s="58" t="s">
        <v>117</v>
      </c>
      <c r="I72" s="23" t="s">
        <v>118</v>
      </c>
      <c r="J72" s="62" t="s">
        <v>119</v>
      </c>
      <c r="K72" s="62" t="s">
        <v>14</v>
      </c>
      <c r="L72" s="62" t="s">
        <v>14</v>
      </c>
      <c r="M72" s="24" t="s">
        <v>120</v>
      </c>
      <c r="N72" s="63" t="s">
        <v>121</v>
      </c>
      <c r="O72" s="55" t="s">
        <v>231</v>
      </c>
      <c r="P72" s="62" t="s">
        <v>577</v>
      </c>
      <c r="Q72" s="62" t="s">
        <v>615</v>
      </c>
    </row>
    <row r="73" spans="1:17" s="59" customFormat="1" ht="60" x14ac:dyDescent="0.25">
      <c r="A73" s="49">
        <f t="shared" si="1"/>
        <v>68</v>
      </c>
      <c r="B73" s="56">
        <v>42283</v>
      </c>
      <c r="C73" s="56">
        <v>42283</v>
      </c>
      <c r="D73" s="60">
        <v>2242</v>
      </c>
      <c r="E73" s="61">
        <v>68580</v>
      </c>
      <c r="F73" s="61">
        <v>0</v>
      </c>
      <c r="G73" s="58" t="s">
        <v>232</v>
      </c>
      <c r="H73" s="58" t="s">
        <v>232</v>
      </c>
      <c r="I73" s="23" t="s">
        <v>12</v>
      </c>
      <c r="J73" s="62" t="s">
        <v>59</v>
      </c>
      <c r="K73" s="62" t="s">
        <v>14</v>
      </c>
      <c r="L73" s="62" t="s">
        <v>14</v>
      </c>
      <c r="M73" s="24" t="s">
        <v>233</v>
      </c>
      <c r="N73" s="63" t="s">
        <v>234</v>
      </c>
      <c r="O73" s="55" t="s">
        <v>235</v>
      </c>
      <c r="P73" s="62" t="s">
        <v>542</v>
      </c>
      <c r="Q73" s="62" t="s">
        <v>616</v>
      </c>
    </row>
    <row r="74" spans="1:17" s="59" customFormat="1" ht="60" x14ac:dyDescent="0.25">
      <c r="A74" s="49">
        <f t="shared" si="1"/>
        <v>69</v>
      </c>
      <c r="B74" s="56">
        <v>42285</v>
      </c>
      <c r="C74" s="56">
        <v>42285</v>
      </c>
      <c r="D74" s="60">
        <v>985</v>
      </c>
      <c r="E74" s="61">
        <v>150216</v>
      </c>
      <c r="F74" s="61">
        <v>0</v>
      </c>
      <c r="G74" s="58" t="s">
        <v>236</v>
      </c>
      <c r="H74" s="58" t="s">
        <v>236</v>
      </c>
      <c r="I74" s="23" t="s">
        <v>19</v>
      </c>
      <c r="J74" s="62" t="s">
        <v>59</v>
      </c>
      <c r="K74" s="62" t="s">
        <v>14</v>
      </c>
      <c r="L74" s="62" t="s">
        <v>14</v>
      </c>
      <c r="M74" s="24" t="s">
        <v>237</v>
      </c>
      <c r="N74" s="63" t="s">
        <v>142</v>
      </c>
      <c r="O74" s="55" t="s">
        <v>238</v>
      </c>
      <c r="P74" s="62" t="s">
        <v>542</v>
      </c>
      <c r="Q74" s="62" t="s">
        <v>617</v>
      </c>
    </row>
    <row r="75" spans="1:17" s="59" customFormat="1" ht="60" x14ac:dyDescent="0.25">
      <c r="A75" s="49">
        <f t="shared" si="1"/>
        <v>70</v>
      </c>
      <c r="B75" s="56">
        <v>42285</v>
      </c>
      <c r="C75" s="56">
        <v>42285</v>
      </c>
      <c r="D75" s="60">
        <v>992</v>
      </c>
      <c r="E75" s="61">
        <v>180000</v>
      </c>
      <c r="F75" s="61">
        <v>0</v>
      </c>
      <c r="G75" s="58" t="s">
        <v>239</v>
      </c>
      <c r="H75" s="58" t="s">
        <v>239</v>
      </c>
      <c r="I75" s="23" t="s">
        <v>19</v>
      </c>
      <c r="J75" s="62" t="s">
        <v>240</v>
      </c>
      <c r="K75" s="62" t="s">
        <v>14</v>
      </c>
      <c r="L75" s="62" t="s">
        <v>14</v>
      </c>
      <c r="M75" s="24" t="s">
        <v>180</v>
      </c>
      <c r="N75" s="63" t="s">
        <v>241</v>
      </c>
      <c r="O75" s="55" t="s">
        <v>242</v>
      </c>
      <c r="P75" s="62" t="s">
        <v>562</v>
      </c>
      <c r="Q75" s="62" t="s">
        <v>618</v>
      </c>
    </row>
    <row r="76" spans="1:17" s="59" customFormat="1" ht="75" x14ac:dyDescent="0.25">
      <c r="A76" s="49">
        <f t="shared" si="1"/>
        <v>71</v>
      </c>
      <c r="B76" s="56">
        <v>42291</v>
      </c>
      <c r="C76" s="56">
        <v>42291</v>
      </c>
      <c r="D76" s="60">
        <v>1010</v>
      </c>
      <c r="E76" s="61">
        <v>74025</v>
      </c>
      <c r="F76" s="61">
        <v>0</v>
      </c>
      <c r="G76" s="58" t="s">
        <v>135</v>
      </c>
      <c r="H76" s="58" t="s">
        <v>135</v>
      </c>
      <c r="I76" s="23" t="s">
        <v>19</v>
      </c>
      <c r="J76" s="62" t="s">
        <v>131</v>
      </c>
      <c r="K76" s="62" t="s">
        <v>14</v>
      </c>
      <c r="L76" s="62" t="s">
        <v>14</v>
      </c>
      <c r="M76" s="24" t="s">
        <v>132</v>
      </c>
      <c r="N76" s="63" t="s">
        <v>136</v>
      </c>
      <c r="O76" s="55" t="s">
        <v>243</v>
      </c>
      <c r="P76" s="62" t="s">
        <v>540</v>
      </c>
      <c r="Q76" s="62" t="s">
        <v>619</v>
      </c>
    </row>
    <row r="77" spans="1:17" s="59" customFormat="1" ht="75" x14ac:dyDescent="0.25">
      <c r="A77" s="49">
        <f t="shared" si="1"/>
        <v>72</v>
      </c>
      <c r="B77" s="56">
        <v>42291</v>
      </c>
      <c r="C77" s="56">
        <v>42291</v>
      </c>
      <c r="D77" s="60">
        <v>1011</v>
      </c>
      <c r="E77" s="61">
        <v>78960</v>
      </c>
      <c r="F77" s="61">
        <v>0</v>
      </c>
      <c r="G77" s="58" t="s">
        <v>130</v>
      </c>
      <c r="H77" s="58" t="s">
        <v>130</v>
      </c>
      <c r="I77" s="23" t="s">
        <v>19</v>
      </c>
      <c r="J77" s="62" t="s">
        <v>131</v>
      </c>
      <c r="K77" s="62" t="s">
        <v>14</v>
      </c>
      <c r="L77" s="62" t="s">
        <v>14</v>
      </c>
      <c r="M77" s="24" t="s">
        <v>132</v>
      </c>
      <c r="N77" s="63" t="s">
        <v>133</v>
      </c>
      <c r="O77" s="55" t="s">
        <v>244</v>
      </c>
      <c r="P77" s="62" t="s">
        <v>540</v>
      </c>
      <c r="Q77" s="62" t="s">
        <v>620</v>
      </c>
    </row>
    <row r="78" spans="1:17" s="59" customFormat="1" ht="75" x14ac:dyDescent="0.25">
      <c r="A78" s="49">
        <f t="shared" si="1"/>
        <v>73</v>
      </c>
      <c r="B78" s="56">
        <v>42290</v>
      </c>
      <c r="C78" s="56">
        <v>42290</v>
      </c>
      <c r="D78" s="60">
        <v>2288</v>
      </c>
      <c r="E78" s="61">
        <v>142594.31</v>
      </c>
      <c r="F78" s="61">
        <v>0</v>
      </c>
      <c r="G78" s="58" t="s">
        <v>154</v>
      </c>
      <c r="H78" s="58" t="s">
        <v>154</v>
      </c>
      <c r="I78" s="23" t="s">
        <v>12</v>
      </c>
      <c r="J78" s="62" t="s">
        <v>155</v>
      </c>
      <c r="K78" s="62" t="s">
        <v>14</v>
      </c>
      <c r="L78" s="62" t="s">
        <v>14</v>
      </c>
      <c r="M78" s="24" t="s">
        <v>156</v>
      </c>
      <c r="N78" s="63" t="s">
        <v>157</v>
      </c>
      <c r="O78" s="55" t="s">
        <v>245</v>
      </c>
      <c r="P78" s="62" t="s">
        <v>562</v>
      </c>
      <c r="Q78" s="62" t="s">
        <v>621</v>
      </c>
    </row>
    <row r="79" spans="1:17" s="59" customFormat="1" ht="60" x14ac:dyDescent="0.25">
      <c r="A79" s="49">
        <f t="shared" si="1"/>
        <v>74</v>
      </c>
      <c r="B79" s="56">
        <v>42291</v>
      </c>
      <c r="C79" s="56">
        <v>42291</v>
      </c>
      <c r="D79" s="60">
        <v>1008</v>
      </c>
      <c r="E79" s="61">
        <v>59596.04</v>
      </c>
      <c r="F79" s="61">
        <v>0</v>
      </c>
      <c r="G79" s="58" t="s">
        <v>246</v>
      </c>
      <c r="H79" s="58" t="s">
        <v>246</v>
      </c>
      <c r="I79" s="23" t="s">
        <v>19</v>
      </c>
      <c r="J79" s="62" t="s">
        <v>247</v>
      </c>
      <c r="K79" s="62" t="s">
        <v>26</v>
      </c>
      <c r="L79" s="62" t="s">
        <v>248</v>
      </c>
      <c r="M79" s="24" t="s">
        <v>141</v>
      </c>
      <c r="N79" s="63" t="s">
        <v>78</v>
      </c>
      <c r="O79" s="55" t="s">
        <v>249</v>
      </c>
      <c r="P79" s="62" t="s">
        <v>540</v>
      </c>
      <c r="Q79" s="10"/>
    </row>
    <row r="80" spans="1:17" s="59" customFormat="1" ht="75" x14ac:dyDescent="0.25">
      <c r="A80" s="49">
        <f t="shared" si="1"/>
        <v>75</v>
      </c>
      <c r="B80" s="56">
        <v>42291</v>
      </c>
      <c r="C80" s="56">
        <v>42291</v>
      </c>
      <c r="D80" s="60">
        <v>1006</v>
      </c>
      <c r="E80" s="61">
        <v>185276.6</v>
      </c>
      <c r="F80" s="61">
        <v>0</v>
      </c>
      <c r="G80" s="58" t="s">
        <v>250</v>
      </c>
      <c r="H80" s="58" t="s">
        <v>250</v>
      </c>
      <c r="I80" s="23" t="s">
        <v>19</v>
      </c>
      <c r="J80" s="62" t="s">
        <v>251</v>
      </c>
      <c r="K80" s="62" t="s">
        <v>14</v>
      </c>
      <c r="L80" s="62" t="s">
        <v>14</v>
      </c>
      <c r="M80" s="24" t="s">
        <v>252</v>
      </c>
      <c r="N80" s="63" t="s">
        <v>253</v>
      </c>
      <c r="O80" s="55" t="s">
        <v>254</v>
      </c>
      <c r="P80" s="62" t="s">
        <v>546</v>
      </c>
      <c r="Q80" s="62" t="s">
        <v>622</v>
      </c>
    </row>
    <row r="81" spans="1:17" s="59" customFormat="1" ht="75" x14ac:dyDescent="0.25">
      <c r="A81" s="49">
        <f t="shared" si="1"/>
        <v>76</v>
      </c>
      <c r="B81" s="56">
        <v>42291</v>
      </c>
      <c r="C81" s="56">
        <v>42291</v>
      </c>
      <c r="D81" s="60">
        <v>1007</v>
      </c>
      <c r="E81" s="61">
        <v>190249.74</v>
      </c>
      <c r="F81" s="61">
        <v>0</v>
      </c>
      <c r="G81" s="58" t="s">
        <v>250</v>
      </c>
      <c r="H81" s="58" t="s">
        <v>250</v>
      </c>
      <c r="I81" s="23" t="s">
        <v>19</v>
      </c>
      <c r="J81" s="62" t="s">
        <v>255</v>
      </c>
      <c r="K81" s="62" t="s">
        <v>14</v>
      </c>
      <c r="L81" s="62" t="s">
        <v>14</v>
      </c>
      <c r="M81" s="24" t="s">
        <v>252</v>
      </c>
      <c r="N81" s="63" t="s">
        <v>253</v>
      </c>
      <c r="O81" s="55" t="s">
        <v>256</v>
      </c>
      <c r="P81" s="62" t="s">
        <v>546</v>
      </c>
      <c r="Q81" s="62" t="s">
        <v>623</v>
      </c>
    </row>
    <row r="82" spans="1:17" s="59" customFormat="1" ht="75" x14ac:dyDescent="0.25">
      <c r="A82" s="49">
        <f t="shared" si="1"/>
        <v>77</v>
      </c>
      <c r="B82" s="56">
        <v>42291</v>
      </c>
      <c r="C82" s="56">
        <v>42291</v>
      </c>
      <c r="D82" s="60">
        <v>1013</v>
      </c>
      <c r="E82" s="61">
        <v>70671.5</v>
      </c>
      <c r="F82" s="61">
        <v>0</v>
      </c>
      <c r="G82" s="58" t="s">
        <v>250</v>
      </c>
      <c r="H82" s="58" t="s">
        <v>250</v>
      </c>
      <c r="I82" s="23" t="s">
        <v>19</v>
      </c>
      <c r="J82" s="62" t="s">
        <v>257</v>
      </c>
      <c r="K82" s="62" t="s">
        <v>14</v>
      </c>
      <c r="L82" s="62" t="s">
        <v>14</v>
      </c>
      <c r="M82" s="24" t="s">
        <v>252</v>
      </c>
      <c r="N82" s="63" t="s">
        <v>253</v>
      </c>
      <c r="O82" s="55" t="s">
        <v>258</v>
      </c>
      <c r="P82" s="62" t="s">
        <v>546</v>
      </c>
      <c r="Q82" s="62" t="s">
        <v>624</v>
      </c>
    </row>
    <row r="83" spans="1:17" s="59" customFormat="1" ht="60" x14ac:dyDescent="0.25">
      <c r="A83" s="49">
        <f t="shared" si="1"/>
        <v>78</v>
      </c>
      <c r="B83" s="56">
        <v>42291</v>
      </c>
      <c r="C83" s="56">
        <v>42291</v>
      </c>
      <c r="D83" s="60">
        <v>1009</v>
      </c>
      <c r="E83" s="61">
        <v>70093.53</v>
      </c>
      <c r="F83" s="61">
        <v>0</v>
      </c>
      <c r="G83" s="58" t="s">
        <v>259</v>
      </c>
      <c r="H83" s="58" t="s">
        <v>259</v>
      </c>
      <c r="I83" s="23" t="s">
        <v>19</v>
      </c>
      <c r="J83" s="62" t="s">
        <v>260</v>
      </c>
      <c r="K83" s="62" t="s">
        <v>14</v>
      </c>
      <c r="L83" s="62" t="s">
        <v>14</v>
      </c>
      <c r="M83" s="24" t="s">
        <v>109</v>
      </c>
      <c r="N83" s="63" t="s">
        <v>261</v>
      </c>
      <c r="O83" s="55" t="s">
        <v>262</v>
      </c>
      <c r="P83" s="62" t="s">
        <v>573</v>
      </c>
      <c r="Q83" s="62" t="s">
        <v>625</v>
      </c>
    </row>
    <row r="84" spans="1:17" s="59" customFormat="1" ht="45" x14ac:dyDescent="0.25">
      <c r="A84" s="49">
        <f t="shared" si="1"/>
        <v>79</v>
      </c>
      <c r="B84" s="56">
        <v>42297</v>
      </c>
      <c r="C84" s="56">
        <v>42297</v>
      </c>
      <c r="D84" s="60">
        <v>18</v>
      </c>
      <c r="E84" s="61">
        <v>71801.100000000006</v>
      </c>
      <c r="F84" s="61">
        <v>0</v>
      </c>
      <c r="G84" s="58" t="s">
        <v>263</v>
      </c>
      <c r="H84" s="58" t="s">
        <v>263</v>
      </c>
      <c r="I84" s="23" t="s">
        <v>118</v>
      </c>
      <c r="J84" s="62" t="s">
        <v>264</v>
      </c>
      <c r="K84" s="62" t="s">
        <v>14</v>
      </c>
      <c r="L84" s="62" t="s">
        <v>14</v>
      </c>
      <c r="M84" s="24" t="s">
        <v>65</v>
      </c>
      <c r="N84" s="63" t="s">
        <v>265</v>
      </c>
      <c r="O84" s="55" t="s">
        <v>266</v>
      </c>
      <c r="P84" s="62" t="s">
        <v>549</v>
      </c>
      <c r="Q84" s="62" t="s">
        <v>626</v>
      </c>
    </row>
    <row r="85" spans="1:17" s="59" customFormat="1" ht="75" x14ac:dyDescent="0.25">
      <c r="A85" s="49">
        <f t="shared" si="1"/>
        <v>80</v>
      </c>
      <c r="B85" s="56">
        <v>42300</v>
      </c>
      <c r="C85" s="56">
        <v>42300</v>
      </c>
      <c r="D85" s="60">
        <v>1047</v>
      </c>
      <c r="E85" s="61">
        <v>222987</v>
      </c>
      <c r="F85" s="61">
        <v>0</v>
      </c>
      <c r="G85" s="58" t="s">
        <v>200</v>
      </c>
      <c r="H85" s="58" t="s">
        <v>200</v>
      </c>
      <c r="I85" s="23" t="s">
        <v>19</v>
      </c>
      <c r="J85" s="62" t="s">
        <v>627</v>
      </c>
      <c r="K85" s="62" t="s">
        <v>14</v>
      </c>
      <c r="L85" s="62" t="s">
        <v>14</v>
      </c>
      <c r="M85" s="24" t="s">
        <v>202</v>
      </c>
      <c r="N85" s="63" t="s">
        <v>203</v>
      </c>
      <c r="O85" s="55" t="s">
        <v>267</v>
      </c>
      <c r="P85" s="62" t="s">
        <v>551</v>
      </c>
      <c r="Q85" s="10"/>
    </row>
    <row r="86" spans="1:17" s="59" customFormat="1" ht="75" x14ac:dyDescent="0.25">
      <c r="A86" s="49">
        <f t="shared" si="1"/>
        <v>81</v>
      </c>
      <c r="B86" s="56">
        <v>42300</v>
      </c>
      <c r="C86" s="56">
        <v>42300</v>
      </c>
      <c r="D86" s="60">
        <v>2370</v>
      </c>
      <c r="E86" s="61">
        <v>290500</v>
      </c>
      <c r="F86" s="61">
        <v>0</v>
      </c>
      <c r="G86" s="58" t="s">
        <v>224</v>
      </c>
      <c r="H86" s="58" t="s">
        <v>224</v>
      </c>
      <c r="I86" s="23" t="s">
        <v>12</v>
      </c>
      <c r="J86" s="62" t="s">
        <v>128</v>
      </c>
      <c r="K86" s="62" t="s">
        <v>14</v>
      </c>
      <c r="L86" s="62" t="s">
        <v>14</v>
      </c>
      <c r="M86" s="24" t="s">
        <v>15</v>
      </c>
      <c r="N86" s="63" t="s">
        <v>16</v>
      </c>
      <c r="O86" s="55" t="s">
        <v>268</v>
      </c>
      <c r="P86" s="62" t="s">
        <v>542</v>
      </c>
      <c r="Q86" s="62" t="s">
        <v>628</v>
      </c>
    </row>
    <row r="87" spans="1:17" s="59" customFormat="1" ht="60" x14ac:dyDescent="0.25">
      <c r="A87" s="49">
        <f t="shared" si="1"/>
        <v>82</v>
      </c>
      <c r="B87" s="56">
        <v>42300</v>
      </c>
      <c r="C87" s="56">
        <v>42300</v>
      </c>
      <c r="D87" s="60">
        <v>1048</v>
      </c>
      <c r="E87" s="61">
        <v>63758.400000000001</v>
      </c>
      <c r="F87" s="61">
        <v>0</v>
      </c>
      <c r="G87" s="58" t="s">
        <v>269</v>
      </c>
      <c r="H87" s="58" t="s">
        <v>269</v>
      </c>
      <c r="I87" s="23" t="s">
        <v>19</v>
      </c>
      <c r="J87" s="62" t="s">
        <v>630</v>
      </c>
      <c r="K87" s="62" t="s">
        <v>14</v>
      </c>
      <c r="L87" s="62" t="s">
        <v>14</v>
      </c>
      <c r="M87" s="24" t="s">
        <v>271</v>
      </c>
      <c r="N87" s="63" t="s">
        <v>253</v>
      </c>
      <c r="O87" s="55" t="s">
        <v>272</v>
      </c>
      <c r="P87" s="62" t="s">
        <v>577</v>
      </c>
      <c r="Q87" s="62" t="s">
        <v>631</v>
      </c>
    </row>
    <row r="88" spans="1:17" s="59" customFormat="1" ht="45" x14ac:dyDescent="0.25">
      <c r="A88" s="49">
        <f t="shared" si="1"/>
        <v>83</v>
      </c>
      <c r="B88" s="56">
        <v>42304</v>
      </c>
      <c r="C88" s="56">
        <v>42304</v>
      </c>
      <c r="D88" s="60">
        <v>2417</v>
      </c>
      <c r="E88" s="61">
        <v>127500</v>
      </c>
      <c r="F88" s="61">
        <v>0</v>
      </c>
      <c r="G88" s="58" t="s">
        <v>273</v>
      </c>
      <c r="H88" s="58" t="s">
        <v>273</v>
      </c>
      <c r="I88" s="23" t="s">
        <v>12</v>
      </c>
      <c r="J88" s="62" t="s">
        <v>274</v>
      </c>
      <c r="K88" s="62" t="s">
        <v>14</v>
      </c>
      <c r="L88" s="62" t="s">
        <v>14</v>
      </c>
      <c r="M88" s="24" t="s">
        <v>275</v>
      </c>
      <c r="N88" s="63" t="s">
        <v>152</v>
      </c>
      <c r="O88" s="55" t="s">
        <v>276</v>
      </c>
      <c r="P88" s="62" t="s">
        <v>542</v>
      </c>
      <c r="Q88" s="62" t="s">
        <v>632</v>
      </c>
    </row>
    <row r="89" spans="1:17" s="59" customFormat="1" ht="60" x14ac:dyDescent="0.25">
      <c r="A89" s="49">
        <f t="shared" si="1"/>
        <v>84</v>
      </c>
      <c r="B89" s="56">
        <v>42304</v>
      </c>
      <c r="C89" s="56">
        <v>42304</v>
      </c>
      <c r="D89" s="60">
        <v>2416</v>
      </c>
      <c r="E89" s="61">
        <v>196140</v>
      </c>
      <c r="F89" s="61">
        <v>0</v>
      </c>
      <c r="G89" s="58" t="s">
        <v>224</v>
      </c>
      <c r="H89" s="58" t="s">
        <v>224</v>
      </c>
      <c r="I89" s="23" t="s">
        <v>12</v>
      </c>
      <c r="J89" s="62" t="s">
        <v>225</v>
      </c>
      <c r="K89" s="62" t="s">
        <v>14</v>
      </c>
      <c r="L89" s="62" t="s">
        <v>14</v>
      </c>
      <c r="M89" s="24" t="s">
        <v>15</v>
      </c>
      <c r="N89" s="63" t="s">
        <v>16</v>
      </c>
      <c r="O89" s="55" t="s">
        <v>277</v>
      </c>
      <c r="P89" s="62" t="s">
        <v>609</v>
      </c>
      <c r="Q89" s="62" t="s">
        <v>629</v>
      </c>
    </row>
    <row r="90" spans="1:17" s="59" customFormat="1" ht="60" x14ac:dyDescent="0.25">
      <c r="A90" s="49">
        <f t="shared" si="1"/>
        <v>85</v>
      </c>
      <c r="B90" s="56">
        <v>42304</v>
      </c>
      <c r="C90" s="56">
        <v>42304</v>
      </c>
      <c r="D90" s="60">
        <v>1054</v>
      </c>
      <c r="E90" s="61">
        <v>154000</v>
      </c>
      <c r="F90" s="61">
        <v>0</v>
      </c>
      <c r="G90" s="58" t="s">
        <v>165</v>
      </c>
      <c r="H90" s="58" t="s">
        <v>165</v>
      </c>
      <c r="I90" s="23" t="s">
        <v>19</v>
      </c>
      <c r="J90" s="62" t="s">
        <v>166</v>
      </c>
      <c r="K90" s="62" t="s">
        <v>14</v>
      </c>
      <c r="L90" s="62" t="s">
        <v>14</v>
      </c>
      <c r="M90" s="24" t="s">
        <v>167</v>
      </c>
      <c r="N90" s="63" t="s">
        <v>168</v>
      </c>
      <c r="O90" s="55" t="s">
        <v>278</v>
      </c>
      <c r="P90" s="62" t="s">
        <v>551</v>
      </c>
      <c r="Q90" s="62" t="s">
        <v>633</v>
      </c>
    </row>
    <row r="91" spans="1:17" s="59" customFormat="1" ht="60" x14ac:dyDescent="0.25">
      <c r="A91" s="49">
        <f t="shared" si="1"/>
        <v>86</v>
      </c>
      <c r="B91" s="56">
        <v>42304</v>
      </c>
      <c r="C91" s="56">
        <v>42304</v>
      </c>
      <c r="D91" s="60">
        <v>1055</v>
      </c>
      <c r="E91" s="61">
        <v>103386.5</v>
      </c>
      <c r="F91" s="61">
        <v>0</v>
      </c>
      <c r="G91" s="58" t="s">
        <v>48</v>
      </c>
      <c r="H91" s="58" t="s">
        <v>48</v>
      </c>
      <c r="I91" s="23" t="s">
        <v>19</v>
      </c>
      <c r="J91" s="62" t="s">
        <v>49</v>
      </c>
      <c r="K91" s="62" t="s">
        <v>14</v>
      </c>
      <c r="L91" s="62" t="s">
        <v>14</v>
      </c>
      <c r="M91" s="24" t="s">
        <v>50</v>
      </c>
      <c r="N91" s="63" t="s">
        <v>51</v>
      </c>
      <c r="O91" s="55" t="s">
        <v>279</v>
      </c>
      <c r="P91" s="62" t="s">
        <v>549</v>
      </c>
      <c r="Q91" s="62" t="s">
        <v>634</v>
      </c>
    </row>
    <row r="92" spans="1:17" s="59" customFormat="1" ht="60" x14ac:dyDescent="0.25">
      <c r="A92" s="49">
        <f t="shared" si="1"/>
        <v>87</v>
      </c>
      <c r="B92" s="56">
        <v>42304</v>
      </c>
      <c r="C92" s="56">
        <v>42304</v>
      </c>
      <c r="D92" s="60">
        <v>1056</v>
      </c>
      <c r="E92" s="61">
        <v>208906.61</v>
      </c>
      <c r="F92" s="61">
        <v>0</v>
      </c>
      <c r="G92" s="58" t="s">
        <v>145</v>
      </c>
      <c r="H92" s="58" t="s">
        <v>145</v>
      </c>
      <c r="I92" s="23" t="s">
        <v>19</v>
      </c>
      <c r="J92" s="62" t="s">
        <v>146</v>
      </c>
      <c r="K92" s="62" t="s">
        <v>14</v>
      </c>
      <c r="L92" s="62" t="s">
        <v>14</v>
      </c>
      <c r="M92" s="24" t="s">
        <v>147</v>
      </c>
      <c r="N92" s="63" t="s">
        <v>148</v>
      </c>
      <c r="O92" s="55" t="s">
        <v>280</v>
      </c>
      <c r="P92" s="62" t="s">
        <v>551</v>
      </c>
      <c r="Q92" s="62" t="s">
        <v>637</v>
      </c>
    </row>
    <row r="93" spans="1:17" s="59" customFormat="1" ht="45" x14ac:dyDescent="0.25">
      <c r="A93" s="49">
        <f t="shared" si="1"/>
        <v>88</v>
      </c>
      <c r="B93" s="56">
        <v>42304</v>
      </c>
      <c r="C93" s="56">
        <v>42304</v>
      </c>
      <c r="D93" s="60">
        <v>1060</v>
      </c>
      <c r="E93" s="61">
        <v>72084.31</v>
      </c>
      <c r="F93" s="61">
        <v>0</v>
      </c>
      <c r="G93" s="58" t="s">
        <v>281</v>
      </c>
      <c r="H93" s="58" t="s">
        <v>281</v>
      </c>
      <c r="I93" s="23" t="s">
        <v>19</v>
      </c>
      <c r="J93" s="62" t="s">
        <v>282</v>
      </c>
      <c r="K93" s="62" t="s">
        <v>26</v>
      </c>
      <c r="L93" s="62" t="s">
        <v>283</v>
      </c>
      <c r="M93" s="62" t="s">
        <v>194</v>
      </c>
      <c r="N93" s="63" t="s">
        <v>61</v>
      </c>
      <c r="O93" s="55" t="s">
        <v>284</v>
      </c>
      <c r="P93" s="62" t="s">
        <v>537</v>
      </c>
      <c r="Q93" s="62" t="s">
        <v>635</v>
      </c>
    </row>
    <row r="94" spans="1:17" s="59" customFormat="1" ht="45" x14ac:dyDescent="0.25">
      <c r="A94" s="49">
        <f t="shared" si="1"/>
        <v>89</v>
      </c>
      <c r="B94" s="56">
        <v>42304</v>
      </c>
      <c r="C94" s="56">
        <v>42304</v>
      </c>
      <c r="D94" s="60">
        <v>1059</v>
      </c>
      <c r="E94" s="61">
        <v>149622</v>
      </c>
      <c r="F94" s="61">
        <v>0</v>
      </c>
      <c r="G94" s="58" t="s">
        <v>281</v>
      </c>
      <c r="H94" s="58" t="s">
        <v>281</v>
      </c>
      <c r="I94" s="23" t="s">
        <v>19</v>
      </c>
      <c r="J94" s="62" t="s">
        <v>285</v>
      </c>
      <c r="K94" s="62" t="s">
        <v>26</v>
      </c>
      <c r="L94" s="62" t="s">
        <v>283</v>
      </c>
      <c r="M94" s="62" t="s">
        <v>194</v>
      </c>
      <c r="N94" s="63" t="s">
        <v>286</v>
      </c>
      <c r="O94" s="55" t="s">
        <v>287</v>
      </c>
      <c r="P94" s="62" t="s">
        <v>542</v>
      </c>
      <c r="Q94" s="62" t="s">
        <v>635</v>
      </c>
    </row>
    <row r="95" spans="1:17" s="59" customFormat="1" ht="60" x14ac:dyDescent="0.25">
      <c r="A95" s="49">
        <f t="shared" si="1"/>
        <v>90</v>
      </c>
      <c r="B95" s="56">
        <v>42304</v>
      </c>
      <c r="C95" s="56">
        <v>42304</v>
      </c>
      <c r="D95" s="60">
        <v>1058</v>
      </c>
      <c r="E95" s="61">
        <v>329739</v>
      </c>
      <c r="F95" s="61">
        <v>0</v>
      </c>
      <c r="G95" s="58" t="s">
        <v>288</v>
      </c>
      <c r="H95" s="58" t="s">
        <v>288</v>
      </c>
      <c r="I95" s="23" t="s">
        <v>19</v>
      </c>
      <c r="J95" s="62" t="s">
        <v>59</v>
      </c>
      <c r="K95" s="62" t="s">
        <v>14</v>
      </c>
      <c r="L95" s="62" t="s">
        <v>14</v>
      </c>
      <c r="M95" s="24" t="s">
        <v>289</v>
      </c>
      <c r="N95" s="63" t="s">
        <v>61</v>
      </c>
      <c r="O95" s="55" t="s">
        <v>290</v>
      </c>
      <c r="P95" s="62" t="s">
        <v>542</v>
      </c>
      <c r="Q95" s="62" t="s">
        <v>636</v>
      </c>
    </row>
    <row r="96" spans="1:17" s="59" customFormat="1" ht="45" x14ac:dyDescent="0.25">
      <c r="A96" s="49">
        <f t="shared" si="1"/>
        <v>91</v>
      </c>
      <c r="B96" s="56">
        <v>42311</v>
      </c>
      <c r="C96" s="56">
        <v>42311</v>
      </c>
      <c r="D96" s="60">
        <v>21</v>
      </c>
      <c r="E96" s="61">
        <v>167535.9</v>
      </c>
      <c r="F96" s="61">
        <v>0</v>
      </c>
      <c r="G96" s="58" t="s">
        <v>263</v>
      </c>
      <c r="H96" s="58" t="s">
        <v>263</v>
      </c>
      <c r="I96" s="23" t="s">
        <v>118</v>
      </c>
      <c r="J96" s="62" t="s">
        <v>291</v>
      </c>
      <c r="K96" s="62" t="s">
        <v>14</v>
      </c>
      <c r="L96" s="62" t="s">
        <v>14</v>
      </c>
      <c r="M96" s="24" t="s">
        <v>65</v>
      </c>
      <c r="N96" s="63" t="s">
        <v>265</v>
      </c>
      <c r="O96" s="55" t="s">
        <v>292</v>
      </c>
      <c r="P96" s="62" t="s">
        <v>549</v>
      </c>
      <c r="Q96" s="62" t="s">
        <v>638</v>
      </c>
    </row>
    <row r="97" spans="1:17" s="59" customFormat="1" ht="60" x14ac:dyDescent="0.25">
      <c r="A97" s="49">
        <f t="shared" si="1"/>
        <v>92</v>
      </c>
      <c r="B97" s="14">
        <v>42313</v>
      </c>
      <c r="C97" s="14">
        <v>42313</v>
      </c>
      <c r="D97" s="9">
        <v>2</v>
      </c>
      <c r="E97" s="61">
        <v>150000</v>
      </c>
      <c r="F97" s="61">
        <v>0</v>
      </c>
      <c r="G97" s="58" t="s">
        <v>159</v>
      </c>
      <c r="H97" s="58" t="s">
        <v>159</v>
      </c>
      <c r="I97" s="17" t="s">
        <v>160</v>
      </c>
      <c r="J97" s="62" t="s">
        <v>161</v>
      </c>
      <c r="K97" s="62" t="s">
        <v>14</v>
      </c>
      <c r="L97" s="62" t="s">
        <v>14</v>
      </c>
      <c r="M97" s="16" t="s">
        <v>162</v>
      </c>
      <c r="N97" s="11" t="s">
        <v>163</v>
      </c>
      <c r="O97" s="55" t="s">
        <v>293</v>
      </c>
      <c r="P97" s="62" t="s">
        <v>551</v>
      </c>
      <c r="Q97" s="62" t="s">
        <v>639</v>
      </c>
    </row>
    <row r="98" spans="1:17" s="59" customFormat="1" ht="60" x14ac:dyDescent="0.25">
      <c r="A98" s="49">
        <f t="shared" si="1"/>
        <v>93</v>
      </c>
      <c r="B98" s="14">
        <v>42314</v>
      </c>
      <c r="C98" s="14">
        <v>42314</v>
      </c>
      <c r="D98" s="9">
        <v>1104</v>
      </c>
      <c r="E98" s="61">
        <v>150000</v>
      </c>
      <c r="F98" s="61">
        <v>0</v>
      </c>
      <c r="G98" s="58" t="s">
        <v>123</v>
      </c>
      <c r="H98" s="58" t="s">
        <v>123</v>
      </c>
      <c r="I98" s="23" t="s">
        <v>19</v>
      </c>
      <c r="J98" s="62" t="s">
        <v>124</v>
      </c>
      <c r="K98" s="62" t="s">
        <v>14</v>
      </c>
      <c r="L98" s="62" t="s">
        <v>14</v>
      </c>
      <c r="M98" s="16" t="s">
        <v>125</v>
      </c>
      <c r="N98" s="11" t="s">
        <v>126</v>
      </c>
      <c r="O98" s="55" t="s">
        <v>294</v>
      </c>
      <c r="P98" s="62" t="s">
        <v>540</v>
      </c>
      <c r="Q98" s="62" t="s">
        <v>640</v>
      </c>
    </row>
    <row r="99" spans="1:17" s="59" customFormat="1" ht="60" x14ac:dyDescent="0.25">
      <c r="A99" s="49">
        <f t="shared" si="1"/>
        <v>94</v>
      </c>
      <c r="B99" s="14">
        <v>42314</v>
      </c>
      <c r="C99" s="14">
        <v>42314</v>
      </c>
      <c r="D99" s="9">
        <v>1103</v>
      </c>
      <c r="E99" s="61">
        <v>139057.43</v>
      </c>
      <c r="F99" s="61">
        <v>0</v>
      </c>
      <c r="G99" s="58" t="s">
        <v>246</v>
      </c>
      <c r="H99" s="58" t="s">
        <v>246</v>
      </c>
      <c r="I99" s="23" t="s">
        <v>19</v>
      </c>
      <c r="J99" s="62" t="s">
        <v>247</v>
      </c>
      <c r="K99" s="62" t="s">
        <v>26</v>
      </c>
      <c r="L99" s="62" t="s">
        <v>248</v>
      </c>
      <c r="M99" s="24" t="s">
        <v>141</v>
      </c>
      <c r="N99" s="63" t="s">
        <v>78</v>
      </c>
      <c r="O99" s="55" t="s">
        <v>295</v>
      </c>
      <c r="P99" s="62" t="s">
        <v>540</v>
      </c>
      <c r="Q99" s="62" t="s">
        <v>641</v>
      </c>
    </row>
    <row r="100" spans="1:17" s="59" customFormat="1" ht="45" x14ac:dyDescent="0.25">
      <c r="A100" s="49">
        <f t="shared" si="1"/>
        <v>95</v>
      </c>
      <c r="B100" s="14">
        <v>42313</v>
      </c>
      <c r="C100" s="14">
        <v>42313</v>
      </c>
      <c r="D100" s="9">
        <v>2510</v>
      </c>
      <c r="E100" s="61">
        <v>85374</v>
      </c>
      <c r="F100" s="61">
        <v>0</v>
      </c>
      <c r="G100" s="58" t="s">
        <v>154</v>
      </c>
      <c r="H100" s="58" t="s">
        <v>154</v>
      </c>
      <c r="I100" s="23" t="s">
        <v>12</v>
      </c>
      <c r="J100" s="62" t="s">
        <v>296</v>
      </c>
      <c r="K100" s="62" t="s">
        <v>14</v>
      </c>
      <c r="L100" s="62" t="s">
        <v>14</v>
      </c>
      <c r="M100" s="24" t="s">
        <v>156</v>
      </c>
      <c r="N100" s="63" t="s">
        <v>157</v>
      </c>
      <c r="O100" s="55" t="s">
        <v>297</v>
      </c>
      <c r="P100" s="62" t="s">
        <v>542</v>
      </c>
      <c r="Q100" s="62" t="s">
        <v>642</v>
      </c>
    </row>
    <row r="101" spans="1:17" s="59" customFormat="1" ht="45" x14ac:dyDescent="0.25">
      <c r="A101" s="49">
        <f t="shared" si="1"/>
        <v>96</v>
      </c>
      <c r="B101" s="14">
        <v>42313</v>
      </c>
      <c r="C101" s="14">
        <v>42313</v>
      </c>
      <c r="D101" s="9">
        <v>2511</v>
      </c>
      <c r="E101" s="61">
        <v>83252.960000000006</v>
      </c>
      <c r="F101" s="61">
        <v>0</v>
      </c>
      <c r="G101" s="58" t="s">
        <v>298</v>
      </c>
      <c r="H101" s="58" t="s">
        <v>298</v>
      </c>
      <c r="I101" s="23" t="s">
        <v>12</v>
      </c>
      <c r="J101" s="62" t="s">
        <v>299</v>
      </c>
      <c r="K101" s="62" t="s">
        <v>14</v>
      </c>
      <c r="L101" s="62" t="s">
        <v>14</v>
      </c>
      <c r="M101" s="24" t="s">
        <v>15</v>
      </c>
      <c r="N101" s="63" t="s">
        <v>300</v>
      </c>
      <c r="O101" s="55" t="s">
        <v>301</v>
      </c>
      <c r="P101" s="62" t="s">
        <v>542</v>
      </c>
      <c r="Q101" s="62" t="s">
        <v>643</v>
      </c>
    </row>
    <row r="102" spans="1:17" s="59" customFormat="1" ht="45" x14ac:dyDescent="0.25">
      <c r="A102" s="49">
        <f t="shared" si="1"/>
        <v>97</v>
      </c>
      <c r="B102" s="14">
        <v>42314</v>
      </c>
      <c r="C102" s="14">
        <v>42314</v>
      </c>
      <c r="D102" s="9">
        <v>1049</v>
      </c>
      <c r="E102" s="61">
        <v>98735</v>
      </c>
      <c r="F102" s="61">
        <v>0</v>
      </c>
      <c r="G102" s="58" t="s">
        <v>302</v>
      </c>
      <c r="H102" s="58" t="s">
        <v>302</v>
      </c>
      <c r="I102" s="23" t="s">
        <v>19</v>
      </c>
      <c r="J102" s="62" t="s">
        <v>303</v>
      </c>
      <c r="K102" s="62" t="s">
        <v>26</v>
      </c>
      <c r="L102" s="62" t="s">
        <v>27</v>
      </c>
      <c r="M102" s="24" t="s">
        <v>304</v>
      </c>
      <c r="N102" s="63" t="s">
        <v>305</v>
      </c>
      <c r="O102" s="55" t="s">
        <v>306</v>
      </c>
      <c r="P102" s="62" t="s">
        <v>540</v>
      </c>
      <c r="Q102" s="62" t="s">
        <v>644</v>
      </c>
    </row>
    <row r="103" spans="1:17" s="59" customFormat="1" ht="45" x14ac:dyDescent="0.25">
      <c r="A103" s="49">
        <f t="shared" si="1"/>
        <v>98</v>
      </c>
      <c r="B103" s="14">
        <v>42318</v>
      </c>
      <c r="C103" s="14">
        <v>42318</v>
      </c>
      <c r="D103" s="9">
        <v>1128</v>
      </c>
      <c r="E103" s="61">
        <v>139952.1</v>
      </c>
      <c r="F103" s="61">
        <v>0</v>
      </c>
      <c r="G103" s="58" t="s">
        <v>102</v>
      </c>
      <c r="H103" s="58" t="s">
        <v>102</v>
      </c>
      <c r="I103" s="23" t="s">
        <v>19</v>
      </c>
      <c r="J103" s="62" t="s">
        <v>103</v>
      </c>
      <c r="K103" s="62" t="s">
        <v>14</v>
      </c>
      <c r="L103" s="62" t="s">
        <v>14</v>
      </c>
      <c r="M103" s="24" t="s">
        <v>104</v>
      </c>
      <c r="N103" s="63" t="s">
        <v>105</v>
      </c>
      <c r="O103" s="55" t="s">
        <v>307</v>
      </c>
      <c r="P103" s="62" t="s">
        <v>540</v>
      </c>
      <c r="Q103" s="62" t="s">
        <v>645</v>
      </c>
    </row>
    <row r="104" spans="1:17" s="59" customFormat="1" ht="75" x14ac:dyDescent="0.25">
      <c r="A104" s="49">
        <f t="shared" si="1"/>
        <v>99</v>
      </c>
      <c r="B104" s="14">
        <v>42326</v>
      </c>
      <c r="C104" s="14">
        <v>42326</v>
      </c>
      <c r="D104" s="9">
        <v>1186</v>
      </c>
      <c r="E104" s="61">
        <v>40000</v>
      </c>
      <c r="F104" s="15">
        <v>0</v>
      </c>
      <c r="G104" s="58" t="s">
        <v>95</v>
      </c>
      <c r="H104" s="11" t="s">
        <v>95</v>
      </c>
      <c r="I104" s="23" t="s">
        <v>19</v>
      </c>
      <c r="J104" s="62" t="s">
        <v>96</v>
      </c>
      <c r="K104" s="62" t="s">
        <v>14</v>
      </c>
      <c r="L104" s="62" t="s">
        <v>14</v>
      </c>
      <c r="M104" s="24" t="s">
        <v>65</v>
      </c>
      <c r="N104" s="63" t="s">
        <v>97</v>
      </c>
      <c r="O104" s="55" t="s">
        <v>308</v>
      </c>
      <c r="P104" s="62" t="s">
        <v>549</v>
      </c>
      <c r="Q104" s="10"/>
    </row>
    <row r="105" spans="1:17" s="59" customFormat="1" ht="75" x14ac:dyDescent="0.25">
      <c r="A105" s="49">
        <f t="shared" si="1"/>
        <v>100</v>
      </c>
      <c r="B105" s="14">
        <v>42326</v>
      </c>
      <c r="C105" s="14">
        <v>42326</v>
      </c>
      <c r="D105" s="9">
        <v>1189</v>
      </c>
      <c r="E105" s="61">
        <v>91932.800000000003</v>
      </c>
      <c r="F105" s="61">
        <v>0</v>
      </c>
      <c r="G105" s="42" t="s">
        <v>38</v>
      </c>
      <c r="H105" s="42" t="s">
        <v>38</v>
      </c>
      <c r="I105" s="50" t="s">
        <v>19</v>
      </c>
      <c r="J105" s="62" t="s">
        <v>39</v>
      </c>
      <c r="K105" s="62" t="s">
        <v>14</v>
      </c>
      <c r="L105" s="62" t="s">
        <v>14</v>
      </c>
      <c r="M105" s="24" t="s">
        <v>40</v>
      </c>
      <c r="N105" s="63" t="s">
        <v>41</v>
      </c>
      <c r="O105" s="55" t="s">
        <v>309</v>
      </c>
      <c r="P105" s="62" t="s">
        <v>542</v>
      </c>
      <c r="Q105" s="62" t="s">
        <v>646</v>
      </c>
    </row>
    <row r="106" spans="1:17" s="59" customFormat="1" ht="60" x14ac:dyDescent="0.25">
      <c r="A106" s="49">
        <f t="shared" si="1"/>
        <v>101</v>
      </c>
      <c r="B106" s="14">
        <v>42325</v>
      </c>
      <c r="C106" s="14">
        <v>42325</v>
      </c>
      <c r="D106" s="9">
        <v>2602</v>
      </c>
      <c r="E106" s="61">
        <v>160020</v>
      </c>
      <c r="F106" s="61">
        <v>0</v>
      </c>
      <c r="G106" s="58" t="s">
        <v>232</v>
      </c>
      <c r="H106" s="58" t="s">
        <v>232</v>
      </c>
      <c r="I106" s="23" t="s">
        <v>12</v>
      </c>
      <c r="J106" s="62" t="s">
        <v>296</v>
      </c>
      <c r="K106" s="62" t="s">
        <v>14</v>
      </c>
      <c r="L106" s="62" t="s">
        <v>14</v>
      </c>
      <c r="M106" s="24" t="s">
        <v>233</v>
      </c>
      <c r="N106" s="63" t="s">
        <v>234</v>
      </c>
      <c r="O106" s="55" t="s">
        <v>310</v>
      </c>
      <c r="P106" s="62" t="s">
        <v>542</v>
      </c>
      <c r="Q106" s="62" t="s">
        <v>647</v>
      </c>
    </row>
    <row r="107" spans="1:17" s="59" customFormat="1" ht="60" x14ac:dyDescent="0.25">
      <c r="A107" s="49">
        <f t="shared" si="1"/>
        <v>102</v>
      </c>
      <c r="B107" s="14">
        <v>42325</v>
      </c>
      <c r="C107" s="14">
        <v>42325</v>
      </c>
      <c r="D107" s="9">
        <v>1180</v>
      </c>
      <c r="E107" s="61">
        <v>131829.9</v>
      </c>
      <c r="F107" s="61">
        <v>0</v>
      </c>
      <c r="G107" s="58" t="s">
        <v>63</v>
      </c>
      <c r="H107" s="58" t="s">
        <v>63</v>
      </c>
      <c r="I107" s="50" t="s">
        <v>19</v>
      </c>
      <c r="J107" s="62" t="s">
        <v>311</v>
      </c>
      <c r="K107" s="62" t="s">
        <v>14</v>
      </c>
      <c r="L107" s="62" t="s">
        <v>14</v>
      </c>
      <c r="M107" s="24" t="s">
        <v>65</v>
      </c>
      <c r="N107" s="63" t="s">
        <v>66</v>
      </c>
      <c r="O107" s="55" t="s">
        <v>312</v>
      </c>
      <c r="P107" s="62" t="s">
        <v>562</v>
      </c>
      <c r="Q107" s="62" t="s">
        <v>648</v>
      </c>
    </row>
    <row r="108" spans="1:17" s="59" customFormat="1" ht="75" x14ac:dyDescent="0.25">
      <c r="A108" s="49">
        <f t="shared" si="1"/>
        <v>103</v>
      </c>
      <c r="B108" s="14">
        <v>42326</v>
      </c>
      <c r="C108" s="14">
        <v>42326</v>
      </c>
      <c r="D108" s="9">
        <v>1190</v>
      </c>
      <c r="E108" s="61">
        <v>221394.76</v>
      </c>
      <c r="F108" s="61">
        <v>0</v>
      </c>
      <c r="G108" s="11" t="s">
        <v>84</v>
      </c>
      <c r="H108" s="11" t="s">
        <v>84</v>
      </c>
      <c r="I108" s="20" t="s">
        <v>19</v>
      </c>
      <c r="J108" s="62" t="s">
        <v>85</v>
      </c>
      <c r="K108" s="62" t="s">
        <v>14</v>
      </c>
      <c r="L108" s="62" t="s">
        <v>14</v>
      </c>
      <c r="M108" s="24" t="s">
        <v>86</v>
      </c>
      <c r="N108" s="63" t="s">
        <v>87</v>
      </c>
      <c r="O108" s="55" t="s">
        <v>313</v>
      </c>
      <c r="P108" s="62" t="s">
        <v>551</v>
      </c>
      <c r="Q108" s="62" t="s">
        <v>649</v>
      </c>
    </row>
    <row r="109" spans="1:17" s="59" customFormat="1" ht="75" x14ac:dyDescent="0.25">
      <c r="A109" s="49">
        <f t="shared" si="1"/>
        <v>104</v>
      </c>
      <c r="B109" s="14">
        <v>42326</v>
      </c>
      <c r="C109" s="14">
        <v>42326</v>
      </c>
      <c r="D109" s="9">
        <v>1187</v>
      </c>
      <c r="E109" s="61">
        <v>194000</v>
      </c>
      <c r="F109" s="61">
        <v>0</v>
      </c>
      <c r="G109" s="58" t="s">
        <v>227</v>
      </c>
      <c r="H109" s="58" t="s">
        <v>227</v>
      </c>
      <c r="I109" s="23" t="s">
        <v>19</v>
      </c>
      <c r="J109" s="62" t="s">
        <v>54</v>
      </c>
      <c r="K109" s="62" t="s">
        <v>14</v>
      </c>
      <c r="L109" s="62" t="s">
        <v>14</v>
      </c>
      <c r="M109" s="24" t="s">
        <v>228</v>
      </c>
      <c r="N109" s="63" t="s">
        <v>229</v>
      </c>
      <c r="O109" s="55" t="s">
        <v>314</v>
      </c>
      <c r="P109" s="62" t="s">
        <v>551</v>
      </c>
      <c r="Q109" s="62" t="s">
        <v>650</v>
      </c>
    </row>
    <row r="110" spans="1:17" s="59" customFormat="1" ht="75" x14ac:dyDescent="0.25">
      <c r="A110" s="49">
        <f t="shared" si="1"/>
        <v>105</v>
      </c>
      <c r="B110" s="14">
        <v>42326</v>
      </c>
      <c r="C110" s="14">
        <v>42326</v>
      </c>
      <c r="D110" s="9">
        <v>1188</v>
      </c>
      <c r="E110" s="61">
        <v>247643.89</v>
      </c>
      <c r="F110" s="61">
        <v>0</v>
      </c>
      <c r="G110" s="17" t="s">
        <v>53</v>
      </c>
      <c r="H110" s="17" t="s">
        <v>53</v>
      </c>
      <c r="I110" s="20" t="s">
        <v>19</v>
      </c>
      <c r="J110" s="62" t="s">
        <v>54</v>
      </c>
      <c r="K110" s="62" t="s">
        <v>14</v>
      </c>
      <c r="L110" s="62" t="s">
        <v>14</v>
      </c>
      <c r="M110" s="24" t="s">
        <v>55</v>
      </c>
      <c r="N110" s="63" t="s">
        <v>56</v>
      </c>
      <c r="O110" s="55" t="s">
        <v>315</v>
      </c>
      <c r="P110" s="62" t="s">
        <v>551</v>
      </c>
      <c r="Q110" s="62" t="s">
        <v>651</v>
      </c>
    </row>
    <row r="111" spans="1:17" s="59" customFormat="1" ht="60" x14ac:dyDescent="0.25">
      <c r="A111" s="49">
        <f t="shared" si="1"/>
        <v>106</v>
      </c>
      <c r="B111" s="14">
        <v>42327</v>
      </c>
      <c r="C111" s="14">
        <v>42327</v>
      </c>
      <c r="D111" s="9">
        <v>1198</v>
      </c>
      <c r="E111" s="61">
        <v>75049.88</v>
      </c>
      <c r="F111" s="61">
        <v>0</v>
      </c>
      <c r="G111" s="58" t="s">
        <v>316</v>
      </c>
      <c r="H111" s="58" t="s">
        <v>316</v>
      </c>
      <c r="I111" s="23" t="s">
        <v>19</v>
      </c>
      <c r="J111" s="62" t="s">
        <v>630</v>
      </c>
      <c r="K111" s="62" t="s">
        <v>14</v>
      </c>
      <c r="L111" s="62" t="s">
        <v>14</v>
      </c>
      <c r="M111" s="24" t="s">
        <v>317</v>
      </c>
      <c r="N111" s="63" t="s">
        <v>318</v>
      </c>
      <c r="O111" s="55" t="s">
        <v>319</v>
      </c>
      <c r="P111" s="62" t="s">
        <v>573</v>
      </c>
      <c r="Q111" s="62" t="s">
        <v>653</v>
      </c>
    </row>
    <row r="112" spans="1:17" s="59" customFormat="1" ht="90" x14ac:dyDescent="0.25">
      <c r="A112" s="49">
        <f t="shared" si="1"/>
        <v>107</v>
      </c>
      <c r="B112" s="14">
        <v>42327</v>
      </c>
      <c r="C112" s="14">
        <v>42327</v>
      </c>
      <c r="D112" s="9">
        <v>1196</v>
      </c>
      <c r="E112" s="61">
        <v>600000</v>
      </c>
      <c r="F112" s="61">
        <v>0</v>
      </c>
      <c r="G112" s="58" t="s">
        <v>320</v>
      </c>
      <c r="H112" s="58" t="s">
        <v>320</v>
      </c>
      <c r="I112" s="23" t="s">
        <v>19</v>
      </c>
      <c r="J112" s="62" t="s">
        <v>321</v>
      </c>
      <c r="K112" s="62" t="s">
        <v>14</v>
      </c>
      <c r="L112" s="62" t="s">
        <v>14</v>
      </c>
      <c r="M112" s="24" t="s">
        <v>322</v>
      </c>
      <c r="N112" s="63" t="s">
        <v>323</v>
      </c>
      <c r="O112" s="55" t="s">
        <v>324</v>
      </c>
      <c r="P112" s="62" t="s">
        <v>537</v>
      </c>
      <c r="Q112" s="62" t="s">
        <v>652</v>
      </c>
    </row>
    <row r="113" spans="1:17" s="59" customFormat="1" ht="60" x14ac:dyDescent="0.25">
      <c r="A113" s="49">
        <f t="shared" si="1"/>
        <v>108</v>
      </c>
      <c r="B113" s="14">
        <v>42328</v>
      </c>
      <c r="C113" s="14">
        <v>42328</v>
      </c>
      <c r="D113" s="9">
        <v>1202</v>
      </c>
      <c r="E113" s="61">
        <v>60000</v>
      </c>
      <c r="F113" s="61">
        <v>0</v>
      </c>
      <c r="G113" s="58" t="s">
        <v>123</v>
      </c>
      <c r="H113" s="58" t="s">
        <v>123</v>
      </c>
      <c r="I113" s="23" t="s">
        <v>19</v>
      </c>
      <c r="J113" s="45" t="s">
        <v>124</v>
      </c>
      <c r="K113" s="62" t="s">
        <v>14</v>
      </c>
      <c r="L113" s="62" t="s">
        <v>14</v>
      </c>
      <c r="M113" s="24" t="s">
        <v>125</v>
      </c>
      <c r="N113" s="63" t="s">
        <v>126</v>
      </c>
      <c r="O113" s="55" t="s">
        <v>325</v>
      </c>
      <c r="P113" s="45" t="s">
        <v>540</v>
      </c>
      <c r="Q113" s="45" t="s">
        <v>654</v>
      </c>
    </row>
    <row r="114" spans="1:17" s="59" customFormat="1" ht="60" x14ac:dyDescent="0.25">
      <c r="A114" s="49">
        <f t="shared" si="1"/>
        <v>109</v>
      </c>
      <c r="B114" s="56">
        <v>42333</v>
      </c>
      <c r="C114" s="56">
        <v>42333</v>
      </c>
      <c r="D114" s="60">
        <v>1211</v>
      </c>
      <c r="E114" s="61">
        <v>350504</v>
      </c>
      <c r="F114" s="61">
        <v>0</v>
      </c>
      <c r="G114" s="58" t="s">
        <v>236</v>
      </c>
      <c r="H114" s="58" t="s">
        <v>236</v>
      </c>
      <c r="I114" s="23" t="s">
        <v>19</v>
      </c>
      <c r="J114" s="62" t="s">
        <v>59</v>
      </c>
      <c r="K114" s="62" t="s">
        <v>14</v>
      </c>
      <c r="L114" s="62" t="s">
        <v>14</v>
      </c>
      <c r="M114" s="24" t="s">
        <v>237</v>
      </c>
      <c r="N114" s="63" t="s">
        <v>142</v>
      </c>
      <c r="O114" s="55" t="s">
        <v>326</v>
      </c>
      <c r="P114" s="62" t="s">
        <v>542</v>
      </c>
      <c r="Q114" s="62" t="s">
        <v>655</v>
      </c>
    </row>
    <row r="115" spans="1:17" s="65" customFormat="1" ht="60" x14ac:dyDescent="0.25">
      <c r="A115" s="49">
        <f t="shared" si="1"/>
        <v>110</v>
      </c>
      <c r="B115" s="14">
        <v>42335</v>
      </c>
      <c r="C115" s="14">
        <v>42335</v>
      </c>
      <c r="D115" s="9">
        <v>2734</v>
      </c>
      <c r="E115" s="61">
        <v>497000</v>
      </c>
      <c r="F115" s="61">
        <v>0</v>
      </c>
      <c r="G115" s="11" t="s">
        <v>191</v>
      </c>
      <c r="H115" s="11" t="s">
        <v>191</v>
      </c>
      <c r="I115" s="20" t="s">
        <v>12</v>
      </c>
      <c r="J115" s="10" t="s">
        <v>192</v>
      </c>
      <c r="K115" s="10" t="s">
        <v>26</v>
      </c>
      <c r="L115" s="10" t="s">
        <v>193</v>
      </c>
      <c r="M115" s="16" t="s">
        <v>194</v>
      </c>
      <c r="N115" s="11" t="s">
        <v>195</v>
      </c>
      <c r="O115" s="64" t="s">
        <v>327</v>
      </c>
      <c r="P115" s="10" t="s">
        <v>573</v>
      </c>
      <c r="Q115" s="10" t="s">
        <v>656</v>
      </c>
    </row>
    <row r="116" spans="1:17" s="65" customFormat="1" ht="60" x14ac:dyDescent="0.25">
      <c r="A116" s="49">
        <f t="shared" si="1"/>
        <v>111</v>
      </c>
      <c r="B116" s="14">
        <v>42338</v>
      </c>
      <c r="C116" s="14">
        <v>42339</v>
      </c>
      <c r="D116" s="9">
        <v>3</v>
      </c>
      <c r="E116" s="61">
        <f>212292</f>
        <v>212292</v>
      </c>
      <c r="F116" s="61">
        <v>25</v>
      </c>
      <c r="G116" s="11" t="s">
        <v>328</v>
      </c>
      <c r="H116" s="11" t="s">
        <v>328</v>
      </c>
      <c r="I116" s="20" t="s">
        <v>206</v>
      </c>
      <c r="J116" s="10" t="s">
        <v>329</v>
      </c>
      <c r="K116" s="10" t="s">
        <v>14</v>
      </c>
      <c r="L116" s="10" t="s">
        <v>14</v>
      </c>
      <c r="M116" s="16" t="s">
        <v>65</v>
      </c>
      <c r="N116" s="11" t="s">
        <v>330</v>
      </c>
      <c r="O116" s="64" t="s">
        <v>331</v>
      </c>
      <c r="P116" s="10" t="s">
        <v>542</v>
      </c>
      <c r="Q116" s="10" t="s">
        <v>657</v>
      </c>
    </row>
    <row r="117" spans="1:17" s="65" customFormat="1" ht="60" x14ac:dyDescent="0.25">
      <c r="A117" s="49">
        <f t="shared" si="1"/>
        <v>112</v>
      </c>
      <c r="B117" s="14">
        <v>42339</v>
      </c>
      <c r="C117" s="14">
        <v>42339</v>
      </c>
      <c r="D117" s="9">
        <v>2791</v>
      </c>
      <c r="E117" s="61">
        <v>450374.76</v>
      </c>
      <c r="F117" s="61">
        <v>0</v>
      </c>
      <c r="G117" s="11" t="s">
        <v>332</v>
      </c>
      <c r="H117" s="11" t="s">
        <v>332</v>
      </c>
      <c r="I117" s="20" t="s">
        <v>12</v>
      </c>
      <c r="J117" s="10" t="s">
        <v>186</v>
      </c>
      <c r="K117" s="10" t="s">
        <v>14</v>
      </c>
      <c r="L117" s="10" t="s">
        <v>14</v>
      </c>
      <c r="M117" s="16" t="s">
        <v>167</v>
      </c>
      <c r="N117" s="11" t="s">
        <v>229</v>
      </c>
      <c r="O117" s="64" t="s">
        <v>333</v>
      </c>
      <c r="P117" s="10" t="s">
        <v>659</v>
      </c>
      <c r="Q117" s="10" t="s">
        <v>658</v>
      </c>
    </row>
    <row r="118" spans="1:17" s="65" customFormat="1" ht="75" x14ac:dyDescent="0.25">
      <c r="A118" s="49">
        <f t="shared" si="1"/>
        <v>113</v>
      </c>
      <c r="B118" s="14">
        <v>42340</v>
      </c>
      <c r="C118" s="14">
        <v>42340</v>
      </c>
      <c r="D118" s="9">
        <v>1263</v>
      </c>
      <c r="E118" s="61">
        <v>352946.93</v>
      </c>
      <c r="F118" s="61">
        <v>0</v>
      </c>
      <c r="G118" s="11" t="s">
        <v>185</v>
      </c>
      <c r="H118" s="57" t="s">
        <v>185</v>
      </c>
      <c r="I118" s="20" t="s">
        <v>19</v>
      </c>
      <c r="J118" s="10" t="s">
        <v>186</v>
      </c>
      <c r="K118" s="10" t="s">
        <v>14</v>
      </c>
      <c r="L118" s="10" t="s">
        <v>14</v>
      </c>
      <c r="M118" s="16" t="s">
        <v>187</v>
      </c>
      <c r="N118" s="11" t="s">
        <v>188</v>
      </c>
      <c r="O118" s="64" t="s">
        <v>334</v>
      </c>
      <c r="P118" s="10" t="s">
        <v>549</v>
      </c>
      <c r="Q118" s="10" t="s">
        <v>660</v>
      </c>
    </row>
    <row r="119" spans="1:17" s="65" customFormat="1" ht="60" x14ac:dyDescent="0.25">
      <c r="A119" s="49">
        <f t="shared" si="1"/>
        <v>114</v>
      </c>
      <c r="B119" s="14">
        <v>42340</v>
      </c>
      <c r="C119" s="14">
        <v>42340</v>
      </c>
      <c r="D119" s="9">
        <v>1264</v>
      </c>
      <c r="E119" s="61">
        <v>352946.93</v>
      </c>
      <c r="F119" s="61">
        <v>0</v>
      </c>
      <c r="G119" s="11" t="s">
        <v>211</v>
      </c>
      <c r="H119" s="11" t="s">
        <v>211</v>
      </c>
      <c r="I119" s="20" t="s">
        <v>19</v>
      </c>
      <c r="J119" s="10" t="s">
        <v>212</v>
      </c>
      <c r="K119" s="10" t="s">
        <v>14</v>
      </c>
      <c r="L119" s="10" t="s">
        <v>14</v>
      </c>
      <c r="M119" s="16" t="s">
        <v>187</v>
      </c>
      <c r="N119" s="11" t="s">
        <v>213</v>
      </c>
      <c r="O119" s="64" t="s">
        <v>335</v>
      </c>
      <c r="P119" s="10" t="s">
        <v>549</v>
      </c>
      <c r="Q119" s="10" t="s">
        <v>661</v>
      </c>
    </row>
    <row r="120" spans="1:17" s="65" customFormat="1" ht="60" x14ac:dyDescent="0.25">
      <c r="A120" s="49">
        <f t="shared" si="1"/>
        <v>115</v>
      </c>
      <c r="B120" s="14">
        <v>42340</v>
      </c>
      <c r="C120" s="14">
        <v>42340</v>
      </c>
      <c r="D120" s="9">
        <v>1265</v>
      </c>
      <c r="E120" s="61">
        <v>357396.55</v>
      </c>
      <c r="F120" s="61">
        <v>0</v>
      </c>
      <c r="G120" s="17" t="s">
        <v>112</v>
      </c>
      <c r="H120" s="17" t="s">
        <v>112</v>
      </c>
      <c r="I120" s="50" t="s">
        <v>19</v>
      </c>
      <c r="J120" s="10" t="s">
        <v>662</v>
      </c>
      <c r="K120" s="10" t="s">
        <v>14</v>
      </c>
      <c r="L120" s="10" t="s">
        <v>14</v>
      </c>
      <c r="M120" s="16" t="s">
        <v>114</v>
      </c>
      <c r="N120" s="11" t="s">
        <v>115</v>
      </c>
      <c r="O120" s="64" t="s">
        <v>336</v>
      </c>
      <c r="P120" s="10" t="s">
        <v>573</v>
      </c>
      <c r="Q120" s="10" t="s">
        <v>663</v>
      </c>
    </row>
    <row r="121" spans="1:17" s="65" customFormat="1" ht="60" x14ac:dyDescent="0.25">
      <c r="A121" s="49">
        <f t="shared" si="1"/>
        <v>116</v>
      </c>
      <c r="B121" s="14">
        <v>42340</v>
      </c>
      <c r="C121" s="14">
        <v>42340</v>
      </c>
      <c r="D121" s="9">
        <v>4</v>
      </c>
      <c r="E121" s="61">
        <f>141540</f>
        <v>141540</v>
      </c>
      <c r="F121" s="61">
        <v>25</v>
      </c>
      <c r="G121" s="17" t="s">
        <v>205</v>
      </c>
      <c r="H121" s="17" t="s">
        <v>205</v>
      </c>
      <c r="I121" s="20" t="s">
        <v>206</v>
      </c>
      <c r="J121" s="10" t="s">
        <v>207</v>
      </c>
      <c r="K121" s="10" t="s">
        <v>14</v>
      </c>
      <c r="L121" s="10" t="s">
        <v>14</v>
      </c>
      <c r="M121" s="16" t="s">
        <v>208</v>
      </c>
      <c r="N121" s="11" t="s">
        <v>209</v>
      </c>
      <c r="O121" s="64" t="s">
        <v>337</v>
      </c>
      <c r="P121" s="10" t="s">
        <v>549</v>
      </c>
      <c r="Q121" s="10" t="s">
        <v>664</v>
      </c>
    </row>
    <row r="122" spans="1:17" s="65" customFormat="1" ht="75" x14ac:dyDescent="0.25">
      <c r="A122" s="49">
        <f t="shared" si="1"/>
        <v>117</v>
      </c>
      <c r="B122" s="14">
        <v>42340</v>
      </c>
      <c r="C122" s="14">
        <v>42340</v>
      </c>
      <c r="D122" s="9">
        <v>1266</v>
      </c>
      <c r="E122" s="61">
        <v>233576.63</v>
      </c>
      <c r="F122" s="61">
        <v>0</v>
      </c>
      <c r="G122" s="11" t="s">
        <v>250</v>
      </c>
      <c r="H122" s="11" t="s">
        <v>250</v>
      </c>
      <c r="I122" s="20" t="s">
        <v>19</v>
      </c>
      <c r="J122" s="10" t="s">
        <v>255</v>
      </c>
      <c r="K122" s="10" t="s">
        <v>14</v>
      </c>
      <c r="L122" s="10" t="s">
        <v>14</v>
      </c>
      <c r="M122" s="16" t="s">
        <v>252</v>
      </c>
      <c r="N122" s="11" t="s">
        <v>253</v>
      </c>
      <c r="O122" s="64" t="s">
        <v>338</v>
      </c>
      <c r="P122" s="10" t="s">
        <v>546</v>
      </c>
      <c r="Q122" s="10" t="s">
        <v>665</v>
      </c>
    </row>
    <row r="123" spans="1:17" s="65" customFormat="1" ht="75" x14ac:dyDescent="0.25">
      <c r="A123" s="49">
        <f t="shared" si="1"/>
        <v>118</v>
      </c>
      <c r="B123" s="14">
        <v>42340</v>
      </c>
      <c r="C123" s="14">
        <v>42340</v>
      </c>
      <c r="D123" s="9">
        <v>1267</v>
      </c>
      <c r="E123" s="61">
        <v>420000</v>
      </c>
      <c r="F123" s="61">
        <v>0</v>
      </c>
      <c r="G123" s="58" t="s">
        <v>239</v>
      </c>
      <c r="H123" s="58" t="s">
        <v>239</v>
      </c>
      <c r="I123" s="23" t="s">
        <v>19</v>
      </c>
      <c r="J123" s="10" t="s">
        <v>240</v>
      </c>
      <c r="K123" s="10" t="s">
        <v>14</v>
      </c>
      <c r="L123" s="10" t="s">
        <v>14</v>
      </c>
      <c r="M123" s="16" t="s">
        <v>180</v>
      </c>
      <c r="N123" s="11" t="s">
        <v>241</v>
      </c>
      <c r="O123" s="64" t="s">
        <v>339</v>
      </c>
      <c r="P123" s="10" t="s">
        <v>562</v>
      </c>
      <c r="Q123" s="10" t="s">
        <v>666</v>
      </c>
    </row>
    <row r="124" spans="1:17" s="65" customFormat="1" ht="60" x14ac:dyDescent="0.25">
      <c r="A124" s="49">
        <f t="shared" si="1"/>
        <v>119</v>
      </c>
      <c r="B124" s="14">
        <v>42342</v>
      </c>
      <c r="C124" s="14">
        <v>42342</v>
      </c>
      <c r="D124" s="9">
        <v>1284</v>
      </c>
      <c r="E124" s="61">
        <v>36816</v>
      </c>
      <c r="F124" s="61">
        <v>0</v>
      </c>
      <c r="G124" s="11" t="s">
        <v>340</v>
      </c>
      <c r="H124" s="11" t="s">
        <v>340</v>
      </c>
      <c r="I124" s="23" t="s">
        <v>19</v>
      </c>
      <c r="J124" s="10" t="s">
        <v>207</v>
      </c>
      <c r="K124" s="10" t="s">
        <v>14</v>
      </c>
      <c r="L124" s="10" t="s">
        <v>14</v>
      </c>
      <c r="M124" s="16" t="s">
        <v>895</v>
      </c>
      <c r="N124" s="11" t="s">
        <v>341</v>
      </c>
      <c r="O124" s="64" t="s">
        <v>342</v>
      </c>
      <c r="P124" s="10" t="s">
        <v>540</v>
      </c>
      <c r="Q124" s="10" t="s">
        <v>667</v>
      </c>
    </row>
    <row r="125" spans="1:17" s="65" customFormat="1" ht="60" x14ac:dyDescent="0.25">
      <c r="A125" s="49">
        <f t="shared" si="1"/>
        <v>120</v>
      </c>
      <c r="B125" s="14">
        <v>42342</v>
      </c>
      <c r="C125" s="14">
        <v>42342</v>
      </c>
      <c r="D125" s="9">
        <v>1283</v>
      </c>
      <c r="E125" s="61">
        <v>168196.73</v>
      </c>
      <c r="F125" s="61">
        <v>0</v>
      </c>
      <c r="G125" s="11" t="s">
        <v>281</v>
      </c>
      <c r="H125" s="11" t="s">
        <v>281</v>
      </c>
      <c r="I125" s="23" t="s">
        <v>19</v>
      </c>
      <c r="J125" s="10" t="s">
        <v>282</v>
      </c>
      <c r="K125" s="10" t="s">
        <v>26</v>
      </c>
      <c r="L125" s="10" t="s">
        <v>283</v>
      </c>
      <c r="M125" s="16" t="s">
        <v>194</v>
      </c>
      <c r="N125" s="11" t="s">
        <v>61</v>
      </c>
      <c r="O125" s="64" t="s">
        <v>343</v>
      </c>
      <c r="P125" s="10" t="s">
        <v>537</v>
      </c>
      <c r="Q125" s="10" t="s">
        <v>668</v>
      </c>
    </row>
    <row r="126" spans="1:17" s="65" customFormat="1" ht="75" x14ac:dyDescent="0.25">
      <c r="A126" s="49">
        <f t="shared" si="1"/>
        <v>121</v>
      </c>
      <c r="B126" s="14">
        <v>42342</v>
      </c>
      <c r="C126" s="14">
        <v>42342</v>
      </c>
      <c r="D126" s="9">
        <v>2872</v>
      </c>
      <c r="E126" s="61">
        <v>297500</v>
      </c>
      <c r="F126" s="61">
        <v>0</v>
      </c>
      <c r="G126" s="58" t="s">
        <v>273</v>
      </c>
      <c r="H126" s="58" t="s">
        <v>273</v>
      </c>
      <c r="I126" s="23" t="s">
        <v>12</v>
      </c>
      <c r="J126" s="10" t="s">
        <v>274</v>
      </c>
      <c r="K126" s="10" t="s">
        <v>14</v>
      </c>
      <c r="L126" s="10" t="s">
        <v>14</v>
      </c>
      <c r="M126" s="16" t="s">
        <v>275</v>
      </c>
      <c r="N126" s="11" t="s">
        <v>152</v>
      </c>
      <c r="O126" s="64" t="s">
        <v>344</v>
      </c>
      <c r="P126" s="10" t="s">
        <v>542</v>
      </c>
      <c r="Q126" s="10" t="s">
        <v>669</v>
      </c>
    </row>
    <row r="127" spans="1:17" s="65" customFormat="1" ht="75" x14ac:dyDescent="0.25">
      <c r="A127" s="49">
        <f t="shared" si="1"/>
        <v>122</v>
      </c>
      <c r="B127" s="14">
        <v>42345</v>
      </c>
      <c r="C127" s="14">
        <v>42345</v>
      </c>
      <c r="D127" s="9">
        <v>1290</v>
      </c>
      <c r="E127" s="61">
        <v>432012.08</v>
      </c>
      <c r="F127" s="61">
        <v>0</v>
      </c>
      <c r="G127" s="11" t="s">
        <v>250</v>
      </c>
      <c r="H127" s="11" t="s">
        <v>250</v>
      </c>
      <c r="I127" s="20" t="s">
        <v>19</v>
      </c>
      <c r="J127" s="10" t="s">
        <v>251</v>
      </c>
      <c r="K127" s="10" t="s">
        <v>14</v>
      </c>
      <c r="L127" s="10" t="s">
        <v>14</v>
      </c>
      <c r="M127" s="16" t="s">
        <v>252</v>
      </c>
      <c r="N127" s="11" t="s">
        <v>253</v>
      </c>
      <c r="O127" s="64" t="s">
        <v>345</v>
      </c>
      <c r="P127" s="10" t="s">
        <v>546</v>
      </c>
      <c r="Q127" s="10" t="s">
        <v>670</v>
      </c>
    </row>
    <row r="128" spans="1:17" s="65" customFormat="1" ht="75" x14ac:dyDescent="0.25">
      <c r="A128" s="49">
        <f t="shared" si="1"/>
        <v>123</v>
      </c>
      <c r="B128" s="14">
        <v>42348</v>
      </c>
      <c r="C128" s="14">
        <v>42348</v>
      </c>
      <c r="D128" s="9">
        <v>1321</v>
      </c>
      <c r="E128" s="61">
        <v>456400</v>
      </c>
      <c r="F128" s="61">
        <v>0</v>
      </c>
      <c r="G128" s="11" t="s">
        <v>197</v>
      </c>
      <c r="H128" s="11" t="s">
        <v>197</v>
      </c>
      <c r="I128" s="20" t="s">
        <v>19</v>
      </c>
      <c r="J128" s="10" t="s">
        <v>128</v>
      </c>
      <c r="K128" s="10" t="s">
        <v>14</v>
      </c>
      <c r="L128" s="10" t="s">
        <v>14</v>
      </c>
      <c r="M128" s="16" t="s">
        <v>15</v>
      </c>
      <c r="N128" s="11" t="s">
        <v>198</v>
      </c>
      <c r="O128" s="64" t="s">
        <v>346</v>
      </c>
      <c r="P128" s="10" t="s">
        <v>542</v>
      </c>
      <c r="Q128" s="10" t="s">
        <v>671</v>
      </c>
    </row>
    <row r="129" spans="1:17" s="65" customFormat="1" ht="75" x14ac:dyDescent="0.25">
      <c r="A129" s="49">
        <f t="shared" si="1"/>
        <v>124</v>
      </c>
      <c r="B129" s="14">
        <v>42349</v>
      </c>
      <c r="C129" s="14">
        <v>42349</v>
      </c>
      <c r="D129" s="9">
        <v>1332</v>
      </c>
      <c r="E129" s="61">
        <v>860078</v>
      </c>
      <c r="F129" s="61">
        <v>0</v>
      </c>
      <c r="G129" s="11" t="s">
        <v>347</v>
      </c>
      <c r="H129" s="11" t="s">
        <v>347</v>
      </c>
      <c r="I129" s="20" t="s">
        <v>19</v>
      </c>
      <c r="J129" s="10" t="s">
        <v>348</v>
      </c>
      <c r="K129" s="10" t="s">
        <v>27</v>
      </c>
      <c r="L129" s="10" t="s">
        <v>27</v>
      </c>
      <c r="M129" s="16" t="s">
        <v>349</v>
      </c>
      <c r="N129" s="11" t="s">
        <v>350</v>
      </c>
      <c r="O129" s="64" t="s">
        <v>351</v>
      </c>
      <c r="P129" s="10" t="s">
        <v>537</v>
      </c>
      <c r="Q129" s="10" t="s">
        <v>672</v>
      </c>
    </row>
    <row r="130" spans="1:17" s="65" customFormat="1" ht="75" x14ac:dyDescent="0.25">
      <c r="A130" s="49">
        <f t="shared" si="1"/>
        <v>125</v>
      </c>
      <c r="B130" s="14">
        <v>42349</v>
      </c>
      <c r="C130" s="14">
        <v>42349</v>
      </c>
      <c r="D130" s="9">
        <v>1331</v>
      </c>
      <c r="E130" s="61">
        <v>140082.51999999999</v>
      </c>
      <c r="F130" s="61">
        <v>0</v>
      </c>
      <c r="G130" s="11" t="s">
        <v>145</v>
      </c>
      <c r="H130" s="11" t="s">
        <v>145</v>
      </c>
      <c r="I130" s="20" t="s">
        <v>19</v>
      </c>
      <c r="J130" s="10" t="s">
        <v>352</v>
      </c>
      <c r="K130" s="10" t="s">
        <v>14</v>
      </c>
      <c r="L130" s="10" t="s">
        <v>14</v>
      </c>
      <c r="M130" s="16" t="s">
        <v>147</v>
      </c>
      <c r="N130" s="11" t="s">
        <v>148</v>
      </c>
      <c r="O130" s="64" t="s">
        <v>353</v>
      </c>
      <c r="P130" s="10" t="s">
        <v>551</v>
      </c>
      <c r="Q130" s="10" t="s">
        <v>673</v>
      </c>
    </row>
    <row r="131" spans="1:17" s="65" customFormat="1" ht="60" x14ac:dyDescent="0.25">
      <c r="A131" s="49">
        <f t="shared" si="1"/>
        <v>126</v>
      </c>
      <c r="B131" s="14">
        <v>42354</v>
      </c>
      <c r="C131" s="14">
        <v>42354</v>
      </c>
      <c r="D131" s="9">
        <v>1360</v>
      </c>
      <c r="E131" s="61">
        <v>123973.17</v>
      </c>
      <c r="F131" s="61">
        <v>0</v>
      </c>
      <c r="G131" s="11" t="s">
        <v>354</v>
      </c>
      <c r="H131" s="11" t="s">
        <v>354</v>
      </c>
      <c r="I131" s="20" t="s">
        <v>19</v>
      </c>
      <c r="J131" s="10" t="s">
        <v>355</v>
      </c>
      <c r="K131" s="62" t="s">
        <v>14</v>
      </c>
      <c r="L131" s="62" t="s">
        <v>14</v>
      </c>
      <c r="M131" s="16" t="s">
        <v>202</v>
      </c>
      <c r="N131" s="11" t="s">
        <v>356</v>
      </c>
      <c r="O131" s="66" t="s">
        <v>357</v>
      </c>
      <c r="P131" s="10" t="s">
        <v>542</v>
      </c>
      <c r="Q131" s="10" t="s">
        <v>674</v>
      </c>
    </row>
    <row r="132" spans="1:17" s="65" customFormat="1" ht="75" x14ac:dyDescent="0.25">
      <c r="A132" s="49">
        <f t="shared" si="1"/>
        <v>127</v>
      </c>
      <c r="B132" s="14">
        <v>42354</v>
      </c>
      <c r="C132" s="14">
        <v>42354</v>
      </c>
      <c r="D132" s="9">
        <v>1361</v>
      </c>
      <c r="E132" s="61">
        <v>769391</v>
      </c>
      <c r="F132" s="61">
        <v>0</v>
      </c>
      <c r="G132" s="58" t="s">
        <v>288</v>
      </c>
      <c r="H132" s="58" t="s">
        <v>288</v>
      </c>
      <c r="I132" s="23" t="s">
        <v>19</v>
      </c>
      <c r="J132" s="10" t="s">
        <v>59</v>
      </c>
      <c r="K132" s="62" t="s">
        <v>14</v>
      </c>
      <c r="L132" s="62" t="s">
        <v>14</v>
      </c>
      <c r="M132" s="16" t="s">
        <v>289</v>
      </c>
      <c r="N132" s="11" t="s">
        <v>61</v>
      </c>
      <c r="O132" s="66" t="s">
        <v>358</v>
      </c>
      <c r="P132" s="10" t="s">
        <v>542</v>
      </c>
      <c r="Q132" s="10" t="s">
        <v>675</v>
      </c>
    </row>
    <row r="133" spans="1:17" s="65" customFormat="1" ht="75" x14ac:dyDescent="0.25">
      <c r="A133" s="49">
        <f t="shared" si="1"/>
        <v>128</v>
      </c>
      <c r="B133" s="14">
        <v>42354</v>
      </c>
      <c r="C133" s="14">
        <v>42354</v>
      </c>
      <c r="D133" s="9">
        <v>3011</v>
      </c>
      <c r="E133" s="61">
        <v>194256.91</v>
      </c>
      <c r="F133" s="61">
        <v>0</v>
      </c>
      <c r="G133" s="57" t="s">
        <v>298</v>
      </c>
      <c r="H133" s="11" t="s">
        <v>298</v>
      </c>
      <c r="I133" s="20" t="s">
        <v>12</v>
      </c>
      <c r="J133" s="10" t="s">
        <v>299</v>
      </c>
      <c r="K133" s="62" t="s">
        <v>14</v>
      </c>
      <c r="L133" s="62" t="s">
        <v>14</v>
      </c>
      <c r="M133" s="16" t="s">
        <v>15</v>
      </c>
      <c r="N133" s="11" t="s">
        <v>300</v>
      </c>
      <c r="O133" s="66" t="s">
        <v>359</v>
      </c>
      <c r="P133" s="10" t="s">
        <v>542</v>
      </c>
      <c r="Q133" s="10" t="s">
        <v>676</v>
      </c>
    </row>
    <row r="134" spans="1:17" s="65" customFormat="1" ht="60" x14ac:dyDescent="0.25">
      <c r="A134" s="49">
        <f t="shared" si="1"/>
        <v>129</v>
      </c>
      <c r="B134" s="14">
        <v>42354</v>
      </c>
      <c r="C134" s="14">
        <v>42354</v>
      </c>
      <c r="D134" s="9">
        <v>3012</v>
      </c>
      <c r="E134" s="61">
        <v>59057.36</v>
      </c>
      <c r="F134" s="61">
        <v>0</v>
      </c>
      <c r="G134" s="58" t="s">
        <v>232</v>
      </c>
      <c r="H134" s="58" t="s">
        <v>232</v>
      </c>
      <c r="I134" s="23" t="s">
        <v>12</v>
      </c>
      <c r="J134" s="10" t="s">
        <v>240</v>
      </c>
      <c r="K134" s="62" t="s">
        <v>14</v>
      </c>
      <c r="L134" s="62" t="s">
        <v>14</v>
      </c>
      <c r="M134" s="16" t="s">
        <v>233</v>
      </c>
      <c r="N134" s="11" t="s">
        <v>234</v>
      </c>
      <c r="O134" s="66" t="s">
        <v>360</v>
      </c>
      <c r="P134" s="10" t="s">
        <v>562</v>
      </c>
      <c r="Q134" s="10" t="s">
        <v>677</v>
      </c>
    </row>
    <row r="135" spans="1:17" s="65" customFormat="1" ht="75" x14ac:dyDescent="0.25">
      <c r="A135" s="49">
        <f t="shared" si="1"/>
        <v>130</v>
      </c>
      <c r="B135" s="14">
        <v>42359</v>
      </c>
      <c r="C135" s="14">
        <v>42359</v>
      </c>
      <c r="D135" s="9">
        <v>1399</v>
      </c>
      <c r="E135" s="61">
        <v>379417</v>
      </c>
      <c r="F135" s="61">
        <v>0</v>
      </c>
      <c r="G135" s="17" t="s">
        <v>112</v>
      </c>
      <c r="H135" s="17" t="s">
        <v>112</v>
      </c>
      <c r="I135" s="50" t="s">
        <v>19</v>
      </c>
      <c r="J135" s="10" t="s">
        <v>662</v>
      </c>
      <c r="K135" s="62" t="s">
        <v>14</v>
      </c>
      <c r="L135" s="62" t="s">
        <v>14</v>
      </c>
      <c r="M135" s="16" t="s">
        <v>114</v>
      </c>
      <c r="N135" s="11" t="s">
        <v>115</v>
      </c>
      <c r="O135" s="66" t="s">
        <v>361</v>
      </c>
      <c r="P135" s="10" t="s">
        <v>573</v>
      </c>
      <c r="Q135" s="10" t="s">
        <v>678</v>
      </c>
    </row>
    <row r="136" spans="1:17" s="65" customFormat="1" ht="60" x14ac:dyDescent="0.25">
      <c r="A136" s="49">
        <f t="shared" ref="A136:A199" si="2">A135+1</f>
        <v>131</v>
      </c>
      <c r="B136" s="14">
        <v>42359</v>
      </c>
      <c r="C136" s="14">
        <v>42359</v>
      </c>
      <c r="D136" s="9">
        <v>1398</v>
      </c>
      <c r="E136" s="61">
        <v>148769.60999999999</v>
      </c>
      <c r="F136" s="61">
        <v>0</v>
      </c>
      <c r="G136" s="58" t="s">
        <v>269</v>
      </c>
      <c r="H136" s="58" t="s">
        <v>269</v>
      </c>
      <c r="I136" s="23" t="s">
        <v>19</v>
      </c>
      <c r="J136" s="10" t="s">
        <v>270</v>
      </c>
      <c r="K136" s="62" t="s">
        <v>14</v>
      </c>
      <c r="L136" s="62" t="s">
        <v>14</v>
      </c>
      <c r="M136" s="16" t="s">
        <v>271</v>
      </c>
      <c r="N136" s="11" t="s">
        <v>253</v>
      </c>
      <c r="O136" s="66" t="s">
        <v>362</v>
      </c>
      <c r="P136" s="10" t="s">
        <v>577</v>
      </c>
      <c r="Q136" s="10" t="s">
        <v>679</v>
      </c>
    </row>
    <row r="137" spans="1:17" s="65" customFormat="1" ht="75" x14ac:dyDescent="0.25">
      <c r="A137" s="49">
        <f t="shared" si="2"/>
        <v>132</v>
      </c>
      <c r="B137" s="14">
        <v>42359</v>
      </c>
      <c r="C137" s="14">
        <v>42359</v>
      </c>
      <c r="D137" s="9">
        <v>1400</v>
      </c>
      <c r="E137" s="61">
        <v>133000</v>
      </c>
      <c r="F137" s="61">
        <v>0</v>
      </c>
      <c r="G137" s="58" t="s">
        <v>227</v>
      </c>
      <c r="H137" s="58" t="s">
        <v>227</v>
      </c>
      <c r="I137" s="23" t="s">
        <v>19</v>
      </c>
      <c r="J137" s="10" t="s">
        <v>54</v>
      </c>
      <c r="K137" s="62" t="s">
        <v>14</v>
      </c>
      <c r="L137" s="62" t="s">
        <v>14</v>
      </c>
      <c r="M137" s="16" t="s">
        <v>228</v>
      </c>
      <c r="N137" s="11" t="s">
        <v>229</v>
      </c>
      <c r="O137" s="66" t="s">
        <v>363</v>
      </c>
      <c r="P137" s="10" t="s">
        <v>551</v>
      </c>
      <c r="Q137" s="10" t="s">
        <v>681</v>
      </c>
    </row>
    <row r="138" spans="1:17" s="65" customFormat="1" ht="75" x14ac:dyDescent="0.25">
      <c r="A138" s="49">
        <f t="shared" si="2"/>
        <v>133</v>
      </c>
      <c r="B138" s="14">
        <v>42361</v>
      </c>
      <c r="C138" s="14">
        <v>42361</v>
      </c>
      <c r="D138" s="9">
        <v>3198</v>
      </c>
      <c r="E138" s="61">
        <v>199206</v>
      </c>
      <c r="F138" s="61">
        <v>0</v>
      </c>
      <c r="G138" s="58" t="s">
        <v>154</v>
      </c>
      <c r="H138" s="58" t="s">
        <v>154</v>
      </c>
      <c r="I138" s="23" t="s">
        <v>12</v>
      </c>
      <c r="J138" s="10" t="s">
        <v>296</v>
      </c>
      <c r="K138" s="62" t="s">
        <v>14</v>
      </c>
      <c r="L138" s="62" t="s">
        <v>14</v>
      </c>
      <c r="M138" s="16" t="s">
        <v>156</v>
      </c>
      <c r="N138" s="11" t="s">
        <v>157</v>
      </c>
      <c r="O138" s="66" t="s">
        <v>364</v>
      </c>
      <c r="P138" s="10" t="s">
        <v>542</v>
      </c>
      <c r="Q138" s="10" t="s">
        <v>680</v>
      </c>
    </row>
    <row r="139" spans="1:17" s="65" customFormat="1" ht="75" x14ac:dyDescent="0.25">
      <c r="A139" s="49">
        <f t="shared" si="2"/>
        <v>134</v>
      </c>
      <c r="B139" s="14">
        <v>42361</v>
      </c>
      <c r="C139" s="14">
        <v>42361</v>
      </c>
      <c r="D139" s="9">
        <v>1438</v>
      </c>
      <c r="E139" s="61">
        <v>107001.85</v>
      </c>
      <c r="F139" s="61">
        <v>0</v>
      </c>
      <c r="G139" s="11" t="s">
        <v>84</v>
      </c>
      <c r="H139" s="11" t="s">
        <v>84</v>
      </c>
      <c r="I139" s="20" t="s">
        <v>19</v>
      </c>
      <c r="J139" s="10" t="s">
        <v>85</v>
      </c>
      <c r="K139" s="62" t="s">
        <v>14</v>
      </c>
      <c r="L139" s="62" t="s">
        <v>14</v>
      </c>
      <c r="M139" s="16" t="s">
        <v>86</v>
      </c>
      <c r="N139" s="11" t="s">
        <v>87</v>
      </c>
      <c r="O139" s="66" t="s">
        <v>365</v>
      </c>
      <c r="P139" s="10" t="s">
        <v>551</v>
      </c>
      <c r="Q139" s="10" t="s">
        <v>682</v>
      </c>
    </row>
    <row r="140" spans="1:17" s="65" customFormat="1" ht="75" x14ac:dyDescent="0.25">
      <c r="A140" s="49">
        <f t="shared" si="2"/>
        <v>135</v>
      </c>
      <c r="B140" s="14">
        <v>42361</v>
      </c>
      <c r="C140" s="14">
        <v>42361</v>
      </c>
      <c r="D140" s="9">
        <v>3</v>
      </c>
      <c r="E140" s="61">
        <v>60000</v>
      </c>
      <c r="F140" s="61">
        <v>0</v>
      </c>
      <c r="G140" s="58" t="s">
        <v>159</v>
      </c>
      <c r="H140" s="58" t="s">
        <v>159</v>
      </c>
      <c r="I140" s="17" t="s">
        <v>160</v>
      </c>
      <c r="J140" s="10" t="s">
        <v>161</v>
      </c>
      <c r="K140" s="62" t="s">
        <v>14</v>
      </c>
      <c r="L140" s="62" t="s">
        <v>14</v>
      </c>
      <c r="M140" s="16" t="s">
        <v>162</v>
      </c>
      <c r="N140" s="11" t="s">
        <v>163</v>
      </c>
      <c r="O140" s="66" t="s">
        <v>366</v>
      </c>
      <c r="P140" s="10" t="s">
        <v>551</v>
      </c>
      <c r="Q140" s="10" t="s">
        <v>683</v>
      </c>
    </row>
    <row r="141" spans="1:17" s="65" customFormat="1" ht="60" x14ac:dyDescent="0.25">
      <c r="A141" s="49">
        <f t="shared" si="2"/>
        <v>136</v>
      </c>
      <c r="B141" s="14">
        <v>42367</v>
      </c>
      <c r="C141" s="14">
        <v>42367</v>
      </c>
      <c r="D141" s="9">
        <v>1466</v>
      </c>
      <c r="E141" s="61">
        <v>96600</v>
      </c>
      <c r="F141" s="61">
        <v>0</v>
      </c>
      <c r="G141" s="11" t="s">
        <v>367</v>
      </c>
      <c r="H141" s="11" t="s">
        <v>367</v>
      </c>
      <c r="I141" s="20" t="s">
        <v>19</v>
      </c>
      <c r="J141" s="10" t="s">
        <v>368</v>
      </c>
      <c r="K141" s="62" t="s">
        <v>14</v>
      </c>
      <c r="L141" s="62" t="s">
        <v>14</v>
      </c>
      <c r="M141" s="16" t="s">
        <v>65</v>
      </c>
      <c r="N141" s="11" t="s">
        <v>369</v>
      </c>
      <c r="O141" s="66" t="s">
        <v>370</v>
      </c>
      <c r="P141" s="10" t="s">
        <v>540</v>
      </c>
      <c r="Q141" s="10" t="s">
        <v>684</v>
      </c>
    </row>
    <row r="142" spans="1:17" s="65" customFormat="1" ht="60" x14ac:dyDescent="0.25">
      <c r="A142" s="49">
        <f t="shared" si="2"/>
        <v>137</v>
      </c>
      <c r="B142" s="14">
        <v>42368</v>
      </c>
      <c r="C142" s="14">
        <v>42368</v>
      </c>
      <c r="D142" s="9">
        <v>1557</v>
      </c>
      <c r="E142" s="61">
        <v>175116.4</v>
      </c>
      <c r="F142" s="61">
        <v>0</v>
      </c>
      <c r="G142" s="58" t="s">
        <v>316</v>
      </c>
      <c r="H142" s="58" t="s">
        <v>316</v>
      </c>
      <c r="I142" s="23" t="s">
        <v>19</v>
      </c>
      <c r="J142" s="10" t="s">
        <v>630</v>
      </c>
      <c r="K142" s="62" t="s">
        <v>14</v>
      </c>
      <c r="L142" s="62" t="s">
        <v>14</v>
      </c>
      <c r="M142" s="16" t="s">
        <v>317</v>
      </c>
      <c r="N142" s="11" t="s">
        <v>318</v>
      </c>
      <c r="O142" s="66" t="s">
        <v>371</v>
      </c>
      <c r="P142" s="10" t="s">
        <v>573</v>
      </c>
      <c r="Q142" s="10" t="s">
        <v>685</v>
      </c>
    </row>
    <row r="143" spans="1:17" s="65" customFormat="1" ht="60" x14ac:dyDescent="0.25">
      <c r="A143" s="49">
        <f t="shared" si="2"/>
        <v>138</v>
      </c>
      <c r="B143" s="14">
        <v>42368</v>
      </c>
      <c r="C143" s="14">
        <v>42368</v>
      </c>
      <c r="D143" s="9">
        <v>1556</v>
      </c>
      <c r="E143" s="61">
        <v>101976</v>
      </c>
      <c r="F143" s="61">
        <v>0</v>
      </c>
      <c r="G143" s="11" t="s">
        <v>372</v>
      </c>
      <c r="H143" s="11" t="s">
        <v>372</v>
      </c>
      <c r="I143" s="20" t="s">
        <v>19</v>
      </c>
      <c r="J143" s="10" t="s">
        <v>59</v>
      </c>
      <c r="K143" s="62" t="s">
        <v>14</v>
      </c>
      <c r="L143" s="62" t="s">
        <v>14</v>
      </c>
      <c r="M143" s="16" t="s">
        <v>373</v>
      </c>
      <c r="N143" s="11" t="s">
        <v>374</v>
      </c>
      <c r="O143" s="66" t="s">
        <v>375</v>
      </c>
      <c r="P143" s="10" t="s">
        <v>542</v>
      </c>
      <c r="Q143" s="10" t="s">
        <v>686</v>
      </c>
    </row>
    <row r="144" spans="1:17" s="65" customFormat="1" ht="60" x14ac:dyDescent="0.25">
      <c r="A144" s="49">
        <f t="shared" si="2"/>
        <v>139</v>
      </c>
      <c r="B144" s="14">
        <v>42369</v>
      </c>
      <c r="C144" s="14">
        <v>42369</v>
      </c>
      <c r="D144" s="9">
        <v>1560</v>
      </c>
      <c r="E144" s="15">
        <v>91658.73</v>
      </c>
      <c r="F144" s="15">
        <v>0</v>
      </c>
      <c r="G144" s="11" t="s">
        <v>757</v>
      </c>
      <c r="H144" s="11" t="s">
        <v>197</v>
      </c>
      <c r="I144" s="20" t="s">
        <v>19</v>
      </c>
      <c r="J144" s="10" t="s">
        <v>376</v>
      </c>
      <c r="K144" s="10" t="s">
        <v>14</v>
      </c>
      <c r="L144" s="10" t="s">
        <v>14</v>
      </c>
      <c r="M144" s="16" t="s">
        <v>15</v>
      </c>
      <c r="N144" s="11" t="s">
        <v>377</v>
      </c>
      <c r="O144" s="67" t="s">
        <v>378</v>
      </c>
      <c r="P144" s="10" t="s">
        <v>546</v>
      </c>
      <c r="Q144" s="10" t="s">
        <v>795</v>
      </c>
    </row>
    <row r="145" spans="1:17" s="65" customFormat="1" ht="75" x14ac:dyDescent="0.25">
      <c r="A145" s="49">
        <f t="shared" si="2"/>
        <v>140</v>
      </c>
      <c r="B145" s="14">
        <v>42369</v>
      </c>
      <c r="C145" s="14">
        <v>42369</v>
      </c>
      <c r="D145" s="9">
        <v>1561</v>
      </c>
      <c r="E145" s="61">
        <v>381526.68</v>
      </c>
      <c r="F145" s="61">
        <v>0</v>
      </c>
      <c r="G145" s="11" t="s">
        <v>178</v>
      </c>
      <c r="H145" s="11" t="s">
        <v>178</v>
      </c>
      <c r="I145" s="20" t="s">
        <v>19</v>
      </c>
      <c r="J145" s="10" t="s">
        <v>379</v>
      </c>
      <c r="K145" s="62" t="s">
        <v>14</v>
      </c>
      <c r="L145" s="62" t="s">
        <v>14</v>
      </c>
      <c r="M145" s="16" t="s">
        <v>180</v>
      </c>
      <c r="N145" s="11" t="s">
        <v>181</v>
      </c>
      <c r="O145" s="66" t="s">
        <v>380</v>
      </c>
      <c r="P145" s="10" t="s">
        <v>577</v>
      </c>
      <c r="Q145" s="10" t="s">
        <v>687</v>
      </c>
    </row>
    <row r="146" spans="1:17" s="48" customFormat="1" ht="60" x14ac:dyDescent="0.25">
      <c r="A146" s="49">
        <f t="shared" si="2"/>
        <v>141</v>
      </c>
      <c r="B146" s="81">
        <v>42390</v>
      </c>
      <c r="C146" s="81">
        <v>42390</v>
      </c>
      <c r="D146" s="40">
        <v>2</v>
      </c>
      <c r="E146" s="41">
        <v>144212.44</v>
      </c>
      <c r="F146" s="41">
        <v>0</v>
      </c>
      <c r="G146" s="58" t="s">
        <v>383</v>
      </c>
      <c r="H146" s="58" t="s">
        <v>383</v>
      </c>
      <c r="I146" s="44" t="s">
        <v>118</v>
      </c>
      <c r="J146" s="49" t="s">
        <v>688</v>
      </c>
      <c r="K146" s="45" t="s">
        <v>14</v>
      </c>
      <c r="L146" s="45" t="s">
        <v>14</v>
      </c>
      <c r="M146" s="46" t="s">
        <v>385</v>
      </c>
      <c r="N146" s="58" t="s">
        <v>188</v>
      </c>
      <c r="O146" s="45" t="s">
        <v>386</v>
      </c>
      <c r="P146" s="49" t="s">
        <v>577</v>
      </c>
      <c r="Q146" s="10" t="s">
        <v>689</v>
      </c>
    </row>
    <row r="147" spans="1:17" s="48" customFormat="1" ht="60" x14ac:dyDescent="0.25">
      <c r="A147" s="49">
        <f t="shared" si="2"/>
        <v>142</v>
      </c>
      <c r="B147" s="81">
        <v>42390</v>
      </c>
      <c r="C147" s="81">
        <v>42390</v>
      </c>
      <c r="D147" s="40">
        <v>30</v>
      </c>
      <c r="E147" s="15">
        <v>85904</v>
      </c>
      <c r="F147" s="15">
        <v>0</v>
      </c>
      <c r="G147" s="11" t="s">
        <v>340</v>
      </c>
      <c r="H147" s="58" t="s">
        <v>340</v>
      </c>
      <c r="I147" s="45" t="s">
        <v>387</v>
      </c>
      <c r="J147" s="49" t="s">
        <v>207</v>
      </c>
      <c r="K147" s="10" t="s">
        <v>14</v>
      </c>
      <c r="L147" s="10" t="s">
        <v>14</v>
      </c>
      <c r="M147" s="46" t="s">
        <v>388</v>
      </c>
      <c r="N147" s="58" t="s">
        <v>341</v>
      </c>
      <c r="O147" s="45" t="s">
        <v>389</v>
      </c>
      <c r="P147" s="49" t="s">
        <v>540</v>
      </c>
      <c r="Q147" s="10" t="s">
        <v>689</v>
      </c>
    </row>
    <row r="148" spans="1:17" s="13" customFormat="1" ht="75" x14ac:dyDescent="0.25">
      <c r="A148" s="49">
        <f t="shared" si="2"/>
        <v>143</v>
      </c>
      <c r="B148" s="81">
        <v>42390</v>
      </c>
      <c r="C148" s="81">
        <v>42391</v>
      </c>
      <c r="D148" s="40">
        <v>1</v>
      </c>
      <c r="E148" s="41">
        <v>315000</v>
      </c>
      <c r="F148" s="41">
        <v>0</v>
      </c>
      <c r="G148" s="58" t="s">
        <v>390</v>
      </c>
      <c r="H148" s="58" t="s">
        <v>390</v>
      </c>
      <c r="I148" s="50" t="s">
        <v>118</v>
      </c>
      <c r="J148" s="45" t="s">
        <v>391</v>
      </c>
      <c r="K148" s="10" t="s">
        <v>14</v>
      </c>
      <c r="L148" s="10" t="s">
        <v>14</v>
      </c>
      <c r="M148" s="46" t="s">
        <v>392</v>
      </c>
      <c r="N148" s="58" t="s">
        <v>393</v>
      </c>
      <c r="O148" s="45" t="s">
        <v>394</v>
      </c>
      <c r="P148" s="45" t="s">
        <v>537</v>
      </c>
      <c r="Q148" s="10" t="s">
        <v>691</v>
      </c>
    </row>
    <row r="149" spans="1:17" s="13" customFormat="1" ht="75" x14ac:dyDescent="0.25">
      <c r="A149" s="49">
        <f t="shared" si="2"/>
        <v>144</v>
      </c>
      <c r="B149" s="81">
        <v>42390</v>
      </c>
      <c r="C149" s="81">
        <v>42390</v>
      </c>
      <c r="D149" s="9">
        <v>31</v>
      </c>
      <c r="E149" s="15">
        <v>128614.3</v>
      </c>
      <c r="F149" s="15">
        <v>0</v>
      </c>
      <c r="G149" s="58" t="s">
        <v>259</v>
      </c>
      <c r="H149" s="58" t="s">
        <v>259</v>
      </c>
      <c r="I149" s="50" t="s">
        <v>387</v>
      </c>
      <c r="J149" s="49" t="s">
        <v>260</v>
      </c>
      <c r="K149" s="10" t="s">
        <v>14</v>
      </c>
      <c r="L149" s="10" t="s">
        <v>14</v>
      </c>
      <c r="M149" s="46" t="s">
        <v>395</v>
      </c>
      <c r="N149" s="58" t="s">
        <v>261</v>
      </c>
      <c r="O149" s="45" t="s">
        <v>396</v>
      </c>
      <c r="P149" s="49" t="s">
        <v>573</v>
      </c>
      <c r="Q149" s="10" t="s">
        <v>690</v>
      </c>
    </row>
    <row r="150" spans="1:17" s="13" customFormat="1" ht="60" x14ac:dyDescent="0.25">
      <c r="A150" s="49">
        <f t="shared" si="2"/>
        <v>145</v>
      </c>
      <c r="B150" s="14">
        <v>42390</v>
      </c>
      <c r="C150" s="14">
        <v>42390</v>
      </c>
      <c r="D150" s="9">
        <v>32</v>
      </c>
      <c r="E150" s="15">
        <v>230382.34</v>
      </c>
      <c r="F150" s="15">
        <v>0</v>
      </c>
      <c r="G150" s="51" t="s">
        <v>302</v>
      </c>
      <c r="H150" s="58" t="s">
        <v>302</v>
      </c>
      <c r="I150" s="50" t="s">
        <v>387</v>
      </c>
      <c r="J150" s="49" t="s">
        <v>303</v>
      </c>
      <c r="K150" s="62" t="s">
        <v>26</v>
      </c>
      <c r="L150" s="62" t="s">
        <v>27</v>
      </c>
      <c r="M150" s="46" t="s">
        <v>397</v>
      </c>
      <c r="N150" s="58" t="s">
        <v>305</v>
      </c>
      <c r="O150" s="45" t="s">
        <v>398</v>
      </c>
      <c r="P150" s="49" t="s">
        <v>540</v>
      </c>
      <c r="Q150" s="10" t="s">
        <v>692</v>
      </c>
    </row>
    <row r="151" spans="1:17" s="13" customFormat="1" ht="75" x14ac:dyDescent="0.25">
      <c r="A151" s="49">
        <f t="shared" si="2"/>
        <v>146</v>
      </c>
      <c r="B151" s="14">
        <v>42391</v>
      </c>
      <c r="C151" s="14">
        <v>42391</v>
      </c>
      <c r="D151" s="9">
        <v>48</v>
      </c>
      <c r="E151" s="15">
        <v>307602.31400000001</v>
      </c>
      <c r="F151" s="15">
        <v>0</v>
      </c>
      <c r="G151" s="11" t="s">
        <v>63</v>
      </c>
      <c r="H151" s="58" t="s">
        <v>63</v>
      </c>
      <c r="I151" s="50" t="s">
        <v>387</v>
      </c>
      <c r="J151" s="49" t="s">
        <v>311</v>
      </c>
      <c r="K151" s="10" t="s">
        <v>14</v>
      </c>
      <c r="L151" s="10" t="s">
        <v>14</v>
      </c>
      <c r="M151" s="46" t="s">
        <v>65</v>
      </c>
      <c r="N151" s="58" t="s">
        <v>66</v>
      </c>
      <c r="O151" s="45" t="s">
        <v>399</v>
      </c>
      <c r="P151" s="49" t="s">
        <v>562</v>
      </c>
      <c r="Q151" s="10" t="s">
        <v>693</v>
      </c>
    </row>
    <row r="152" spans="1:17" s="13" customFormat="1" ht="75" x14ac:dyDescent="0.25">
      <c r="A152" s="49">
        <f t="shared" si="2"/>
        <v>147</v>
      </c>
      <c r="B152" s="14">
        <v>42391</v>
      </c>
      <c r="C152" s="14">
        <v>42391</v>
      </c>
      <c r="D152" s="9">
        <v>127</v>
      </c>
      <c r="E152" s="15">
        <v>137800.51</v>
      </c>
      <c r="F152" s="15">
        <v>0</v>
      </c>
      <c r="G152" s="58" t="s">
        <v>232</v>
      </c>
      <c r="H152" s="58" t="s">
        <v>232</v>
      </c>
      <c r="I152" s="23" t="s">
        <v>12</v>
      </c>
      <c r="J152" s="49" t="s">
        <v>240</v>
      </c>
      <c r="K152" s="10" t="s">
        <v>14</v>
      </c>
      <c r="L152" s="10" t="s">
        <v>14</v>
      </c>
      <c r="M152" s="24" t="s">
        <v>400</v>
      </c>
      <c r="N152" s="58" t="s">
        <v>234</v>
      </c>
      <c r="O152" s="45" t="s">
        <v>401</v>
      </c>
      <c r="P152" s="49" t="s">
        <v>562</v>
      </c>
      <c r="Q152" s="10" t="s">
        <v>694</v>
      </c>
    </row>
    <row r="153" spans="1:17" s="48" customFormat="1" ht="60" x14ac:dyDescent="0.25">
      <c r="A153" s="49">
        <f t="shared" si="2"/>
        <v>148</v>
      </c>
      <c r="B153" s="81">
        <v>42395</v>
      </c>
      <c r="C153" s="81">
        <v>42395</v>
      </c>
      <c r="D153" s="40">
        <v>64</v>
      </c>
      <c r="E153" s="15">
        <v>243374.85</v>
      </c>
      <c r="F153" s="15">
        <v>0</v>
      </c>
      <c r="G153" s="83" t="s">
        <v>402</v>
      </c>
      <c r="H153" s="58" t="s">
        <v>402</v>
      </c>
      <c r="I153" s="45" t="s">
        <v>387</v>
      </c>
      <c r="J153" s="49" t="s">
        <v>403</v>
      </c>
      <c r="K153" s="10" t="s">
        <v>14</v>
      </c>
      <c r="L153" s="10" t="s">
        <v>14</v>
      </c>
      <c r="M153" s="46" t="s">
        <v>404</v>
      </c>
      <c r="N153" s="58" t="s">
        <v>405</v>
      </c>
      <c r="O153" s="45" t="s">
        <v>406</v>
      </c>
      <c r="P153" s="49" t="s">
        <v>577</v>
      </c>
      <c r="Q153" s="45" t="s">
        <v>695</v>
      </c>
    </row>
    <row r="154" spans="1:17" s="48" customFormat="1" ht="60" x14ac:dyDescent="0.25">
      <c r="A154" s="49">
        <f t="shared" si="2"/>
        <v>149</v>
      </c>
      <c r="B154" s="81">
        <v>42395</v>
      </c>
      <c r="C154" s="81">
        <v>42396</v>
      </c>
      <c r="D154" s="40">
        <v>1</v>
      </c>
      <c r="E154" s="15">
        <f>338458</f>
        <v>338458</v>
      </c>
      <c r="F154" s="15">
        <v>25</v>
      </c>
      <c r="G154" s="83" t="s">
        <v>328</v>
      </c>
      <c r="H154" s="83" t="s">
        <v>328</v>
      </c>
      <c r="I154" s="44" t="s">
        <v>407</v>
      </c>
      <c r="J154" s="49" t="s">
        <v>483</v>
      </c>
      <c r="K154" s="10" t="s">
        <v>14</v>
      </c>
      <c r="L154" s="10" t="s">
        <v>14</v>
      </c>
      <c r="M154" s="46" t="s">
        <v>65</v>
      </c>
      <c r="N154" s="58" t="s">
        <v>330</v>
      </c>
      <c r="O154" s="45" t="s">
        <v>408</v>
      </c>
      <c r="P154" s="49" t="s">
        <v>542</v>
      </c>
      <c r="Q154" s="45" t="s">
        <v>696</v>
      </c>
    </row>
    <row r="155" spans="1:17" s="48" customFormat="1" ht="75" x14ac:dyDescent="0.25">
      <c r="A155" s="49">
        <f t="shared" si="2"/>
        <v>150</v>
      </c>
      <c r="B155" s="81">
        <v>42409</v>
      </c>
      <c r="C155" s="81">
        <v>42409</v>
      </c>
      <c r="D155" s="40">
        <v>3</v>
      </c>
      <c r="E155" s="15">
        <v>163615.18</v>
      </c>
      <c r="F155" s="15">
        <v>0</v>
      </c>
      <c r="G155" s="83" t="s">
        <v>409</v>
      </c>
      <c r="H155" s="83" t="s">
        <v>409</v>
      </c>
      <c r="I155" s="44" t="s">
        <v>118</v>
      </c>
      <c r="J155" s="49" t="s">
        <v>410</v>
      </c>
      <c r="K155" s="10" t="s">
        <v>14</v>
      </c>
      <c r="L155" s="10" t="s">
        <v>14</v>
      </c>
      <c r="M155" s="46" t="s">
        <v>411</v>
      </c>
      <c r="N155" s="58" t="s">
        <v>121</v>
      </c>
      <c r="O155" s="45" t="s">
        <v>412</v>
      </c>
      <c r="P155" s="49" t="s">
        <v>577</v>
      </c>
      <c r="Q155" s="45" t="s">
        <v>697</v>
      </c>
    </row>
    <row r="156" spans="1:17" s="48" customFormat="1" ht="60" x14ac:dyDescent="0.25">
      <c r="A156" s="49">
        <f t="shared" si="2"/>
        <v>151</v>
      </c>
      <c r="B156" s="81">
        <v>42409</v>
      </c>
      <c r="C156" s="81">
        <v>42409</v>
      </c>
      <c r="D156" s="40">
        <v>111</v>
      </c>
      <c r="E156" s="15">
        <v>480001.2</v>
      </c>
      <c r="F156" s="15">
        <v>0</v>
      </c>
      <c r="G156" s="68" t="s">
        <v>413</v>
      </c>
      <c r="H156" s="68" t="s">
        <v>413</v>
      </c>
      <c r="I156" s="45" t="s">
        <v>387</v>
      </c>
      <c r="J156" s="49" t="s">
        <v>403</v>
      </c>
      <c r="K156" s="10" t="s">
        <v>14</v>
      </c>
      <c r="L156" s="10" t="s">
        <v>14</v>
      </c>
      <c r="M156" s="46" t="s">
        <v>414</v>
      </c>
      <c r="N156" s="58" t="s">
        <v>115</v>
      </c>
      <c r="O156" s="45" t="s">
        <v>415</v>
      </c>
      <c r="P156" s="49" t="s">
        <v>573</v>
      </c>
      <c r="Q156" s="45" t="s">
        <v>698</v>
      </c>
    </row>
    <row r="157" spans="1:17" s="48" customFormat="1" ht="75" x14ac:dyDescent="0.25">
      <c r="A157" s="49">
        <f t="shared" si="2"/>
        <v>152</v>
      </c>
      <c r="B157" s="81">
        <v>42409</v>
      </c>
      <c r="C157" s="81">
        <v>42410</v>
      </c>
      <c r="D157" s="40">
        <v>2</v>
      </c>
      <c r="E157" s="15">
        <f>156890</f>
        <v>156890</v>
      </c>
      <c r="F157" s="15">
        <v>25</v>
      </c>
      <c r="G157" s="83" t="s">
        <v>328</v>
      </c>
      <c r="H157" s="83" t="s">
        <v>328</v>
      </c>
      <c r="I157" s="44" t="s">
        <v>407</v>
      </c>
      <c r="J157" s="49" t="s">
        <v>483</v>
      </c>
      <c r="K157" s="10" t="s">
        <v>14</v>
      </c>
      <c r="L157" s="10" t="s">
        <v>14</v>
      </c>
      <c r="M157" s="46" t="s">
        <v>65</v>
      </c>
      <c r="N157" s="58" t="s">
        <v>330</v>
      </c>
      <c r="O157" s="45" t="s">
        <v>416</v>
      </c>
      <c r="P157" s="49" t="s">
        <v>542</v>
      </c>
      <c r="Q157" s="45" t="s">
        <v>699</v>
      </c>
    </row>
    <row r="158" spans="1:17" s="48" customFormat="1" ht="60" x14ac:dyDescent="0.25">
      <c r="A158" s="49">
        <f t="shared" si="2"/>
        <v>153</v>
      </c>
      <c r="B158" s="81">
        <v>42412</v>
      </c>
      <c r="C158" s="81">
        <v>42412</v>
      </c>
      <c r="D158" s="40">
        <v>140</v>
      </c>
      <c r="E158" s="15">
        <v>753783.88</v>
      </c>
      <c r="F158" s="15">
        <v>0</v>
      </c>
      <c r="G158" s="69" t="s">
        <v>417</v>
      </c>
      <c r="H158" s="69" t="s">
        <v>417</v>
      </c>
      <c r="I158" s="45" t="s">
        <v>387</v>
      </c>
      <c r="J158" s="49" t="s">
        <v>418</v>
      </c>
      <c r="K158" s="10" t="s">
        <v>14</v>
      </c>
      <c r="L158" s="10" t="s">
        <v>14</v>
      </c>
      <c r="M158" s="46" t="s">
        <v>65</v>
      </c>
      <c r="N158" s="58" t="s">
        <v>419</v>
      </c>
      <c r="O158" s="45" t="s">
        <v>420</v>
      </c>
      <c r="P158" s="49" t="s">
        <v>551</v>
      </c>
      <c r="Q158" s="45" t="s">
        <v>700</v>
      </c>
    </row>
    <row r="159" spans="1:17" s="48" customFormat="1" ht="75" x14ac:dyDescent="0.25">
      <c r="A159" s="49">
        <f t="shared" si="2"/>
        <v>154</v>
      </c>
      <c r="B159" s="81">
        <v>42420</v>
      </c>
      <c r="C159" s="81">
        <v>42420</v>
      </c>
      <c r="D159" s="40">
        <v>177</v>
      </c>
      <c r="E159" s="15">
        <v>289270.73</v>
      </c>
      <c r="F159" s="15">
        <v>0</v>
      </c>
      <c r="G159" s="70" t="s">
        <v>354</v>
      </c>
      <c r="H159" s="70" t="s">
        <v>354</v>
      </c>
      <c r="I159" s="45" t="s">
        <v>387</v>
      </c>
      <c r="J159" s="45" t="s">
        <v>355</v>
      </c>
      <c r="K159" s="45" t="s">
        <v>14</v>
      </c>
      <c r="L159" s="45" t="s">
        <v>14</v>
      </c>
      <c r="M159" s="46" t="s">
        <v>421</v>
      </c>
      <c r="N159" s="58" t="s">
        <v>356</v>
      </c>
      <c r="O159" s="47" t="s">
        <v>422</v>
      </c>
      <c r="P159" s="45" t="s">
        <v>542</v>
      </c>
      <c r="Q159" s="45" t="s">
        <v>701</v>
      </c>
    </row>
    <row r="160" spans="1:17" s="48" customFormat="1" ht="75" x14ac:dyDescent="0.25">
      <c r="A160" s="49">
        <f t="shared" si="2"/>
        <v>155</v>
      </c>
      <c r="B160" s="81">
        <v>42420</v>
      </c>
      <c r="C160" s="81">
        <v>42420</v>
      </c>
      <c r="D160" s="40">
        <v>180</v>
      </c>
      <c r="E160" s="15">
        <v>179626.33</v>
      </c>
      <c r="F160" s="15">
        <v>0</v>
      </c>
      <c r="G160" s="42" t="s">
        <v>423</v>
      </c>
      <c r="H160" s="42" t="s">
        <v>423</v>
      </c>
      <c r="I160" s="45" t="s">
        <v>387</v>
      </c>
      <c r="J160" s="45" t="s">
        <v>424</v>
      </c>
      <c r="K160" s="45" t="s">
        <v>14</v>
      </c>
      <c r="L160" s="45" t="s">
        <v>14</v>
      </c>
      <c r="M160" s="46" t="s">
        <v>890</v>
      </c>
      <c r="N160" s="58" t="s">
        <v>425</v>
      </c>
      <c r="O160" s="47" t="s">
        <v>426</v>
      </c>
      <c r="P160" s="45" t="s">
        <v>577</v>
      </c>
      <c r="Q160" s="45" t="s">
        <v>702</v>
      </c>
    </row>
    <row r="161" spans="1:17" s="48" customFormat="1" ht="75" x14ac:dyDescent="0.25">
      <c r="A161" s="49">
        <f t="shared" si="2"/>
        <v>156</v>
      </c>
      <c r="B161" s="81">
        <v>42420</v>
      </c>
      <c r="C161" s="81">
        <v>42420</v>
      </c>
      <c r="D161" s="40">
        <v>178</v>
      </c>
      <c r="E161" s="15">
        <v>225400</v>
      </c>
      <c r="F161" s="15">
        <v>0</v>
      </c>
      <c r="G161" s="42" t="s">
        <v>367</v>
      </c>
      <c r="H161" s="42" t="s">
        <v>367</v>
      </c>
      <c r="I161" s="45" t="s">
        <v>387</v>
      </c>
      <c r="J161" s="45" t="s">
        <v>368</v>
      </c>
      <c r="K161" s="45" t="s">
        <v>14</v>
      </c>
      <c r="L161" s="45" t="s">
        <v>14</v>
      </c>
      <c r="M161" s="46" t="s">
        <v>65</v>
      </c>
      <c r="N161" s="58" t="s">
        <v>369</v>
      </c>
      <c r="O161" s="47" t="s">
        <v>427</v>
      </c>
      <c r="P161" s="45" t="s">
        <v>542</v>
      </c>
      <c r="Q161" s="45" t="s">
        <v>703</v>
      </c>
    </row>
    <row r="162" spans="1:17" s="48" customFormat="1" ht="75" x14ac:dyDescent="0.25">
      <c r="A162" s="49">
        <f t="shared" si="2"/>
        <v>157</v>
      </c>
      <c r="B162" s="14">
        <v>42420</v>
      </c>
      <c r="C162" s="14">
        <v>42420</v>
      </c>
      <c r="D162" s="9">
        <v>179</v>
      </c>
      <c r="E162" s="15">
        <v>237944</v>
      </c>
      <c r="F162" s="15">
        <v>0</v>
      </c>
      <c r="G162" s="42" t="s">
        <v>372</v>
      </c>
      <c r="H162" s="42" t="s">
        <v>372</v>
      </c>
      <c r="I162" s="45" t="s">
        <v>387</v>
      </c>
      <c r="J162" s="10" t="s">
        <v>59</v>
      </c>
      <c r="K162" s="45" t="s">
        <v>14</v>
      </c>
      <c r="L162" s="45" t="s">
        <v>14</v>
      </c>
      <c r="M162" s="16" t="s">
        <v>428</v>
      </c>
      <c r="N162" s="11" t="s">
        <v>429</v>
      </c>
      <c r="O162" s="52" t="s">
        <v>430</v>
      </c>
      <c r="P162" s="10" t="s">
        <v>542</v>
      </c>
      <c r="Q162" s="10" t="s">
        <v>705</v>
      </c>
    </row>
    <row r="163" spans="1:17" s="53" customFormat="1" ht="75" x14ac:dyDescent="0.25">
      <c r="A163" s="49">
        <f t="shared" si="2"/>
        <v>158</v>
      </c>
      <c r="B163" s="14">
        <v>42426</v>
      </c>
      <c r="C163" s="14">
        <v>42426</v>
      </c>
      <c r="D163" s="9">
        <v>201</v>
      </c>
      <c r="E163" s="15">
        <v>2353689.06</v>
      </c>
      <c r="F163" s="15">
        <v>0</v>
      </c>
      <c r="G163" s="42" t="s">
        <v>431</v>
      </c>
      <c r="H163" s="42" t="s">
        <v>431</v>
      </c>
      <c r="I163" s="45" t="s">
        <v>387</v>
      </c>
      <c r="J163" s="10" t="s">
        <v>432</v>
      </c>
      <c r="K163" s="45" t="s">
        <v>14</v>
      </c>
      <c r="L163" s="45" t="s">
        <v>14</v>
      </c>
      <c r="M163" s="16" t="s">
        <v>433</v>
      </c>
      <c r="N163" s="11" t="s">
        <v>434</v>
      </c>
      <c r="O163" s="52" t="s">
        <v>435</v>
      </c>
      <c r="P163" s="10" t="s">
        <v>537</v>
      </c>
      <c r="Q163" s="10" t="s">
        <v>704</v>
      </c>
    </row>
    <row r="164" spans="1:17" s="13" customFormat="1" ht="75" x14ac:dyDescent="0.25">
      <c r="A164" s="49">
        <f t="shared" si="2"/>
        <v>159</v>
      </c>
      <c r="B164" s="14">
        <v>42426</v>
      </c>
      <c r="C164" s="14">
        <v>42426</v>
      </c>
      <c r="D164" s="9">
        <v>194</v>
      </c>
      <c r="E164" s="15">
        <v>350000</v>
      </c>
      <c r="F164" s="15">
        <v>0</v>
      </c>
      <c r="G164" s="11" t="s">
        <v>436</v>
      </c>
      <c r="H164" s="11" t="s">
        <v>436</v>
      </c>
      <c r="I164" s="45" t="s">
        <v>387</v>
      </c>
      <c r="J164" s="10" t="s">
        <v>437</v>
      </c>
      <c r="K164" s="45" t="s">
        <v>14</v>
      </c>
      <c r="L164" s="45" t="s">
        <v>14</v>
      </c>
      <c r="M164" s="16" t="s">
        <v>438</v>
      </c>
      <c r="N164" s="11" t="s">
        <v>439</v>
      </c>
      <c r="O164" s="12" t="s">
        <v>440</v>
      </c>
      <c r="P164" s="10" t="s">
        <v>551</v>
      </c>
      <c r="Q164" s="10" t="s">
        <v>706</v>
      </c>
    </row>
    <row r="165" spans="1:17" s="71" customFormat="1" ht="75" x14ac:dyDescent="0.25">
      <c r="A165" s="39">
        <f t="shared" si="2"/>
        <v>160</v>
      </c>
      <c r="B165" s="14">
        <v>42426</v>
      </c>
      <c r="C165" s="14">
        <v>42426</v>
      </c>
      <c r="D165" s="9">
        <v>200</v>
      </c>
      <c r="E165" s="15">
        <v>5358015.16</v>
      </c>
      <c r="F165" s="15">
        <v>0</v>
      </c>
      <c r="G165" s="84" t="s">
        <v>441</v>
      </c>
      <c r="H165" s="84" t="s">
        <v>441</v>
      </c>
      <c r="I165" s="10" t="s">
        <v>387</v>
      </c>
      <c r="J165" s="10" t="s">
        <v>391</v>
      </c>
      <c r="K165" s="10" t="s">
        <v>14</v>
      </c>
      <c r="L165" s="10" t="s">
        <v>14</v>
      </c>
      <c r="M165" s="10" t="s">
        <v>442</v>
      </c>
      <c r="N165" s="11" t="s">
        <v>443</v>
      </c>
      <c r="O165" s="10" t="s">
        <v>444</v>
      </c>
      <c r="P165" s="10" t="s">
        <v>537</v>
      </c>
      <c r="Q165" s="10" t="s">
        <v>800</v>
      </c>
    </row>
    <row r="166" spans="1:17" s="13" customFormat="1" ht="75" x14ac:dyDescent="0.25">
      <c r="A166" s="49">
        <f t="shared" si="2"/>
        <v>161</v>
      </c>
      <c r="B166" s="14">
        <v>42429</v>
      </c>
      <c r="C166" s="14">
        <v>42429</v>
      </c>
      <c r="D166" s="9">
        <v>934</v>
      </c>
      <c r="E166" s="41">
        <v>600000</v>
      </c>
      <c r="F166" s="41">
        <v>0</v>
      </c>
      <c r="G166" s="83" t="s">
        <v>707</v>
      </c>
      <c r="H166" s="83" t="s">
        <v>707</v>
      </c>
      <c r="I166" s="23" t="s">
        <v>12</v>
      </c>
      <c r="J166" s="49" t="s">
        <v>445</v>
      </c>
      <c r="K166" s="45" t="s">
        <v>14</v>
      </c>
      <c r="L166" s="45" t="s">
        <v>14</v>
      </c>
      <c r="M166" s="45" t="s">
        <v>446</v>
      </c>
      <c r="N166" s="11" t="s">
        <v>447</v>
      </c>
      <c r="O166" s="45" t="s">
        <v>448</v>
      </c>
      <c r="P166" s="49" t="s">
        <v>551</v>
      </c>
      <c r="Q166" s="10" t="s">
        <v>706</v>
      </c>
    </row>
    <row r="167" spans="1:17" s="13" customFormat="1" ht="75" x14ac:dyDescent="0.25">
      <c r="A167" s="39">
        <f t="shared" si="2"/>
        <v>162</v>
      </c>
      <c r="B167" s="14">
        <v>42430</v>
      </c>
      <c r="C167" s="14">
        <v>42430</v>
      </c>
      <c r="D167" s="9">
        <v>934</v>
      </c>
      <c r="E167" s="15">
        <v>-600000</v>
      </c>
      <c r="F167" s="15">
        <v>0</v>
      </c>
      <c r="G167" s="84" t="s">
        <v>707</v>
      </c>
      <c r="H167" s="84" t="s">
        <v>707</v>
      </c>
      <c r="I167" s="20" t="s">
        <v>12</v>
      </c>
      <c r="J167" s="39" t="s">
        <v>445</v>
      </c>
      <c r="K167" s="10" t="s">
        <v>14</v>
      </c>
      <c r="L167" s="10" t="s">
        <v>14</v>
      </c>
      <c r="M167" s="10" t="s">
        <v>446</v>
      </c>
      <c r="N167" s="11" t="s">
        <v>447</v>
      </c>
      <c r="O167" s="10" t="s">
        <v>448</v>
      </c>
      <c r="P167" s="39" t="s">
        <v>551</v>
      </c>
      <c r="Q167" s="10" t="s">
        <v>805</v>
      </c>
    </row>
    <row r="168" spans="1:17" s="71" customFormat="1" ht="75" x14ac:dyDescent="0.25">
      <c r="A168" s="49">
        <f t="shared" si="2"/>
        <v>163</v>
      </c>
      <c r="B168" s="14">
        <v>42451</v>
      </c>
      <c r="C168" s="14">
        <v>42451</v>
      </c>
      <c r="D168" s="9">
        <v>1277</v>
      </c>
      <c r="E168" s="15">
        <v>600000</v>
      </c>
      <c r="F168" s="15">
        <v>0</v>
      </c>
      <c r="G168" s="84" t="s">
        <v>707</v>
      </c>
      <c r="H168" s="84" t="s">
        <v>707</v>
      </c>
      <c r="I168" s="20" t="s">
        <v>12</v>
      </c>
      <c r="J168" s="39" t="s">
        <v>445</v>
      </c>
      <c r="K168" s="10" t="s">
        <v>14</v>
      </c>
      <c r="L168" s="10" t="s">
        <v>14</v>
      </c>
      <c r="M168" s="10" t="s">
        <v>446</v>
      </c>
      <c r="N168" s="11" t="s">
        <v>447</v>
      </c>
      <c r="O168" s="10" t="s">
        <v>448</v>
      </c>
      <c r="P168" s="39" t="s">
        <v>551</v>
      </c>
      <c r="Q168" s="10" t="s">
        <v>708</v>
      </c>
    </row>
    <row r="169" spans="1:17" s="13" customFormat="1" ht="60" x14ac:dyDescent="0.25">
      <c r="A169" s="49">
        <f t="shared" si="2"/>
        <v>164</v>
      </c>
      <c r="B169" s="14">
        <v>42429</v>
      </c>
      <c r="C169" s="14">
        <v>42429</v>
      </c>
      <c r="D169" s="9">
        <v>203</v>
      </c>
      <c r="E169" s="15">
        <v>349118</v>
      </c>
      <c r="F169" s="15">
        <v>0</v>
      </c>
      <c r="G169" s="83" t="s">
        <v>449</v>
      </c>
      <c r="H169" s="83" t="s">
        <v>449</v>
      </c>
      <c r="I169" s="45" t="s">
        <v>387</v>
      </c>
      <c r="J169" s="49" t="s">
        <v>285</v>
      </c>
      <c r="K169" s="45" t="s">
        <v>26</v>
      </c>
      <c r="L169" s="45" t="s">
        <v>283</v>
      </c>
      <c r="M169" s="16" t="s">
        <v>194</v>
      </c>
      <c r="N169" s="11" t="s">
        <v>61</v>
      </c>
      <c r="O169" s="45" t="s">
        <v>450</v>
      </c>
      <c r="P169" s="49" t="s">
        <v>542</v>
      </c>
      <c r="Q169" s="10" t="s">
        <v>709</v>
      </c>
    </row>
    <row r="170" spans="1:17" s="13" customFormat="1" ht="75" x14ac:dyDescent="0.25">
      <c r="A170" s="49">
        <f t="shared" si="2"/>
        <v>165</v>
      </c>
      <c r="B170" s="14">
        <v>42440</v>
      </c>
      <c r="C170" s="14">
        <v>42440</v>
      </c>
      <c r="D170" s="9">
        <v>265</v>
      </c>
      <c r="E170" s="15">
        <v>101436.71</v>
      </c>
      <c r="F170" s="15">
        <v>0</v>
      </c>
      <c r="G170" s="72" t="s">
        <v>451</v>
      </c>
      <c r="H170" s="72" t="s">
        <v>451</v>
      </c>
      <c r="I170" s="45" t="s">
        <v>387</v>
      </c>
      <c r="J170" s="73" t="s">
        <v>85</v>
      </c>
      <c r="K170" s="45" t="s">
        <v>14</v>
      </c>
      <c r="L170" s="45" t="s">
        <v>14</v>
      </c>
      <c r="M170" s="16" t="s">
        <v>452</v>
      </c>
      <c r="N170" s="11" t="s">
        <v>87</v>
      </c>
      <c r="O170" s="66" t="s">
        <v>453</v>
      </c>
      <c r="P170" s="73" t="s">
        <v>551</v>
      </c>
      <c r="Q170" s="10" t="s">
        <v>710</v>
      </c>
    </row>
    <row r="171" spans="1:17" s="13" customFormat="1" ht="75" x14ac:dyDescent="0.25">
      <c r="A171" s="49">
        <f t="shared" si="2"/>
        <v>166</v>
      </c>
      <c r="B171" s="14">
        <v>42440</v>
      </c>
      <c r="C171" s="14">
        <v>42440</v>
      </c>
      <c r="D171" s="9">
        <v>264</v>
      </c>
      <c r="E171" s="15">
        <v>151000</v>
      </c>
      <c r="F171" s="15">
        <v>0</v>
      </c>
      <c r="G171" s="72" t="s">
        <v>454</v>
      </c>
      <c r="H171" s="72" t="s">
        <v>454</v>
      </c>
      <c r="I171" s="45" t="s">
        <v>387</v>
      </c>
      <c r="J171" s="73" t="s">
        <v>54</v>
      </c>
      <c r="K171" s="45" t="s">
        <v>14</v>
      </c>
      <c r="L171" s="45" t="s">
        <v>14</v>
      </c>
      <c r="M171" s="16" t="s">
        <v>939</v>
      </c>
      <c r="N171" s="11" t="s">
        <v>229</v>
      </c>
      <c r="O171" s="66" t="s">
        <v>455</v>
      </c>
      <c r="P171" s="73" t="s">
        <v>551</v>
      </c>
      <c r="Q171" s="10" t="s">
        <v>712</v>
      </c>
    </row>
    <row r="172" spans="1:17" s="13" customFormat="1" ht="75" x14ac:dyDescent="0.25">
      <c r="A172" s="49">
        <f t="shared" si="2"/>
        <v>167</v>
      </c>
      <c r="B172" s="14">
        <v>42440</v>
      </c>
      <c r="C172" s="14">
        <v>42440</v>
      </c>
      <c r="D172" s="9">
        <v>266</v>
      </c>
      <c r="E172" s="41">
        <v>63000</v>
      </c>
      <c r="F172" s="41">
        <v>0</v>
      </c>
      <c r="G172" s="72" t="s">
        <v>456</v>
      </c>
      <c r="H172" s="72" t="s">
        <v>456</v>
      </c>
      <c r="I172" s="45" t="s">
        <v>387</v>
      </c>
      <c r="J172" s="73" t="s">
        <v>39</v>
      </c>
      <c r="K172" s="45" t="s">
        <v>26</v>
      </c>
      <c r="L172" s="45" t="s">
        <v>248</v>
      </c>
      <c r="M172" s="16" t="s">
        <v>457</v>
      </c>
      <c r="N172" s="11" t="s">
        <v>458</v>
      </c>
      <c r="O172" s="66" t="s">
        <v>459</v>
      </c>
      <c r="P172" s="73" t="s">
        <v>542</v>
      </c>
      <c r="Q172" s="73" t="s">
        <v>711</v>
      </c>
    </row>
    <row r="173" spans="1:17" s="13" customFormat="1" ht="60" x14ac:dyDescent="0.25">
      <c r="A173" s="49">
        <f t="shared" si="2"/>
        <v>168</v>
      </c>
      <c r="B173" s="14">
        <v>42440</v>
      </c>
      <c r="C173" s="14">
        <v>42440</v>
      </c>
      <c r="D173" s="9">
        <v>4</v>
      </c>
      <c r="E173" s="41">
        <v>336495.7</v>
      </c>
      <c r="F173" s="41">
        <v>0</v>
      </c>
      <c r="G173" s="83" t="s">
        <v>460</v>
      </c>
      <c r="H173" s="83" t="s">
        <v>460</v>
      </c>
      <c r="I173" s="50" t="s">
        <v>118</v>
      </c>
      <c r="J173" s="73" t="s">
        <v>384</v>
      </c>
      <c r="K173" s="45" t="s">
        <v>14</v>
      </c>
      <c r="L173" s="45" t="s">
        <v>14</v>
      </c>
      <c r="M173" s="16" t="s">
        <v>385</v>
      </c>
      <c r="N173" s="11" t="s">
        <v>188</v>
      </c>
      <c r="O173" s="45" t="s">
        <v>461</v>
      </c>
      <c r="P173" s="73" t="s">
        <v>573</v>
      </c>
      <c r="Q173" s="73" t="s">
        <v>713</v>
      </c>
    </row>
    <row r="174" spans="1:17" s="13" customFormat="1" ht="75" x14ac:dyDescent="0.25">
      <c r="A174" s="49">
        <f t="shared" si="2"/>
        <v>169</v>
      </c>
      <c r="B174" s="14">
        <v>42440</v>
      </c>
      <c r="C174" s="14">
        <v>42440</v>
      </c>
      <c r="D174" s="9">
        <v>267</v>
      </c>
      <c r="E174" s="41">
        <v>97000</v>
      </c>
      <c r="F174" s="41">
        <v>0</v>
      </c>
      <c r="G174" s="72" t="s">
        <v>200</v>
      </c>
      <c r="H174" s="72" t="s">
        <v>200</v>
      </c>
      <c r="I174" s="45" t="s">
        <v>387</v>
      </c>
      <c r="J174" s="73" t="s">
        <v>201</v>
      </c>
      <c r="K174" s="45" t="s">
        <v>14</v>
      </c>
      <c r="L174" s="45" t="s">
        <v>14</v>
      </c>
      <c r="M174" s="16" t="s">
        <v>421</v>
      </c>
      <c r="N174" s="11" t="s">
        <v>203</v>
      </c>
      <c r="O174" s="66" t="s">
        <v>462</v>
      </c>
      <c r="P174" s="73" t="s">
        <v>551</v>
      </c>
      <c r="Q174" s="73" t="s">
        <v>714</v>
      </c>
    </row>
    <row r="175" spans="1:17" s="13" customFormat="1" ht="75" x14ac:dyDescent="0.25">
      <c r="A175" s="49">
        <f t="shared" si="2"/>
        <v>170</v>
      </c>
      <c r="B175" s="56">
        <v>42443</v>
      </c>
      <c r="C175" s="56">
        <v>42443</v>
      </c>
      <c r="D175" s="9">
        <v>275</v>
      </c>
      <c r="E175" s="41">
        <v>1751828.65</v>
      </c>
      <c r="F175" s="41">
        <v>0</v>
      </c>
      <c r="G175" s="72" t="s">
        <v>463</v>
      </c>
      <c r="H175" s="72" t="s">
        <v>463</v>
      </c>
      <c r="I175" s="45" t="s">
        <v>387</v>
      </c>
      <c r="J175" s="45" t="s">
        <v>432</v>
      </c>
      <c r="K175" s="45" t="s">
        <v>14</v>
      </c>
      <c r="L175" s="45" t="s">
        <v>14</v>
      </c>
      <c r="M175" s="16" t="s">
        <v>40</v>
      </c>
      <c r="N175" s="11" t="s">
        <v>464</v>
      </c>
      <c r="O175" s="45" t="s">
        <v>465</v>
      </c>
      <c r="P175" s="45" t="s">
        <v>537</v>
      </c>
      <c r="Q175" s="45" t="s">
        <v>715</v>
      </c>
    </row>
    <row r="176" spans="1:17" s="13" customFormat="1" ht="75" x14ac:dyDescent="0.25">
      <c r="A176" s="49">
        <f t="shared" si="2"/>
        <v>171</v>
      </c>
      <c r="B176" s="56">
        <v>42445</v>
      </c>
      <c r="C176" s="56">
        <v>42445</v>
      </c>
      <c r="D176" s="9">
        <v>1175</v>
      </c>
      <c r="E176" s="41">
        <v>360000</v>
      </c>
      <c r="F176" s="41">
        <v>0</v>
      </c>
      <c r="G176" s="57" t="s">
        <v>332</v>
      </c>
      <c r="H176" s="57" t="s">
        <v>332</v>
      </c>
      <c r="I176" s="23" t="s">
        <v>12</v>
      </c>
      <c r="J176" s="10" t="s">
        <v>186</v>
      </c>
      <c r="K176" s="45" t="s">
        <v>14</v>
      </c>
      <c r="L176" s="45" t="s">
        <v>14</v>
      </c>
      <c r="M176" s="16" t="s">
        <v>466</v>
      </c>
      <c r="N176" s="11" t="s">
        <v>229</v>
      </c>
      <c r="O176" s="66" t="s">
        <v>467</v>
      </c>
      <c r="P176" s="10" t="s">
        <v>573</v>
      </c>
      <c r="Q176" s="10" t="s">
        <v>716</v>
      </c>
    </row>
    <row r="177" spans="1:17" s="13" customFormat="1" ht="60" x14ac:dyDescent="0.25">
      <c r="A177" s="49">
        <f t="shared" si="2"/>
        <v>172</v>
      </c>
      <c r="B177" s="56">
        <v>42446</v>
      </c>
      <c r="C177" s="56">
        <v>42446</v>
      </c>
      <c r="D177" s="9">
        <v>306</v>
      </c>
      <c r="E177" s="41">
        <v>60000</v>
      </c>
      <c r="F177" s="41">
        <v>0</v>
      </c>
      <c r="G177" s="58" t="s">
        <v>468</v>
      </c>
      <c r="H177" s="58" t="s">
        <v>468</v>
      </c>
      <c r="I177" s="45" t="s">
        <v>387</v>
      </c>
      <c r="J177" s="10" t="s">
        <v>403</v>
      </c>
      <c r="K177" s="45" t="s">
        <v>14</v>
      </c>
      <c r="L177" s="45" t="s">
        <v>14</v>
      </c>
      <c r="M177" s="45" t="s">
        <v>469</v>
      </c>
      <c r="N177" s="11" t="s">
        <v>470</v>
      </c>
      <c r="O177" s="66" t="s">
        <v>471</v>
      </c>
      <c r="P177" s="10" t="s">
        <v>577</v>
      </c>
      <c r="Q177" s="10" t="s">
        <v>718</v>
      </c>
    </row>
    <row r="178" spans="1:17" s="13" customFormat="1" ht="60" x14ac:dyDescent="0.25">
      <c r="A178" s="49">
        <f t="shared" si="2"/>
        <v>173</v>
      </c>
      <c r="B178" s="14">
        <v>42446</v>
      </c>
      <c r="C178" s="14">
        <v>42446</v>
      </c>
      <c r="D178" s="9">
        <v>307</v>
      </c>
      <c r="E178" s="15">
        <v>135000</v>
      </c>
      <c r="F178" s="15">
        <v>0</v>
      </c>
      <c r="G178" s="72" t="s">
        <v>472</v>
      </c>
      <c r="H178" s="72" t="s">
        <v>472</v>
      </c>
      <c r="I178" s="45" t="s">
        <v>387</v>
      </c>
      <c r="J178" s="10" t="s">
        <v>403</v>
      </c>
      <c r="K178" s="45" t="s">
        <v>14</v>
      </c>
      <c r="L178" s="45" t="s">
        <v>14</v>
      </c>
      <c r="M178" s="45" t="s">
        <v>473</v>
      </c>
      <c r="N178" s="11" t="s">
        <v>61</v>
      </c>
      <c r="O178" s="66" t="s">
        <v>474</v>
      </c>
      <c r="P178" s="10" t="s">
        <v>546</v>
      </c>
      <c r="Q178" s="10" t="s">
        <v>717</v>
      </c>
    </row>
    <row r="179" spans="1:17" s="13" customFormat="1" ht="75" x14ac:dyDescent="0.25">
      <c r="A179" s="49">
        <f t="shared" si="2"/>
        <v>174</v>
      </c>
      <c r="B179" s="14">
        <v>42450</v>
      </c>
      <c r="C179" s="14">
        <v>42450</v>
      </c>
      <c r="D179" s="9">
        <v>323</v>
      </c>
      <c r="E179" s="15">
        <v>213870.36</v>
      </c>
      <c r="F179" s="15">
        <v>0</v>
      </c>
      <c r="G179" s="74" t="s">
        <v>757</v>
      </c>
      <c r="H179" s="74" t="s">
        <v>757</v>
      </c>
      <c r="I179" s="10" t="s">
        <v>387</v>
      </c>
      <c r="J179" s="10" t="s">
        <v>376</v>
      </c>
      <c r="K179" s="10" t="s">
        <v>14</v>
      </c>
      <c r="L179" s="10" t="s">
        <v>14</v>
      </c>
      <c r="M179" s="10" t="s">
        <v>475</v>
      </c>
      <c r="N179" s="11" t="s">
        <v>476</v>
      </c>
      <c r="O179" s="67" t="s">
        <v>477</v>
      </c>
      <c r="P179" s="10" t="s">
        <v>546</v>
      </c>
      <c r="Q179" s="10" t="s">
        <v>795</v>
      </c>
    </row>
    <row r="180" spans="1:17" s="13" customFormat="1" ht="60" x14ac:dyDescent="0.25">
      <c r="A180" s="49">
        <f t="shared" si="2"/>
        <v>175</v>
      </c>
      <c r="B180" s="14">
        <v>42450</v>
      </c>
      <c r="C180" s="14">
        <v>42450</v>
      </c>
      <c r="D180" s="9">
        <v>322</v>
      </c>
      <c r="E180" s="15">
        <v>338211.25</v>
      </c>
      <c r="F180" s="15">
        <v>0</v>
      </c>
      <c r="G180" s="58" t="s">
        <v>478</v>
      </c>
      <c r="H180" s="58" t="s">
        <v>478</v>
      </c>
      <c r="I180" s="45" t="s">
        <v>387</v>
      </c>
      <c r="J180" s="45" t="s">
        <v>479</v>
      </c>
      <c r="K180" s="45" t="s">
        <v>14</v>
      </c>
      <c r="L180" s="45" t="s">
        <v>14</v>
      </c>
      <c r="M180" s="45" t="s">
        <v>887</v>
      </c>
      <c r="N180" s="11" t="s">
        <v>480</v>
      </c>
      <c r="O180" s="66" t="s">
        <v>481</v>
      </c>
      <c r="P180" s="45" t="s">
        <v>562</v>
      </c>
      <c r="Q180" s="45" t="s">
        <v>721</v>
      </c>
    </row>
    <row r="181" spans="1:17" s="13" customFormat="1" ht="60" x14ac:dyDescent="0.25">
      <c r="A181" s="49">
        <f t="shared" si="2"/>
        <v>176</v>
      </c>
      <c r="B181" s="14">
        <v>42450</v>
      </c>
      <c r="C181" s="14">
        <v>42450</v>
      </c>
      <c r="D181" s="9">
        <v>321</v>
      </c>
      <c r="E181" s="15">
        <v>511095</v>
      </c>
      <c r="F181" s="15">
        <v>0</v>
      </c>
      <c r="G181" s="58" t="s">
        <v>482</v>
      </c>
      <c r="H181" s="58" t="s">
        <v>482</v>
      </c>
      <c r="I181" s="45" t="s">
        <v>387</v>
      </c>
      <c r="J181" s="10" t="s">
        <v>483</v>
      </c>
      <c r="K181" s="45" t="s">
        <v>14</v>
      </c>
      <c r="L181" s="45" t="s">
        <v>14</v>
      </c>
      <c r="M181" s="45" t="s">
        <v>40</v>
      </c>
      <c r="N181" s="11" t="s">
        <v>286</v>
      </c>
      <c r="O181" s="66" t="s">
        <v>484</v>
      </c>
      <c r="P181" s="10" t="s">
        <v>542</v>
      </c>
      <c r="Q181" s="10" t="s">
        <v>719</v>
      </c>
    </row>
    <row r="182" spans="1:17" s="13" customFormat="1" ht="60" x14ac:dyDescent="0.25">
      <c r="A182" s="49">
        <f t="shared" si="2"/>
        <v>177</v>
      </c>
      <c r="B182" s="14">
        <v>42464</v>
      </c>
      <c r="C182" s="14">
        <v>42464</v>
      </c>
      <c r="D182" s="9">
        <v>406</v>
      </c>
      <c r="E182" s="41">
        <v>65945.399999999994</v>
      </c>
      <c r="F182" s="41">
        <v>0</v>
      </c>
      <c r="G182" s="11" t="s">
        <v>485</v>
      </c>
      <c r="H182" s="11" t="s">
        <v>485</v>
      </c>
      <c r="I182" s="45" t="s">
        <v>387</v>
      </c>
      <c r="J182" s="45" t="s">
        <v>486</v>
      </c>
      <c r="K182" s="45" t="s">
        <v>14</v>
      </c>
      <c r="L182" s="45" t="s">
        <v>14</v>
      </c>
      <c r="M182" s="16" t="s">
        <v>912</v>
      </c>
      <c r="N182" s="11" t="s">
        <v>487</v>
      </c>
      <c r="O182" s="12" t="s">
        <v>488</v>
      </c>
      <c r="P182" s="45" t="s">
        <v>542</v>
      </c>
      <c r="Q182" s="45" t="s">
        <v>723</v>
      </c>
    </row>
    <row r="183" spans="1:17" s="13" customFormat="1" ht="60" x14ac:dyDescent="0.25">
      <c r="A183" s="49">
        <f t="shared" si="2"/>
        <v>178</v>
      </c>
      <c r="B183" s="14">
        <v>42464</v>
      </c>
      <c r="C183" s="14">
        <v>42464</v>
      </c>
      <c r="D183" s="9">
        <v>407</v>
      </c>
      <c r="E183" s="41">
        <v>150281.5</v>
      </c>
      <c r="F183" s="41">
        <v>0</v>
      </c>
      <c r="G183" s="11" t="s">
        <v>489</v>
      </c>
      <c r="H183" s="11" t="s">
        <v>489</v>
      </c>
      <c r="I183" s="20" t="s">
        <v>387</v>
      </c>
      <c r="J183" s="45" t="s">
        <v>39</v>
      </c>
      <c r="K183" s="45" t="s">
        <v>14</v>
      </c>
      <c r="L183" s="45" t="s">
        <v>14</v>
      </c>
      <c r="M183" s="16" t="s">
        <v>965</v>
      </c>
      <c r="N183" s="11" t="s">
        <v>490</v>
      </c>
      <c r="O183" s="12" t="s">
        <v>491</v>
      </c>
      <c r="P183" s="45" t="s">
        <v>542</v>
      </c>
      <c r="Q183" s="45" t="s">
        <v>720</v>
      </c>
    </row>
    <row r="184" spans="1:17" s="13" customFormat="1" ht="75" x14ac:dyDescent="0.25">
      <c r="A184" s="49">
        <f t="shared" si="2"/>
        <v>179</v>
      </c>
      <c r="B184" s="14">
        <v>42465</v>
      </c>
      <c r="C184" s="14">
        <v>42465</v>
      </c>
      <c r="D184" s="9">
        <v>1</v>
      </c>
      <c r="E184" s="41">
        <v>29697.18</v>
      </c>
      <c r="F184" s="41">
        <v>0</v>
      </c>
      <c r="G184" s="11" t="s">
        <v>159</v>
      </c>
      <c r="H184" s="11" t="s">
        <v>159</v>
      </c>
      <c r="I184" s="20" t="s">
        <v>160</v>
      </c>
      <c r="J184" s="45" t="s">
        <v>161</v>
      </c>
      <c r="K184" s="45" t="s">
        <v>14</v>
      </c>
      <c r="L184" s="45" t="s">
        <v>14</v>
      </c>
      <c r="M184" s="16" t="s">
        <v>492</v>
      </c>
      <c r="N184" s="11" t="s">
        <v>163</v>
      </c>
      <c r="O184" s="12" t="s">
        <v>493</v>
      </c>
      <c r="P184" s="45" t="s">
        <v>551</v>
      </c>
      <c r="Q184" s="45" t="s">
        <v>724</v>
      </c>
    </row>
    <row r="185" spans="1:17" s="13" customFormat="1" ht="75" x14ac:dyDescent="0.25">
      <c r="A185" s="49">
        <f t="shared" si="2"/>
        <v>180</v>
      </c>
      <c r="B185" s="14">
        <v>42465</v>
      </c>
      <c r="C185" s="14">
        <v>42465</v>
      </c>
      <c r="D185" s="9">
        <v>412</v>
      </c>
      <c r="E185" s="41">
        <v>180847.98</v>
      </c>
      <c r="F185" s="41">
        <v>0</v>
      </c>
      <c r="G185" s="11" t="s">
        <v>494</v>
      </c>
      <c r="H185" s="11" t="s">
        <v>494</v>
      </c>
      <c r="I185" s="20" t="s">
        <v>387</v>
      </c>
      <c r="J185" s="45" t="s">
        <v>495</v>
      </c>
      <c r="K185" s="45" t="s">
        <v>14</v>
      </c>
      <c r="L185" s="45" t="s">
        <v>14</v>
      </c>
      <c r="M185" s="16" t="s">
        <v>496</v>
      </c>
      <c r="N185" s="11" t="s">
        <v>497</v>
      </c>
      <c r="O185" s="12" t="s">
        <v>498</v>
      </c>
      <c r="P185" s="45" t="s">
        <v>546</v>
      </c>
      <c r="Q185" s="45" t="s">
        <v>725</v>
      </c>
    </row>
    <row r="186" spans="1:17" s="59" customFormat="1" ht="75" x14ac:dyDescent="0.25">
      <c r="A186" s="49">
        <f t="shared" si="2"/>
        <v>181</v>
      </c>
      <c r="B186" s="14">
        <v>42473</v>
      </c>
      <c r="C186" s="14">
        <v>42473</v>
      </c>
      <c r="D186" s="9">
        <v>432</v>
      </c>
      <c r="E186" s="41">
        <v>63000</v>
      </c>
      <c r="F186" s="41">
        <v>0</v>
      </c>
      <c r="G186" s="11" t="s">
        <v>499</v>
      </c>
      <c r="H186" s="11" t="s">
        <v>499</v>
      </c>
      <c r="I186" s="20" t="s">
        <v>387</v>
      </c>
      <c r="J186" s="45" t="s">
        <v>39</v>
      </c>
      <c r="K186" s="45" t="s">
        <v>248</v>
      </c>
      <c r="L186" s="45" t="s">
        <v>248</v>
      </c>
      <c r="M186" s="16" t="s">
        <v>500</v>
      </c>
      <c r="N186" s="11" t="s">
        <v>501</v>
      </c>
      <c r="O186" s="12" t="s">
        <v>502</v>
      </c>
      <c r="P186" s="45" t="s">
        <v>542</v>
      </c>
      <c r="Q186" s="45" t="s">
        <v>727</v>
      </c>
    </row>
    <row r="187" spans="1:17" s="59" customFormat="1" ht="60" x14ac:dyDescent="0.25">
      <c r="A187" s="49">
        <f t="shared" si="2"/>
        <v>182</v>
      </c>
      <c r="B187" s="14">
        <v>42473</v>
      </c>
      <c r="C187" s="14">
        <v>42473</v>
      </c>
      <c r="D187" s="9">
        <v>431</v>
      </c>
      <c r="E187" s="41">
        <v>24345.56</v>
      </c>
      <c r="F187" s="41">
        <v>0</v>
      </c>
      <c r="G187" s="11" t="s">
        <v>503</v>
      </c>
      <c r="H187" s="11" t="s">
        <v>503</v>
      </c>
      <c r="I187" s="20" t="s">
        <v>387</v>
      </c>
      <c r="J187" s="45" t="s">
        <v>504</v>
      </c>
      <c r="K187" s="45" t="s">
        <v>14</v>
      </c>
      <c r="L187" s="45" t="s">
        <v>14</v>
      </c>
      <c r="M187" s="16" t="s">
        <v>104</v>
      </c>
      <c r="N187" s="11" t="s">
        <v>121</v>
      </c>
      <c r="O187" s="12" t="s">
        <v>505</v>
      </c>
      <c r="P187" s="45" t="s">
        <v>542</v>
      </c>
      <c r="Q187" s="45" t="s">
        <v>729</v>
      </c>
    </row>
    <row r="188" spans="1:17" s="59" customFormat="1" ht="75" x14ac:dyDescent="0.25">
      <c r="A188" s="49">
        <f t="shared" si="2"/>
        <v>183</v>
      </c>
      <c r="B188" s="14">
        <v>42474</v>
      </c>
      <c r="C188" s="14">
        <v>42474</v>
      </c>
      <c r="D188" s="9">
        <v>437</v>
      </c>
      <c r="E188" s="15">
        <v>164000</v>
      </c>
      <c r="F188" s="15">
        <v>0</v>
      </c>
      <c r="G188" s="11" t="s">
        <v>436</v>
      </c>
      <c r="H188" s="11" t="s">
        <v>436</v>
      </c>
      <c r="I188" s="45" t="s">
        <v>387</v>
      </c>
      <c r="J188" s="10" t="s">
        <v>437</v>
      </c>
      <c r="K188" s="45" t="s">
        <v>14</v>
      </c>
      <c r="L188" s="45" t="s">
        <v>14</v>
      </c>
      <c r="M188" s="16" t="s">
        <v>506</v>
      </c>
      <c r="N188" s="11" t="s">
        <v>439</v>
      </c>
      <c r="O188" s="12" t="s">
        <v>507</v>
      </c>
      <c r="P188" s="10" t="s">
        <v>551</v>
      </c>
      <c r="Q188" s="10" t="s">
        <v>728</v>
      </c>
    </row>
    <row r="189" spans="1:17" s="59" customFormat="1" ht="60" x14ac:dyDescent="0.25">
      <c r="A189" s="49">
        <f t="shared" si="2"/>
        <v>184</v>
      </c>
      <c r="B189" s="14">
        <v>42478</v>
      </c>
      <c r="C189" s="14">
        <v>42478</v>
      </c>
      <c r="D189" s="9">
        <v>450</v>
      </c>
      <c r="E189" s="15">
        <v>153000</v>
      </c>
      <c r="F189" s="15">
        <v>0</v>
      </c>
      <c r="G189" s="72" t="s">
        <v>508</v>
      </c>
      <c r="H189" s="72" t="s">
        <v>508</v>
      </c>
      <c r="I189" s="45" t="s">
        <v>387</v>
      </c>
      <c r="J189" s="10" t="s">
        <v>509</v>
      </c>
      <c r="K189" s="45" t="s">
        <v>14</v>
      </c>
      <c r="L189" s="45" t="s">
        <v>14</v>
      </c>
      <c r="M189" s="16" t="s">
        <v>939</v>
      </c>
      <c r="N189" s="11" t="s">
        <v>510</v>
      </c>
      <c r="O189" s="55" t="s">
        <v>511</v>
      </c>
      <c r="P189" s="10" t="s">
        <v>542</v>
      </c>
      <c r="Q189" s="10" t="s">
        <v>726</v>
      </c>
    </row>
    <row r="190" spans="1:17" s="59" customFormat="1" ht="75" x14ac:dyDescent="0.25">
      <c r="A190" s="49">
        <f t="shared" si="2"/>
        <v>185</v>
      </c>
      <c r="B190" s="14">
        <v>42478</v>
      </c>
      <c r="C190" s="14">
        <v>42478</v>
      </c>
      <c r="D190" s="9">
        <v>451</v>
      </c>
      <c r="E190" s="15">
        <v>419128.09</v>
      </c>
      <c r="F190" s="15">
        <v>0</v>
      </c>
      <c r="G190" s="42" t="s">
        <v>423</v>
      </c>
      <c r="H190" s="42" t="s">
        <v>423</v>
      </c>
      <c r="I190" s="45" t="s">
        <v>387</v>
      </c>
      <c r="J190" s="10" t="s">
        <v>424</v>
      </c>
      <c r="K190" s="45" t="s">
        <v>14</v>
      </c>
      <c r="L190" s="45" t="s">
        <v>14</v>
      </c>
      <c r="M190" s="46" t="s">
        <v>65</v>
      </c>
      <c r="N190" s="11" t="s">
        <v>425</v>
      </c>
      <c r="O190" s="66" t="s">
        <v>512</v>
      </c>
      <c r="P190" s="10" t="s">
        <v>577</v>
      </c>
      <c r="Q190" s="10" t="s">
        <v>733</v>
      </c>
    </row>
    <row r="191" spans="1:17" s="59" customFormat="1" ht="60" x14ac:dyDescent="0.25">
      <c r="A191" s="49">
        <f t="shared" si="2"/>
        <v>186</v>
      </c>
      <c r="B191" s="14">
        <v>42480</v>
      </c>
      <c r="C191" s="14">
        <v>42480</v>
      </c>
      <c r="D191" s="9">
        <v>459</v>
      </c>
      <c r="E191" s="15">
        <v>396000</v>
      </c>
      <c r="F191" s="15">
        <v>0</v>
      </c>
      <c r="G191" s="68" t="s">
        <v>413</v>
      </c>
      <c r="H191" s="68" t="s">
        <v>413</v>
      </c>
      <c r="I191" s="45" t="s">
        <v>387</v>
      </c>
      <c r="J191" s="10" t="s">
        <v>403</v>
      </c>
      <c r="K191" s="45" t="s">
        <v>14</v>
      </c>
      <c r="L191" s="45" t="s">
        <v>14</v>
      </c>
      <c r="M191" s="16" t="s">
        <v>414</v>
      </c>
      <c r="N191" s="11" t="s">
        <v>115</v>
      </c>
      <c r="O191" s="55" t="s">
        <v>513</v>
      </c>
      <c r="P191" s="10" t="s">
        <v>573</v>
      </c>
      <c r="Q191" s="10" t="s">
        <v>731</v>
      </c>
    </row>
    <row r="192" spans="1:17" s="59" customFormat="1" ht="75" x14ac:dyDescent="0.25">
      <c r="A192" s="49">
        <f t="shared" si="2"/>
        <v>187</v>
      </c>
      <c r="B192" s="14">
        <v>42480</v>
      </c>
      <c r="C192" s="14">
        <v>42480</v>
      </c>
      <c r="D192" s="9">
        <v>460</v>
      </c>
      <c r="E192" s="15">
        <v>304176.27</v>
      </c>
      <c r="F192" s="15">
        <v>0</v>
      </c>
      <c r="G192" s="68" t="s">
        <v>514</v>
      </c>
      <c r="H192" s="68" t="s">
        <v>514</v>
      </c>
      <c r="I192" s="45" t="s">
        <v>387</v>
      </c>
      <c r="J192" s="45" t="s">
        <v>515</v>
      </c>
      <c r="K192" s="45" t="s">
        <v>14</v>
      </c>
      <c r="L192" s="45" t="s">
        <v>14</v>
      </c>
      <c r="M192" s="16" t="s">
        <v>774</v>
      </c>
      <c r="N192" s="11" t="s">
        <v>464</v>
      </c>
      <c r="O192" s="55" t="s">
        <v>516</v>
      </c>
      <c r="P192" s="45" t="s">
        <v>551</v>
      </c>
      <c r="Q192" s="45" t="s">
        <v>732</v>
      </c>
    </row>
    <row r="193" spans="1:17" s="59" customFormat="1" ht="75" x14ac:dyDescent="0.25">
      <c r="A193" s="49">
        <f t="shared" si="2"/>
        <v>188</v>
      </c>
      <c r="B193" s="14">
        <v>42485</v>
      </c>
      <c r="C193" s="14">
        <v>42485</v>
      </c>
      <c r="D193" s="9">
        <v>493</v>
      </c>
      <c r="E193" s="15">
        <v>255057.61</v>
      </c>
      <c r="F193" s="15">
        <v>0</v>
      </c>
      <c r="G193" s="58" t="s">
        <v>482</v>
      </c>
      <c r="H193" s="58" t="s">
        <v>482</v>
      </c>
      <c r="I193" s="45" t="s">
        <v>387</v>
      </c>
      <c r="J193" s="10" t="s">
        <v>483</v>
      </c>
      <c r="K193" s="45" t="s">
        <v>14</v>
      </c>
      <c r="L193" s="45" t="s">
        <v>14</v>
      </c>
      <c r="M193" s="16" t="s">
        <v>40</v>
      </c>
      <c r="N193" s="11" t="s">
        <v>61</v>
      </c>
      <c r="O193" s="55" t="s">
        <v>517</v>
      </c>
      <c r="P193" s="10" t="s">
        <v>542</v>
      </c>
      <c r="Q193" s="10" t="s">
        <v>730</v>
      </c>
    </row>
    <row r="194" spans="1:17" s="13" customFormat="1" ht="75" x14ac:dyDescent="0.25">
      <c r="A194" s="49">
        <f t="shared" si="2"/>
        <v>189</v>
      </c>
      <c r="B194" s="14">
        <v>42487</v>
      </c>
      <c r="C194" s="14">
        <v>42487</v>
      </c>
      <c r="D194" s="9">
        <v>512</v>
      </c>
      <c r="E194" s="15">
        <v>48000</v>
      </c>
      <c r="F194" s="15">
        <v>0</v>
      </c>
      <c r="G194" s="58" t="s">
        <v>227</v>
      </c>
      <c r="H194" s="11" t="s">
        <v>227</v>
      </c>
      <c r="I194" s="45" t="s">
        <v>387</v>
      </c>
      <c r="J194" s="10" t="s">
        <v>54</v>
      </c>
      <c r="K194" s="45" t="s">
        <v>14</v>
      </c>
      <c r="L194" s="45" t="s">
        <v>14</v>
      </c>
      <c r="M194" s="16" t="s">
        <v>228</v>
      </c>
      <c r="N194" s="11" t="s">
        <v>229</v>
      </c>
      <c r="O194" s="55" t="s">
        <v>734</v>
      </c>
      <c r="P194" s="10" t="s">
        <v>551</v>
      </c>
      <c r="Q194" s="10" t="s">
        <v>798</v>
      </c>
    </row>
    <row r="195" spans="1:17" s="13" customFormat="1" ht="75" x14ac:dyDescent="0.25">
      <c r="A195" s="49">
        <f t="shared" si="2"/>
        <v>190</v>
      </c>
      <c r="B195" s="14">
        <v>42489</v>
      </c>
      <c r="C195" s="14">
        <v>42489</v>
      </c>
      <c r="D195" s="9">
        <v>519</v>
      </c>
      <c r="E195" s="15">
        <v>87321.24</v>
      </c>
      <c r="F195" s="15">
        <v>0</v>
      </c>
      <c r="G195" s="58" t="s">
        <v>84</v>
      </c>
      <c r="H195" s="58" t="s">
        <v>84</v>
      </c>
      <c r="I195" s="45" t="s">
        <v>387</v>
      </c>
      <c r="J195" s="10" t="s">
        <v>85</v>
      </c>
      <c r="K195" s="45" t="s">
        <v>14</v>
      </c>
      <c r="L195" s="45" t="s">
        <v>14</v>
      </c>
      <c r="M195" s="16" t="s">
        <v>86</v>
      </c>
      <c r="N195" s="11" t="s">
        <v>87</v>
      </c>
      <c r="O195" s="55" t="s">
        <v>735</v>
      </c>
      <c r="P195" s="10" t="s">
        <v>551</v>
      </c>
      <c r="Q195" s="10" t="s">
        <v>777</v>
      </c>
    </row>
    <row r="196" spans="1:17" s="13" customFormat="1" ht="60" x14ac:dyDescent="0.25">
      <c r="A196" s="49">
        <f t="shared" si="2"/>
        <v>191</v>
      </c>
      <c r="B196" s="14">
        <v>42495</v>
      </c>
      <c r="C196" s="14">
        <v>42495</v>
      </c>
      <c r="D196" s="9">
        <v>536</v>
      </c>
      <c r="E196" s="15">
        <v>225581.37</v>
      </c>
      <c r="F196" s="15">
        <v>0</v>
      </c>
      <c r="G196" s="75" t="s">
        <v>786</v>
      </c>
      <c r="H196" s="58" t="s">
        <v>786</v>
      </c>
      <c r="I196" s="45" t="s">
        <v>387</v>
      </c>
      <c r="J196" s="10" t="s">
        <v>763</v>
      </c>
      <c r="K196" s="45" t="s">
        <v>14</v>
      </c>
      <c r="L196" s="45" t="s">
        <v>14</v>
      </c>
      <c r="M196" s="16" t="s">
        <v>787</v>
      </c>
      <c r="N196" s="11" t="s">
        <v>78</v>
      </c>
      <c r="O196" s="55" t="s">
        <v>788</v>
      </c>
      <c r="P196" s="10" t="s">
        <v>562</v>
      </c>
      <c r="Q196" s="10" t="s">
        <v>789</v>
      </c>
    </row>
    <row r="197" spans="1:17" s="13" customFormat="1" ht="60" x14ac:dyDescent="0.25">
      <c r="A197" s="49">
        <f t="shared" si="2"/>
        <v>192</v>
      </c>
      <c r="B197" s="14">
        <v>42496</v>
      </c>
      <c r="C197" s="14">
        <v>42496</v>
      </c>
      <c r="D197" s="9">
        <v>544</v>
      </c>
      <c r="E197" s="15">
        <v>227430.49</v>
      </c>
      <c r="F197" s="15">
        <v>0</v>
      </c>
      <c r="G197" s="58" t="s">
        <v>53</v>
      </c>
      <c r="H197" s="58" t="s">
        <v>53</v>
      </c>
      <c r="I197" s="45" t="s">
        <v>387</v>
      </c>
      <c r="J197" s="10" t="s">
        <v>54</v>
      </c>
      <c r="K197" s="45" t="s">
        <v>14</v>
      </c>
      <c r="L197" s="45" t="s">
        <v>14</v>
      </c>
      <c r="M197" s="16" t="s">
        <v>55</v>
      </c>
      <c r="N197" s="11" t="s">
        <v>56</v>
      </c>
      <c r="O197" s="55" t="s">
        <v>736</v>
      </c>
      <c r="P197" s="10" t="s">
        <v>551</v>
      </c>
      <c r="Q197" s="10" t="s">
        <v>779</v>
      </c>
    </row>
    <row r="198" spans="1:17" s="13" customFormat="1" ht="60" x14ac:dyDescent="0.25">
      <c r="A198" s="49">
        <f t="shared" si="2"/>
        <v>193</v>
      </c>
      <c r="B198" s="14">
        <v>42496</v>
      </c>
      <c r="C198" s="14">
        <v>42496</v>
      </c>
      <c r="D198" s="9">
        <v>543</v>
      </c>
      <c r="E198" s="15">
        <v>438326.34</v>
      </c>
      <c r="F198" s="15">
        <v>0</v>
      </c>
      <c r="G198" s="58" t="s">
        <v>738</v>
      </c>
      <c r="H198" s="11" t="s">
        <v>738</v>
      </c>
      <c r="I198" s="45" t="s">
        <v>387</v>
      </c>
      <c r="J198" s="10" t="s">
        <v>424</v>
      </c>
      <c r="K198" s="45" t="s">
        <v>14</v>
      </c>
      <c r="L198" s="45" t="s">
        <v>14</v>
      </c>
      <c r="M198" s="16" t="s">
        <v>767</v>
      </c>
      <c r="N198" s="11" t="s">
        <v>770</v>
      </c>
      <c r="O198" s="55" t="s">
        <v>737</v>
      </c>
      <c r="P198" s="10" t="s">
        <v>600</v>
      </c>
      <c r="Q198" s="10" t="s">
        <v>797</v>
      </c>
    </row>
    <row r="199" spans="1:17" s="13" customFormat="1" ht="60" x14ac:dyDescent="0.25">
      <c r="A199" s="49">
        <f t="shared" si="2"/>
        <v>194</v>
      </c>
      <c r="B199" s="14">
        <v>42502</v>
      </c>
      <c r="C199" s="14">
        <v>42502</v>
      </c>
      <c r="D199" s="9">
        <v>554</v>
      </c>
      <c r="E199" s="15">
        <v>335150.56</v>
      </c>
      <c r="F199" s="15">
        <v>0</v>
      </c>
      <c r="G199" s="58" t="s">
        <v>741</v>
      </c>
      <c r="H199" s="58" t="s">
        <v>741</v>
      </c>
      <c r="I199" s="45" t="s">
        <v>387</v>
      </c>
      <c r="J199" s="10" t="s">
        <v>740</v>
      </c>
      <c r="K199" s="45" t="s">
        <v>14</v>
      </c>
      <c r="L199" s="45" t="s">
        <v>14</v>
      </c>
      <c r="M199" s="16" t="s">
        <v>768</v>
      </c>
      <c r="N199" s="11" t="s">
        <v>771</v>
      </c>
      <c r="O199" s="55" t="s">
        <v>739</v>
      </c>
      <c r="P199" s="10" t="s">
        <v>551</v>
      </c>
      <c r="Q199" s="10" t="s">
        <v>802</v>
      </c>
    </row>
    <row r="200" spans="1:17" s="13" customFormat="1" ht="60" x14ac:dyDescent="0.25">
      <c r="A200" s="49">
        <f t="shared" ref="A200:A234" si="3">A199+1</f>
        <v>195</v>
      </c>
      <c r="B200" s="14">
        <v>42503</v>
      </c>
      <c r="C200" s="14">
        <v>42503</v>
      </c>
      <c r="D200" s="9">
        <v>567</v>
      </c>
      <c r="E200" s="15">
        <v>57000</v>
      </c>
      <c r="F200" s="15">
        <v>0</v>
      </c>
      <c r="G200" s="58" t="s">
        <v>48</v>
      </c>
      <c r="H200" s="58" t="s">
        <v>48</v>
      </c>
      <c r="I200" s="45" t="s">
        <v>387</v>
      </c>
      <c r="J200" s="10" t="s">
        <v>745</v>
      </c>
      <c r="K200" s="45" t="s">
        <v>14</v>
      </c>
      <c r="L200" s="45" t="s">
        <v>14</v>
      </c>
      <c r="M200" s="16" t="s">
        <v>50</v>
      </c>
      <c r="N200" s="11" t="s">
        <v>51</v>
      </c>
      <c r="O200" s="55" t="s">
        <v>742</v>
      </c>
      <c r="P200" s="10" t="s">
        <v>542</v>
      </c>
      <c r="Q200" s="10" t="s">
        <v>785</v>
      </c>
    </row>
    <row r="201" spans="1:17" s="13" customFormat="1" ht="60" x14ac:dyDescent="0.25">
      <c r="A201" s="49">
        <f t="shared" si="3"/>
        <v>196</v>
      </c>
      <c r="B201" s="14">
        <v>42503</v>
      </c>
      <c r="C201" s="14">
        <v>42503</v>
      </c>
      <c r="D201" s="9">
        <v>569</v>
      </c>
      <c r="E201" s="15">
        <v>51000</v>
      </c>
      <c r="F201" s="15">
        <v>0</v>
      </c>
      <c r="G201" s="58" t="s">
        <v>747</v>
      </c>
      <c r="H201" s="58" t="s">
        <v>747</v>
      </c>
      <c r="I201" s="45" t="s">
        <v>387</v>
      </c>
      <c r="J201" s="10" t="s">
        <v>746</v>
      </c>
      <c r="K201" s="45" t="s">
        <v>14</v>
      </c>
      <c r="L201" s="45" t="s">
        <v>14</v>
      </c>
      <c r="M201" s="16" t="s">
        <v>769</v>
      </c>
      <c r="N201" s="11" t="s">
        <v>434</v>
      </c>
      <c r="O201" s="55" t="s">
        <v>743</v>
      </c>
      <c r="P201" s="10" t="s">
        <v>542</v>
      </c>
      <c r="Q201" s="10" t="s">
        <v>783</v>
      </c>
    </row>
    <row r="202" spans="1:17" s="13" customFormat="1" ht="60" x14ac:dyDescent="0.25">
      <c r="A202" s="49">
        <f t="shared" si="3"/>
        <v>197</v>
      </c>
      <c r="B202" s="14">
        <v>42503</v>
      </c>
      <c r="C202" s="14">
        <v>42503</v>
      </c>
      <c r="D202" s="9">
        <v>568</v>
      </c>
      <c r="E202" s="15">
        <v>76678.2</v>
      </c>
      <c r="F202" s="15">
        <v>0</v>
      </c>
      <c r="G202" s="58" t="s">
        <v>748</v>
      </c>
      <c r="H202" s="58" t="s">
        <v>748</v>
      </c>
      <c r="I202" s="45" t="s">
        <v>387</v>
      </c>
      <c r="J202" s="10" t="s">
        <v>59</v>
      </c>
      <c r="K202" s="45" t="s">
        <v>14</v>
      </c>
      <c r="L202" s="45" t="s">
        <v>14</v>
      </c>
      <c r="M202" s="16" t="s">
        <v>60</v>
      </c>
      <c r="N202" s="11" t="s">
        <v>772</v>
      </c>
      <c r="O202" s="55" t="s">
        <v>744</v>
      </c>
      <c r="P202" s="10" t="s">
        <v>542</v>
      </c>
      <c r="Q202" s="10" t="s">
        <v>782</v>
      </c>
    </row>
    <row r="203" spans="1:17" s="71" customFormat="1" ht="75" x14ac:dyDescent="0.25">
      <c r="A203" s="39">
        <f t="shared" si="3"/>
        <v>198</v>
      </c>
      <c r="B203" s="14">
        <v>42506</v>
      </c>
      <c r="C203" s="14">
        <v>42506</v>
      </c>
      <c r="D203" s="9">
        <v>570</v>
      </c>
      <c r="E203" s="15">
        <v>49225.52</v>
      </c>
      <c r="F203" s="15">
        <v>0</v>
      </c>
      <c r="G203" s="11" t="s">
        <v>84</v>
      </c>
      <c r="H203" s="11" t="s">
        <v>84</v>
      </c>
      <c r="I203" s="10" t="s">
        <v>387</v>
      </c>
      <c r="J203" s="10" t="s">
        <v>85</v>
      </c>
      <c r="K203" s="10" t="s">
        <v>14</v>
      </c>
      <c r="L203" s="10" t="s">
        <v>14</v>
      </c>
      <c r="M203" s="16" t="s">
        <v>86</v>
      </c>
      <c r="N203" s="11" t="s">
        <v>87</v>
      </c>
      <c r="O203" s="64" t="s">
        <v>749</v>
      </c>
      <c r="P203" s="10" t="s">
        <v>551</v>
      </c>
      <c r="Q203" s="10" t="s">
        <v>799</v>
      </c>
    </row>
    <row r="204" spans="1:17" s="13" customFormat="1" ht="75" x14ac:dyDescent="0.25">
      <c r="A204" s="49">
        <f t="shared" si="3"/>
        <v>199</v>
      </c>
      <c r="B204" s="14">
        <v>42506</v>
      </c>
      <c r="C204" s="14">
        <v>42506</v>
      </c>
      <c r="D204" s="9">
        <v>571</v>
      </c>
      <c r="E204" s="15">
        <v>147000</v>
      </c>
      <c r="F204" s="15">
        <v>0</v>
      </c>
      <c r="G204" s="58" t="s">
        <v>456</v>
      </c>
      <c r="H204" s="58" t="s">
        <v>456</v>
      </c>
      <c r="I204" s="45" t="s">
        <v>387</v>
      </c>
      <c r="J204" s="10" t="s">
        <v>39</v>
      </c>
      <c r="K204" s="45" t="s">
        <v>26</v>
      </c>
      <c r="L204" s="45" t="s">
        <v>248</v>
      </c>
      <c r="M204" s="16" t="s">
        <v>141</v>
      </c>
      <c r="N204" s="11" t="s">
        <v>458</v>
      </c>
      <c r="O204" s="55" t="s">
        <v>752</v>
      </c>
      <c r="P204" s="10" t="s">
        <v>542</v>
      </c>
      <c r="Q204" s="10" t="s">
        <v>784</v>
      </c>
    </row>
    <row r="205" spans="1:17" s="13" customFormat="1" ht="75" x14ac:dyDescent="0.25">
      <c r="A205" s="49">
        <f t="shared" si="3"/>
        <v>200</v>
      </c>
      <c r="B205" s="14">
        <v>42508</v>
      </c>
      <c r="C205" s="14">
        <v>42508</v>
      </c>
      <c r="D205" s="9">
        <v>580</v>
      </c>
      <c r="E205" s="15">
        <v>153000</v>
      </c>
      <c r="F205" s="15">
        <v>0</v>
      </c>
      <c r="G205" s="58" t="s">
        <v>508</v>
      </c>
      <c r="H205" s="58" t="s">
        <v>508</v>
      </c>
      <c r="I205" s="45" t="s">
        <v>387</v>
      </c>
      <c r="J205" s="10" t="s">
        <v>509</v>
      </c>
      <c r="K205" s="45" t="s">
        <v>14</v>
      </c>
      <c r="L205" s="45" t="s">
        <v>14</v>
      </c>
      <c r="M205" s="16" t="s">
        <v>228</v>
      </c>
      <c r="N205" s="11" t="s">
        <v>510</v>
      </c>
      <c r="O205" s="55" t="s">
        <v>750</v>
      </c>
      <c r="P205" s="10" t="s">
        <v>542</v>
      </c>
      <c r="Q205" s="10" t="s">
        <v>781</v>
      </c>
    </row>
    <row r="206" spans="1:17" s="13" customFormat="1" ht="75" x14ac:dyDescent="0.25">
      <c r="A206" s="49">
        <f t="shared" si="3"/>
        <v>201</v>
      </c>
      <c r="B206" s="14">
        <v>42508</v>
      </c>
      <c r="C206" s="14">
        <v>42508</v>
      </c>
      <c r="D206" s="9">
        <v>581</v>
      </c>
      <c r="E206" s="15">
        <v>204000</v>
      </c>
      <c r="F206" s="15">
        <v>0</v>
      </c>
      <c r="G206" s="58" t="s">
        <v>508</v>
      </c>
      <c r="H206" s="58" t="s">
        <v>508</v>
      </c>
      <c r="I206" s="45" t="s">
        <v>387</v>
      </c>
      <c r="J206" s="10" t="s">
        <v>509</v>
      </c>
      <c r="K206" s="45" t="s">
        <v>14</v>
      </c>
      <c r="L206" s="45" t="s">
        <v>14</v>
      </c>
      <c r="M206" s="16" t="s">
        <v>228</v>
      </c>
      <c r="N206" s="11" t="s">
        <v>510</v>
      </c>
      <c r="O206" s="55" t="s">
        <v>751</v>
      </c>
      <c r="P206" s="10" t="s">
        <v>542</v>
      </c>
      <c r="Q206" s="10" t="s">
        <v>780</v>
      </c>
    </row>
    <row r="207" spans="1:17" s="13" customFormat="1" ht="75" x14ac:dyDescent="0.25">
      <c r="A207" s="49">
        <f t="shared" si="3"/>
        <v>202</v>
      </c>
      <c r="B207" s="14">
        <v>42508</v>
      </c>
      <c r="C207" s="14">
        <v>42508</v>
      </c>
      <c r="D207" s="9">
        <v>582</v>
      </c>
      <c r="E207" s="15">
        <v>140010.74</v>
      </c>
      <c r="F207" s="15">
        <v>0</v>
      </c>
      <c r="G207" s="58" t="s">
        <v>468</v>
      </c>
      <c r="H207" s="58" t="s">
        <v>468</v>
      </c>
      <c r="I207" s="45" t="s">
        <v>387</v>
      </c>
      <c r="J207" s="10" t="s">
        <v>754</v>
      </c>
      <c r="K207" s="45" t="s">
        <v>14</v>
      </c>
      <c r="L207" s="45" t="s">
        <v>14</v>
      </c>
      <c r="M207" s="16" t="s">
        <v>773</v>
      </c>
      <c r="N207" s="11" t="s">
        <v>470</v>
      </c>
      <c r="O207" s="55" t="s">
        <v>753</v>
      </c>
      <c r="P207" s="10" t="s">
        <v>577</v>
      </c>
      <c r="Q207" s="10" t="s">
        <v>778</v>
      </c>
    </row>
    <row r="208" spans="1:17" s="13" customFormat="1" ht="60" x14ac:dyDescent="0.25">
      <c r="A208" s="39">
        <f t="shared" si="3"/>
        <v>203</v>
      </c>
      <c r="B208" s="14">
        <v>42513</v>
      </c>
      <c r="C208" s="14">
        <v>42513</v>
      </c>
      <c r="D208" s="9">
        <v>2227</v>
      </c>
      <c r="E208" s="15">
        <v>307221.90000000002</v>
      </c>
      <c r="F208" s="15">
        <v>0</v>
      </c>
      <c r="G208" s="11" t="s">
        <v>273</v>
      </c>
      <c r="H208" s="11" t="s">
        <v>273</v>
      </c>
      <c r="I208" s="10" t="s">
        <v>12</v>
      </c>
      <c r="J208" s="10" t="s">
        <v>424</v>
      </c>
      <c r="K208" s="10" t="s">
        <v>14</v>
      </c>
      <c r="L208" s="10" t="s">
        <v>14</v>
      </c>
      <c r="M208" s="16" t="s">
        <v>275</v>
      </c>
      <c r="N208" s="11" t="s">
        <v>152</v>
      </c>
      <c r="O208" s="64" t="s">
        <v>755</v>
      </c>
      <c r="P208" s="10" t="s">
        <v>551</v>
      </c>
      <c r="Q208" s="10" t="s">
        <v>803</v>
      </c>
    </row>
    <row r="209" spans="1:17" s="13" customFormat="1" ht="75" x14ac:dyDescent="0.25">
      <c r="A209" s="39">
        <f t="shared" si="3"/>
        <v>204</v>
      </c>
      <c r="B209" s="14">
        <v>42510</v>
      </c>
      <c r="C209" s="14">
        <v>42510</v>
      </c>
      <c r="D209" s="9">
        <v>81</v>
      </c>
      <c r="E209" s="15">
        <v>-91658.73</v>
      </c>
      <c r="F209" s="15">
        <v>0</v>
      </c>
      <c r="G209" s="84" t="s">
        <v>757</v>
      </c>
      <c r="H209" s="84" t="s">
        <v>197</v>
      </c>
      <c r="I209" s="20" t="s">
        <v>387</v>
      </c>
      <c r="J209" s="39" t="s">
        <v>376</v>
      </c>
      <c r="K209" s="10" t="s">
        <v>14</v>
      </c>
      <c r="L209" s="10" t="s">
        <v>14</v>
      </c>
      <c r="M209" s="10" t="s">
        <v>15</v>
      </c>
      <c r="N209" s="11" t="s">
        <v>377</v>
      </c>
      <c r="O209" s="10" t="s">
        <v>796</v>
      </c>
      <c r="P209" s="39" t="s">
        <v>546</v>
      </c>
      <c r="Q209" s="10" t="s">
        <v>805</v>
      </c>
    </row>
    <row r="210" spans="1:17" s="13" customFormat="1" ht="60" x14ac:dyDescent="0.25">
      <c r="A210" s="39">
        <f t="shared" si="3"/>
        <v>205</v>
      </c>
      <c r="B210" s="14">
        <v>42513</v>
      </c>
      <c r="C210" s="14">
        <v>42513</v>
      </c>
      <c r="D210" s="9">
        <v>595</v>
      </c>
      <c r="E210" s="15">
        <v>91658.73</v>
      </c>
      <c r="F210" s="15">
        <v>0</v>
      </c>
      <c r="G210" s="11" t="s">
        <v>757</v>
      </c>
      <c r="H210" s="11" t="s">
        <v>757</v>
      </c>
      <c r="I210" s="10" t="s">
        <v>387</v>
      </c>
      <c r="J210" s="10" t="s">
        <v>376</v>
      </c>
      <c r="K210" s="10" t="s">
        <v>14</v>
      </c>
      <c r="L210" s="10" t="s">
        <v>14</v>
      </c>
      <c r="M210" s="16" t="s">
        <v>15</v>
      </c>
      <c r="N210" s="11" t="s">
        <v>377</v>
      </c>
      <c r="O210" s="64" t="s">
        <v>756</v>
      </c>
      <c r="P210" s="10" t="s">
        <v>546</v>
      </c>
      <c r="Q210" s="10" t="s">
        <v>795</v>
      </c>
    </row>
    <row r="211" spans="1:17" s="71" customFormat="1" ht="75" x14ac:dyDescent="0.25">
      <c r="A211" s="39">
        <f t="shared" si="3"/>
        <v>206</v>
      </c>
      <c r="B211" s="14">
        <v>42515</v>
      </c>
      <c r="C211" s="14">
        <v>42515</v>
      </c>
      <c r="D211" s="9">
        <v>606</v>
      </c>
      <c r="E211" s="15">
        <v>44835.3</v>
      </c>
      <c r="F211" s="15">
        <v>0</v>
      </c>
      <c r="G211" s="11" t="s">
        <v>764</v>
      </c>
      <c r="H211" s="11" t="s">
        <v>764</v>
      </c>
      <c r="I211" s="10" t="s">
        <v>387</v>
      </c>
      <c r="J211" s="10" t="s">
        <v>761</v>
      </c>
      <c r="K211" s="10" t="s">
        <v>14</v>
      </c>
      <c r="L211" s="10" t="s">
        <v>14</v>
      </c>
      <c r="M211" s="16" t="s">
        <v>15</v>
      </c>
      <c r="N211" s="11" t="s">
        <v>775</v>
      </c>
      <c r="O211" s="64" t="s">
        <v>758</v>
      </c>
      <c r="P211" s="10" t="s">
        <v>540</v>
      </c>
      <c r="Q211" s="10" t="s">
        <v>792</v>
      </c>
    </row>
    <row r="212" spans="1:17" s="71" customFormat="1" ht="60" x14ac:dyDescent="0.25">
      <c r="A212" s="39">
        <f t="shared" si="3"/>
        <v>207</v>
      </c>
      <c r="B212" s="14">
        <v>42515</v>
      </c>
      <c r="C212" s="14">
        <v>42515</v>
      </c>
      <c r="D212" s="9">
        <v>607</v>
      </c>
      <c r="E212" s="15">
        <v>219628.5</v>
      </c>
      <c r="F212" s="15">
        <v>0</v>
      </c>
      <c r="G212" s="11" t="s">
        <v>764</v>
      </c>
      <c r="H212" s="11" t="s">
        <v>764</v>
      </c>
      <c r="I212" s="10" t="s">
        <v>387</v>
      </c>
      <c r="J212" s="10" t="s">
        <v>762</v>
      </c>
      <c r="K212" s="10" t="s">
        <v>14</v>
      </c>
      <c r="L212" s="10" t="s">
        <v>14</v>
      </c>
      <c r="M212" s="16" t="s">
        <v>15</v>
      </c>
      <c r="N212" s="11" t="s">
        <v>775</v>
      </c>
      <c r="O212" s="64" t="s">
        <v>759</v>
      </c>
      <c r="P212" s="10" t="s">
        <v>793</v>
      </c>
      <c r="Q212" s="10" t="s">
        <v>792</v>
      </c>
    </row>
    <row r="213" spans="1:17" s="71" customFormat="1" ht="60" x14ac:dyDescent="0.25">
      <c r="A213" s="39">
        <f t="shared" si="3"/>
        <v>208</v>
      </c>
      <c r="B213" s="14">
        <v>42515</v>
      </c>
      <c r="C213" s="14">
        <v>42515</v>
      </c>
      <c r="D213" s="9">
        <v>608</v>
      </c>
      <c r="E213" s="15">
        <v>166676.67000000001</v>
      </c>
      <c r="F213" s="15">
        <v>0</v>
      </c>
      <c r="G213" s="11" t="s">
        <v>765</v>
      </c>
      <c r="H213" s="11" t="s">
        <v>765</v>
      </c>
      <c r="I213" s="10" t="s">
        <v>387</v>
      </c>
      <c r="J213" s="10" t="s">
        <v>763</v>
      </c>
      <c r="K213" s="10" t="s">
        <v>14</v>
      </c>
      <c r="L213" s="10" t="s">
        <v>14</v>
      </c>
      <c r="M213" s="16" t="s">
        <v>774</v>
      </c>
      <c r="N213" s="11" t="s">
        <v>195</v>
      </c>
      <c r="O213" s="64" t="s">
        <v>760</v>
      </c>
      <c r="P213" s="10" t="s">
        <v>562</v>
      </c>
      <c r="Q213" s="10" t="s">
        <v>790</v>
      </c>
    </row>
    <row r="214" spans="1:17" s="71" customFormat="1" ht="60" x14ac:dyDescent="0.25">
      <c r="A214" s="39">
        <f t="shared" si="3"/>
        <v>209</v>
      </c>
      <c r="B214" s="14">
        <v>42515</v>
      </c>
      <c r="C214" s="14">
        <v>42515</v>
      </c>
      <c r="D214" s="9">
        <v>605</v>
      </c>
      <c r="E214" s="15">
        <v>209000</v>
      </c>
      <c r="F214" s="15">
        <v>0</v>
      </c>
      <c r="G214" s="11" t="s">
        <v>112</v>
      </c>
      <c r="H214" s="11" t="s">
        <v>112</v>
      </c>
      <c r="I214" s="10" t="s">
        <v>387</v>
      </c>
      <c r="J214" s="10" t="s">
        <v>403</v>
      </c>
      <c r="K214" s="10" t="s">
        <v>14</v>
      </c>
      <c r="L214" s="10" t="s">
        <v>14</v>
      </c>
      <c r="M214" s="16" t="s">
        <v>114</v>
      </c>
      <c r="N214" s="11" t="s">
        <v>115</v>
      </c>
      <c r="O214" s="64" t="s">
        <v>513</v>
      </c>
      <c r="P214" s="10" t="s">
        <v>573</v>
      </c>
      <c r="Q214" s="10" t="s">
        <v>791</v>
      </c>
    </row>
    <row r="215" spans="1:17" s="13" customFormat="1" ht="75" x14ac:dyDescent="0.25">
      <c r="A215" s="39">
        <f t="shared" si="3"/>
        <v>210</v>
      </c>
      <c r="B215" s="14">
        <v>42520</v>
      </c>
      <c r="C215" s="14">
        <v>42520</v>
      </c>
      <c r="D215" s="9">
        <v>5</v>
      </c>
      <c r="E215" s="15">
        <v>537000.30000000005</v>
      </c>
      <c r="F215" s="15">
        <v>0</v>
      </c>
      <c r="G215" s="11" t="s">
        <v>766</v>
      </c>
      <c r="H215" s="11" t="s">
        <v>766</v>
      </c>
      <c r="I215" s="10" t="s">
        <v>118</v>
      </c>
      <c r="J215" s="10" t="s">
        <v>54</v>
      </c>
      <c r="K215" s="10" t="s">
        <v>14</v>
      </c>
      <c r="L215" s="10" t="s">
        <v>14</v>
      </c>
      <c r="M215" s="16" t="s">
        <v>65</v>
      </c>
      <c r="N215" s="11" t="s">
        <v>776</v>
      </c>
      <c r="O215" s="64" t="s">
        <v>794</v>
      </c>
      <c r="P215" s="10" t="s">
        <v>551</v>
      </c>
      <c r="Q215" s="10" t="s">
        <v>804</v>
      </c>
    </row>
    <row r="216" spans="1:17" s="13" customFormat="1" ht="75" x14ac:dyDescent="0.25">
      <c r="A216" s="39">
        <f t="shared" si="3"/>
        <v>211</v>
      </c>
      <c r="B216" s="14">
        <v>42537</v>
      </c>
      <c r="C216" s="14">
        <v>42537</v>
      </c>
      <c r="D216" s="9">
        <v>695</v>
      </c>
      <c r="E216" s="98">
        <v>164000</v>
      </c>
      <c r="F216" s="15">
        <v>0</v>
      </c>
      <c r="G216" s="92" t="s">
        <v>436</v>
      </c>
      <c r="H216" s="11" t="s">
        <v>436</v>
      </c>
      <c r="I216" s="10" t="s">
        <v>387</v>
      </c>
      <c r="J216" s="90" t="s">
        <v>437</v>
      </c>
      <c r="K216" s="10" t="s">
        <v>14</v>
      </c>
      <c r="L216" s="10" t="s">
        <v>14</v>
      </c>
      <c r="M216" s="16" t="s">
        <v>867</v>
      </c>
      <c r="N216" s="11" t="s">
        <v>439</v>
      </c>
      <c r="O216" s="91" t="s">
        <v>826</v>
      </c>
      <c r="P216" s="10" t="s">
        <v>551</v>
      </c>
      <c r="Q216" s="10" t="s">
        <v>914</v>
      </c>
    </row>
    <row r="217" spans="1:17" s="13" customFormat="1" ht="60" x14ac:dyDescent="0.25">
      <c r="A217" s="39">
        <f t="shared" si="3"/>
        <v>212</v>
      </c>
      <c r="B217" s="14">
        <v>42535</v>
      </c>
      <c r="C217" s="14">
        <v>42535</v>
      </c>
      <c r="D217" s="9">
        <v>690</v>
      </c>
      <c r="E217" s="98">
        <v>170945.32</v>
      </c>
      <c r="F217" s="15">
        <v>0</v>
      </c>
      <c r="G217" s="92" t="s">
        <v>870</v>
      </c>
      <c r="H217" s="11" t="s">
        <v>868</v>
      </c>
      <c r="I217" s="10" t="s">
        <v>387</v>
      </c>
      <c r="J217" s="90" t="s">
        <v>260</v>
      </c>
      <c r="K217" s="10" t="s">
        <v>14</v>
      </c>
      <c r="L217" s="10" t="s">
        <v>14</v>
      </c>
      <c r="M217" s="16" t="s">
        <v>865</v>
      </c>
      <c r="N217" s="11" t="s">
        <v>866</v>
      </c>
      <c r="O217" s="91" t="s">
        <v>827</v>
      </c>
      <c r="P217" s="10" t="s">
        <v>577</v>
      </c>
      <c r="Q217" s="10" t="s">
        <v>871</v>
      </c>
    </row>
    <row r="218" spans="1:17" s="13" customFormat="1" ht="75" x14ac:dyDescent="0.25">
      <c r="A218" s="39">
        <f t="shared" si="3"/>
        <v>213</v>
      </c>
      <c r="B218" s="14">
        <v>42537</v>
      </c>
      <c r="C218" s="14">
        <v>42537</v>
      </c>
      <c r="D218" s="9">
        <v>696</v>
      </c>
      <c r="E218" s="98">
        <v>937497.39</v>
      </c>
      <c r="F218" s="15">
        <v>0</v>
      </c>
      <c r="G218" s="92" t="s">
        <v>911</v>
      </c>
      <c r="H218" s="11" t="s">
        <v>482</v>
      </c>
      <c r="I218" s="45" t="s">
        <v>387</v>
      </c>
      <c r="J218" s="90" t="s">
        <v>483</v>
      </c>
      <c r="K218" s="10" t="s">
        <v>14</v>
      </c>
      <c r="L218" s="10" t="s">
        <v>14</v>
      </c>
      <c r="M218" s="16" t="s">
        <v>40</v>
      </c>
      <c r="N218" s="11" t="s">
        <v>61</v>
      </c>
      <c r="O218" s="91" t="s">
        <v>828</v>
      </c>
      <c r="P218" s="10" t="s">
        <v>542</v>
      </c>
      <c r="Q218" s="10" t="s">
        <v>910</v>
      </c>
    </row>
    <row r="219" spans="1:17" s="13" customFormat="1" ht="60" x14ac:dyDescent="0.25">
      <c r="A219" s="39">
        <f t="shared" si="3"/>
        <v>214</v>
      </c>
      <c r="B219" s="14">
        <v>42522</v>
      </c>
      <c r="C219" s="14">
        <v>42522</v>
      </c>
      <c r="D219" s="9">
        <v>657</v>
      </c>
      <c r="E219" s="98">
        <v>58500</v>
      </c>
      <c r="F219" s="15">
        <v>0</v>
      </c>
      <c r="G219" s="92" t="s">
        <v>937</v>
      </c>
      <c r="H219" s="11" t="s">
        <v>869</v>
      </c>
      <c r="I219" s="10" t="s">
        <v>387</v>
      </c>
      <c r="J219" s="90" t="s">
        <v>808</v>
      </c>
      <c r="K219" s="89" t="s">
        <v>26</v>
      </c>
      <c r="L219" s="10" t="s">
        <v>248</v>
      </c>
      <c r="M219" s="16" t="s">
        <v>141</v>
      </c>
      <c r="N219" s="11" t="s">
        <v>458</v>
      </c>
      <c r="O219" s="91" t="s">
        <v>829</v>
      </c>
      <c r="P219" s="10" t="s">
        <v>542</v>
      </c>
      <c r="Q219" s="10" t="s">
        <v>938</v>
      </c>
    </row>
    <row r="220" spans="1:17" s="13" customFormat="1" ht="75" x14ac:dyDescent="0.25">
      <c r="A220" s="39">
        <f t="shared" si="3"/>
        <v>215</v>
      </c>
      <c r="B220" s="14">
        <v>42522</v>
      </c>
      <c r="C220" s="14">
        <v>42522</v>
      </c>
      <c r="D220" s="9">
        <v>656</v>
      </c>
      <c r="E220" s="98">
        <v>12984</v>
      </c>
      <c r="F220" s="15">
        <v>0</v>
      </c>
      <c r="G220" s="58" t="s">
        <v>227</v>
      </c>
      <c r="H220" s="11" t="s">
        <v>227</v>
      </c>
      <c r="I220" s="45" t="s">
        <v>387</v>
      </c>
      <c r="J220" s="90" t="s">
        <v>54</v>
      </c>
      <c r="K220" s="89" t="s">
        <v>14</v>
      </c>
      <c r="L220" s="10" t="s">
        <v>14</v>
      </c>
      <c r="M220" s="16" t="s">
        <v>228</v>
      </c>
      <c r="N220" s="11" t="s">
        <v>229</v>
      </c>
      <c r="O220" s="91" t="s">
        <v>830</v>
      </c>
      <c r="P220" s="10" t="s">
        <v>551</v>
      </c>
      <c r="Q220" s="10" t="s">
        <v>940</v>
      </c>
    </row>
    <row r="221" spans="1:17" s="13" customFormat="1" ht="75" x14ac:dyDescent="0.25">
      <c r="A221" s="39">
        <f t="shared" si="3"/>
        <v>216</v>
      </c>
      <c r="B221" s="14">
        <v>42523</v>
      </c>
      <c r="C221" s="14">
        <v>42523</v>
      </c>
      <c r="D221" s="9">
        <v>663</v>
      </c>
      <c r="E221" s="98">
        <v>70500</v>
      </c>
      <c r="F221" s="15">
        <v>0</v>
      </c>
      <c r="G221" s="92" t="s">
        <v>932</v>
      </c>
      <c r="H221" s="11" t="s">
        <v>931</v>
      </c>
      <c r="I221" s="10" t="s">
        <v>387</v>
      </c>
      <c r="J221" s="90" t="s">
        <v>809</v>
      </c>
      <c r="K221" s="89" t="s">
        <v>26</v>
      </c>
      <c r="L221" s="10" t="s">
        <v>899</v>
      </c>
      <c r="M221" s="16" t="s">
        <v>141</v>
      </c>
      <c r="N221" s="11" t="s">
        <v>929</v>
      </c>
      <c r="O221" s="91" t="s">
        <v>831</v>
      </c>
      <c r="P221" s="10" t="s">
        <v>925</v>
      </c>
      <c r="Q221" s="10" t="s">
        <v>930</v>
      </c>
    </row>
    <row r="222" spans="1:17" s="13" customFormat="1" ht="60" x14ac:dyDescent="0.25">
      <c r="A222" s="39">
        <f t="shared" si="3"/>
        <v>217</v>
      </c>
      <c r="B222" s="14">
        <v>42523</v>
      </c>
      <c r="C222" s="14">
        <v>42523</v>
      </c>
      <c r="D222" s="9">
        <v>662</v>
      </c>
      <c r="E222" s="98">
        <v>112650</v>
      </c>
      <c r="F222" s="15">
        <v>0</v>
      </c>
      <c r="G222" s="92" t="s">
        <v>860</v>
      </c>
      <c r="H222" s="11" t="s">
        <v>935</v>
      </c>
      <c r="I222" s="10" t="s">
        <v>387</v>
      </c>
      <c r="J222" s="90" t="s">
        <v>809</v>
      </c>
      <c r="K222" s="89" t="s">
        <v>26</v>
      </c>
      <c r="L222" s="10" t="s">
        <v>248</v>
      </c>
      <c r="M222" s="16" t="s">
        <v>933</v>
      </c>
      <c r="N222" s="11" t="s">
        <v>918</v>
      </c>
      <c r="O222" s="91" t="s">
        <v>832</v>
      </c>
      <c r="P222" s="10" t="s">
        <v>925</v>
      </c>
      <c r="Q222" s="10" t="s">
        <v>934</v>
      </c>
    </row>
    <row r="223" spans="1:17" s="13" customFormat="1" ht="60" x14ac:dyDescent="0.25">
      <c r="A223" s="39">
        <f t="shared" si="3"/>
        <v>218</v>
      </c>
      <c r="B223" s="14">
        <v>42541</v>
      </c>
      <c r="C223" s="14">
        <v>42541</v>
      </c>
      <c r="D223" s="9">
        <v>718</v>
      </c>
      <c r="E223" s="98">
        <v>206571.89</v>
      </c>
      <c r="F223" s="15">
        <v>0</v>
      </c>
      <c r="G223" s="92" t="s">
        <v>880</v>
      </c>
      <c r="H223" s="11" t="s">
        <v>879</v>
      </c>
      <c r="I223" s="10" t="s">
        <v>387</v>
      </c>
      <c r="J223" s="90" t="s">
        <v>201</v>
      </c>
      <c r="K223" s="10" t="s">
        <v>14</v>
      </c>
      <c r="L223" s="10" t="s">
        <v>14</v>
      </c>
      <c r="M223" s="16" t="s">
        <v>151</v>
      </c>
      <c r="N223" s="11" t="s">
        <v>447</v>
      </c>
      <c r="O223" s="91" t="s">
        <v>833</v>
      </c>
      <c r="P223" s="10" t="s">
        <v>551</v>
      </c>
      <c r="Q223" s="10" t="s">
        <v>882</v>
      </c>
    </row>
    <row r="224" spans="1:17" s="13" customFormat="1" ht="75" x14ac:dyDescent="0.25">
      <c r="A224" s="39">
        <f t="shared" si="3"/>
        <v>219</v>
      </c>
      <c r="B224" s="14">
        <v>42529</v>
      </c>
      <c r="C224" s="14">
        <v>42529</v>
      </c>
      <c r="D224" s="9">
        <v>677</v>
      </c>
      <c r="E224" s="98">
        <v>94860</v>
      </c>
      <c r="F224" s="15">
        <v>0</v>
      </c>
      <c r="G224" s="92" t="s">
        <v>928</v>
      </c>
      <c r="H224" s="11" t="s">
        <v>927</v>
      </c>
      <c r="I224" s="10" t="s">
        <v>387</v>
      </c>
      <c r="J224" s="90" t="s">
        <v>809</v>
      </c>
      <c r="K224" s="89" t="s">
        <v>26</v>
      </c>
      <c r="L224" s="10" t="s">
        <v>248</v>
      </c>
      <c r="M224" s="16" t="s">
        <v>141</v>
      </c>
      <c r="N224" s="11" t="s">
        <v>924</v>
      </c>
      <c r="O224" s="94" t="s">
        <v>936</v>
      </c>
      <c r="P224" s="10" t="s">
        <v>925</v>
      </c>
      <c r="Q224" s="10" t="s">
        <v>926</v>
      </c>
    </row>
    <row r="225" spans="1:17" s="13" customFormat="1" ht="60" x14ac:dyDescent="0.25">
      <c r="A225" s="39">
        <f t="shared" si="3"/>
        <v>220</v>
      </c>
      <c r="B225" s="14">
        <v>42529</v>
      </c>
      <c r="C225" s="14">
        <v>42529</v>
      </c>
      <c r="D225" s="9">
        <v>678</v>
      </c>
      <c r="E225" s="98">
        <v>474338.4</v>
      </c>
      <c r="F225" s="15">
        <v>0</v>
      </c>
      <c r="G225" s="92" t="s">
        <v>903</v>
      </c>
      <c r="H225" s="11" t="s">
        <v>900</v>
      </c>
      <c r="I225" s="10" t="s">
        <v>387</v>
      </c>
      <c r="J225" s="90" t="s">
        <v>810</v>
      </c>
      <c r="K225" s="10" t="s">
        <v>14</v>
      </c>
      <c r="L225" s="10" t="s">
        <v>14</v>
      </c>
      <c r="M225" s="16" t="s">
        <v>65</v>
      </c>
      <c r="N225" s="11" t="s">
        <v>881</v>
      </c>
      <c r="O225" s="91" t="s">
        <v>834</v>
      </c>
      <c r="P225" s="10" t="s">
        <v>551</v>
      </c>
      <c r="Q225" s="10" t="s">
        <v>898</v>
      </c>
    </row>
    <row r="226" spans="1:17" s="13" customFormat="1" ht="60" x14ac:dyDescent="0.25">
      <c r="A226" s="39">
        <f t="shared" si="3"/>
        <v>221</v>
      </c>
      <c r="B226" s="14">
        <v>42529</v>
      </c>
      <c r="C226" s="14">
        <v>42529</v>
      </c>
      <c r="D226" s="9">
        <v>679</v>
      </c>
      <c r="E226" s="98">
        <v>45000</v>
      </c>
      <c r="F226" s="15">
        <v>0</v>
      </c>
      <c r="G226" s="92" t="s">
        <v>901</v>
      </c>
      <c r="H226" s="11" t="s">
        <v>901</v>
      </c>
      <c r="I226" s="10" t="s">
        <v>387</v>
      </c>
      <c r="J226" s="90" t="s">
        <v>59</v>
      </c>
      <c r="K226" s="10" t="s">
        <v>14</v>
      </c>
      <c r="L226" s="10" t="s">
        <v>14</v>
      </c>
      <c r="M226" s="16" t="s">
        <v>65</v>
      </c>
      <c r="N226" s="11" t="s">
        <v>920</v>
      </c>
      <c r="O226" s="91" t="s">
        <v>835</v>
      </c>
      <c r="P226" s="10" t="s">
        <v>921</v>
      </c>
      <c r="Q226" s="10" t="s">
        <v>922</v>
      </c>
    </row>
    <row r="227" spans="1:17" s="13" customFormat="1" ht="60" x14ac:dyDescent="0.25">
      <c r="A227" s="39">
        <f t="shared" si="3"/>
        <v>222</v>
      </c>
      <c r="B227" s="14">
        <v>42531</v>
      </c>
      <c r="C227" s="14">
        <v>42531</v>
      </c>
      <c r="D227" s="9">
        <v>688</v>
      </c>
      <c r="E227" s="98">
        <v>228668.27</v>
      </c>
      <c r="F227" s="15">
        <v>0</v>
      </c>
      <c r="G227" s="92" t="s">
        <v>919</v>
      </c>
      <c r="H227" s="11" t="s">
        <v>902</v>
      </c>
      <c r="I227" s="10" t="s">
        <v>387</v>
      </c>
      <c r="J227" s="90" t="s">
        <v>811</v>
      </c>
      <c r="K227" s="89" t="s">
        <v>14</v>
      </c>
      <c r="L227" s="10" t="s">
        <v>14</v>
      </c>
      <c r="M227" s="16" t="s">
        <v>917</v>
      </c>
      <c r="N227" s="11" t="s">
        <v>918</v>
      </c>
      <c r="O227" s="91" t="s">
        <v>836</v>
      </c>
      <c r="P227" s="10" t="s">
        <v>915</v>
      </c>
      <c r="Q227" s="10" t="s">
        <v>916</v>
      </c>
    </row>
    <row r="228" spans="1:17" s="13" customFormat="1" ht="75" x14ac:dyDescent="0.25">
      <c r="A228" s="39">
        <f t="shared" si="3"/>
        <v>223</v>
      </c>
      <c r="B228" s="14">
        <v>42535</v>
      </c>
      <c r="C228" s="14">
        <v>42535</v>
      </c>
      <c r="D228" s="9">
        <v>691</v>
      </c>
      <c r="E228" s="98">
        <v>178915.8</v>
      </c>
      <c r="F228" s="15">
        <v>0</v>
      </c>
      <c r="G228" s="92" t="s">
        <v>748</v>
      </c>
      <c r="H228" s="11" t="s">
        <v>748</v>
      </c>
      <c r="I228" s="10" t="s">
        <v>387</v>
      </c>
      <c r="J228" s="90" t="s">
        <v>59</v>
      </c>
      <c r="K228" s="10" t="s">
        <v>14</v>
      </c>
      <c r="L228" s="10" t="s">
        <v>14</v>
      </c>
      <c r="M228" s="16" t="s">
        <v>60</v>
      </c>
      <c r="N228" s="11" t="s">
        <v>772</v>
      </c>
      <c r="O228" s="91" t="s">
        <v>837</v>
      </c>
      <c r="P228" s="10" t="s">
        <v>540</v>
      </c>
      <c r="Q228" s="10" t="s">
        <v>864</v>
      </c>
    </row>
    <row r="229" spans="1:17" s="13" customFormat="1" ht="60" x14ac:dyDescent="0.25">
      <c r="A229" s="39">
        <f t="shared" si="3"/>
        <v>224</v>
      </c>
      <c r="B229" s="14">
        <v>42537</v>
      </c>
      <c r="C229" s="14">
        <v>42537</v>
      </c>
      <c r="D229" s="9">
        <v>697</v>
      </c>
      <c r="E229" s="98">
        <v>153872.6</v>
      </c>
      <c r="F229" s="15">
        <v>0</v>
      </c>
      <c r="G229" s="92" t="s">
        <v>485</v>
      </c>
      <c r="H229" s="11" t="s">
        <v>485</v>
      </c>
      <c r="I229" s="10" t="s">
        <v>387</v>
      </c>
      <c r="J229" s="90" t="s">
        <v>486</v>
      </c>
      <c r="K229" s="89" t="s">
        <v>14</v>
      </c>
      <c r="L229" s="10" t="s">
        <v>14</v>
      </c>
      <c r="M229" s="16" t="s">
        <v>912</v>
      </c>
      <c r="N229" s="11" t="s">
        <v>487</v>
      </c>
      <c r="O229" s="91" t="s">
        <v>838</v>
      </c>
      <c r="P229" s="10" t="s">
        <v>542</v>
      </c>
      <c r="Q229" s="45" t="s">
        <v>913</v>
      </c>
    </row>
    <row r="230" spans="1:17" s="111" customFormat="1" ht="60" x14ac:dyDescent="0.25">
      <c r="A230" s="101">
        <f t="shared" si="3"/>
        <v>225</v>
      </c>
      <c r="B230" s="102">
        <v>42538</v>
      </c>
      <c r="C230" s="102">
        <v>42538</v>
      </c>
      <c r="D230" s="103"/>
      <c r="E230" s="98">
        <v>160726.91</v>
      </c>
      <c r="F230" s="104"/>
      <c r="G230" s="105" t="s">
        <v>861</v>
      </c>
      <c r="H230" s="106"/>
      <c r="I230" s="107"/>
      <c r="J230" s="108" t="s">
        <v>812</v>
      </c>
      <c r="K230" s="109"/>
      <c r="L230" s="107"/>
      <c r="M230" s="99"/>
      <c r="N230" s="106"/>
      <c r="O230" s="110" t="s">
        <v>839</v>
      </c>
      <c r="P230" s="107"/>
      <c r="Q230" s="107"/>
    </row>
    <row r="231" spans="1:17" s="111" customFormat="1" ht="60" x14ac:dyDescent="0.25">
      <c r="A231" s="101">
        <f t="shared" si="3"/>
        <v>226</v>
      </c>
      <c r="B231" s="102">
        <v>42538</v>
      </c>
      <c r="C231" s="102">
        <v>42538</v>
      </c>
      <c r="D231" s="103"/>
      <c r="E231" s="98">
        <v>91811.19</v>
      </c>
      <c r="F231" s="104"/>
      <c r="G231" s="105" t="s">
        <v>861</v>
      </c>
      <c r="H231" s="106"/>
      <c r="I231" s="107"/>
      <c r="J231" s="108" t="s">
        <v>812</v>
      </c>
      <c r="K231" s="109"/>
      <c r="L231" s="107"/>
      <c r="M231" s="99"/>
      <c r="N231" s="106"/>
      <c r="O231" s="110" t="s">
        <v>840</v>
      </c>
      <c r="P231" s="107"/>
      <c r="Q231" s="107"/>
    </row>
    <row r="232" spans="1:17" s="13" customFormat="1" ht="75" x14ac:dyDescent="0.25">
      <c r="A232" s="39">
        <v>225</v>
      </c>
      <c r="B232" s="18">
        <v>42538</v>
      </c>
      <c r="C232" s="18">
        <v>42538</v>
      </c>
      <c r="D232" s="7">
        <v>717</v>
      </c>
      <c r="E232" s="98">
        <v>115478.13</v>
      </c>
      <c r="F232" s="95">
        <v>0</v>
      </c>
      <c r="G232" s="92" t="s">
        <v>878</v>
      </c>
      <c r="H232" s="25" t="s">
        <v>877</v>
      </c>
      <c r="I232" s="10" t="s">
        <v>387</v>
      </c>
      <c r="J232" s="90" t="s">
        <v>813</v>
      </c>
      <c r="K232" s="6" t="s">
        <v>14</v>
      </c>
      <c r="L232" s="5" t="s">
        <v>14</v>
      </c>
      <c r="M232" s="16" t="s">
        <v>875</v>
      </c>
      <c r="N232" s="8" t="s">
        <v>213</v>
      </c>
      <c r="O232" s="91" t="s">
        <v>859</v>
      </c>
      <c r="P232" s="19" t="s">
        <v>551</v>
      </c>
      <c r="Q232" s="19" t="s">
        <v>876</v>
      </c>
    </row>
    <row r="233" spans="1:17" s="13" customFormat="1" ht="60" x14ac:dyDescent="0.25">
      <c r="A233" s="39">
        <f t="shared" si="3"/>
        <v>226</v>
      </c>
      <c r="B233" s="14">
        <v>42538</v>
      </c>
      <c r="C233" s="14">
        <v>42538</v>
      </c>
      <c r="D233" s="9">
        <v>716</v>
      </c>
      <c r="E233" s="98">
        <v>501093</v>
      </c>
      <c r="F233" s="95">
        <v>0</v>
      </c>
      <c r="G233" s="92" t="s">
        <v>874</v>
      </c>
      <c r="H233" s="11" t="s">
        <v>874</v>
      </c>
      <c r="I233" s="10" t="s">
        <v>387</v>
      </c>
      <c r="J233" s="90" t="s">
        <v>814</v>
      </c>
      <c r="K233" s="89" t="s">
        <v>14</v>
      </c>
      <c r="L233" s="10" t="s">
        <v>14</v>
      </c>
      <c r="M233" s="16" t="s">
        <v>872</v>
      </c>
      <c r="N233" s="11" t="s">
        <v>458</v>
      </c>
      <c r="O233" s="91" t="s">
        <v>841</v>
      </c>
      <c r="P233" s="10" t="s">
        <v>549</v>
      </c>
      <c r="Q233" s="10" t="s">
        <v>873</v>
      </c>
    </row>
    <row r="234" spans="1:17" s="13" customFormat="1" ht="75" x14ac:dyDescent="0.25">
      <c r="A234" s="39">
        <f t="shared" si="3"/>
        <v>227</v>
      </c>
      <c r="B234" s="14">
        <v>42542</v>
      </c>
      <c r="C234" s="14">
        <v>42542</v>
      </c>
      <c r="D234" s="9">
        <v>722</v>
      </c>
      <c r="E234" s="98">
        <v>709744.63</v>
      </c>
      <c r="F234" s="95">
        <v>0</v>
      </c>
      <c r="G234" s="92" t="s">
        <v>514</v>
      </c>
      <c r="H234" s="11" t="s">
        <v>514</v>
      </c>
      <c r="I234" s="10" t="s">
        <v>387</v>
      </c>
      <c r="J234" s="90" t="s">
        <v>515</v>
      </c>
      <c r="K234" s="89" t="s">
        <v>14</v>
      </c>
      <c r="L234" s="10" t="s">
        <v>14</v>
      </c>
      <c r="M234" s="16" t="s">
        <v>774</v>
      </c>
      <c r="N234" s="11" t="s">
        <v>464</v>
      </c>
      <c r="O234" s="91" t="s">
        <v>842</v>
      </c>
      <c r="P234" s="10" t="s">
        <v>551</v>
      </c>
      <c r="Q234" s="10" t="s">
        <v>909</v>
      </c>
    </row>
    <row r="235" spans="1:17" s="13" customFormat="1" ht="75" x14ac:dyDescent="0.25">
      <c r="A235" s="39">
        <v>228</v>
      </c>
      <c r="B235" s="14">
        <v>42551</v>
      </c>
      <c r="C235" s="14">
        <v>42551</v>
      </c>
      <c r="D235" s="9">
        <v>768</v>
      </c>
      <c r="E235" s="98">
        <v>6072.65</v>
      </c>
      <c r="F235" s="95">
        <v>0</v>
      </c>
      <c r="G235" s="92" t="s">
        <v>862</v>
      </c>
      <c r="H235" s="11" t="s">
        <v>963</v>
      </c>
      <c r="I235" s="10" t="s">
        <v>387</v>
      </c>
      <c r="J235" s="90" t="s">
        <v>815</v>
      </c>
      <c r="K235" s="89" t="s">
        <v>14</v>
      </c>
      <c r="L235" s="10" t="s">
        <v>14</v>
      </c>
      <c r="M235" s="16" t="s">
        <v>960</v>
      </c>
      <c r="N235" s="11" t="s">
        <v>961</v>
      </c>
      <c r="O235" s="91" t="s">
        <v>843</v>
      </c>
      <c r="P235" s="10" t="s">
        <v>957</v>
      </c>
      <c r="Q235" s="10" t="s">
        <v>962</v>
      </c>
    </row>
    <row r="236" spans="1:17" s="13" customFormat="1" ht="60" x14ac:dyDescent="0.25">
      <c r="A236" s="39">
        <v>229</v>
      </c>
      <c r="B236" s="14">
        <v>42542</v>
      </c>
      <c r="C236" s="14">
        <v>42542</v>
      </c>
      <c r="D236" s="9">
        <v>724</v>
      </c>
      <c r="E236" s="98">
        <v>426991.5</v>
      </c>
      <c r="F236" s="95">
        <v>0</v>
      </c>
      <c r="G236" s="92" t="s">
        <v>908</v>
      </c>
      <c r="H236" s="11" t="s">
        <v>908</v>
      </c>
      <c r="I236" s="20" t="s">
        <v>387</v>
      </c>
      <c r="J236" s="90" t="s">
        <v>816</v>
      </c>
      <c r="K236" s="45" t="s">
        <v>14</v>
      </c>
      <c r="L236" s="45" t="s">
        <v>14</v>
      </c>
      <c r="M236" s="16" t="s">
        <v>906</v>
      </c>
      <c r="N236" s="11" t="s">
        <v>907</v>
      </c>
      <c r="O236" s="91" t="s">
        <v>844</v>
      </c>
      <c r="P236" s="10" t="s">
        <v>923</v>
      </c>
      <c r="Q236" s="45" t="s">
        <v>905</v>
      </c>
    </row>
    <row r="237" spans="1:17" s="13" customFormat="1" ht="60" x14ac:dyDescent="0.25">
      <c r="A237" s="39">
        <v>230</v>
      </c>
      <c r="B237" s="14">
        <v>42543</v>
      </c>
      <c r="C237" s="14">
        <v>42543</v>
      </c>
      <c r="D237" s="9">
        <v>731</v>
      </c>
      <c r="E237" s="98">
        <v>56806.32</v>
      </c>
      <c r="F237" s="95">
        <v>0</v>
      </c>
      <c r="G237" s="93" t="s">
        <v>883</v>
      </c>
      <c r="H237" s="11" t="s">
        <v>503</v>
      </c>
      <c r="I237" s="20" t="s">
        <v>387</v>
      </c>
      <c r="J237" s="90" t="s">
        <v>504</v>
      </c>
      <c r="K237" s="45" t="s">
        <v>14</v>
      </c>
      <c r="L237" s="45" t="s">
        <v>14</v>
      </c>
      <c r="M237" s="16" t="s">
        <v>104</v>
      </c>
      <c r="N237" s="11" t="s">
        <v>121</v>
      </c>
      <c r="O237" s="91" t="s">
        <v>845</v>
      </c>
      <c r="P237" s="10" t="s">
        <v>542</v>
      </c>
      <c r="Q237" s="45" t="s">
        <v>884</v>
      </c>
    </row>
    <row r="238" spans="1:17" s="13" customFormat="1" ht="60" x14ac:dyDescent="0.25">
      <c r="A238" s="39">
        <v>231</v>
      </c>
      <c r="B238" s="14">
        <v>42543</v>
      </c>
      <c r="C238" s="14">
        <v>42543</v>
      </c>
      <c r="D238" s="9">
        <v>735</v>
      </c>
      <c r="E238" s="98">
        <v>26529.61</v>
      </c>
      <c r="F238" s="95">
        <v>0</v>
      </c>
      <c r="G238" s="92" t="s">
        <v>897</v>
      </c>
      <c r="H238" s="58" t="s">
        <v>340</v>
      </c>
      <c r="I238" s="45" t="s">
        <v>387</v>
      </c>
      <c r="J238" s="90" t="s">
        <v>817</v>
      </c>
      <c r="K238" s="10" t="s">
        <v>14</v>
      </c>
      <c r="L238" s="10" t="s">
        <v>14</v>
      </c>
      <c r="M238" s="16" t="s">
        <v>388</v>
      </c>
      <c r="N238" s="11" t="s">
        <v>341</v>
      </c>
      <c r="O238" s="91" t="s">
        <v>846</v>
      </c>
      <c r="P238" s="10" t="s">
        <v>904</v>
      </c>
      <c r="Q238" s="10" t="s">
        <v>896</v>
      </c>
    </row>
    <row r="239" spans="1:17" s="13" customFormat="1" ht="75" x14ac:dyDescent="0.25">
      <c r="A239" s="39">
        <v>232</v>
      </c>
      <c r="B239" s="14">
        <v>42544</v>
      </c>
      <c r="C239" s="14">
        <v>42544</v>
      </c>
      <c r="D239" s="9">
        <v>739</v>
      </c>
      <c r="E239" s="98">
        <v>472729.59</v>
      </c>
      <c r="F239" s="95">
        <v>0</v>
      </c>
      <c r="G239" s="92" t="s">
        <v>888</v>
      </c>
      <c r="H239" s="11" t="s">
        <v>478</v>
      </c>
      <c r="I239" s="45" t="s">
        <v>387</v>
      </c>
      <c r="J239" s="90" t="s">
        <v>479</v>
      </c>
      <c r="K239" s="45" t="s">
        <v>14</v>
      </c>
      <c r="L239" s="45" t="s">
        <v>14</v>
      </c>
      <c r="M239" s="16" t="s">
        <v>887</v>
      </c>
      <c r="N239" s="11" t="s">
        <v>722</v>
      </c>
      <c r="O239" s="91" t="s">
        <v>847</v>
      </c>
      <c r="P239" s="10" t="s">
        <v>562</v>
      </c>
      <c r="Q239" s="45" t="s">
        <v>889</v>
      </c>
    </row>
    <row r="240" spans="1:17" s="13" customFormat="1" ht="75" x14ac:dyDescent="0.25">
      <c r="A240" s="39">
        <v>233</v>
      </c>
      <c r="B240" s="14">
        <v>42544</v>
      </c>
      <c r="C240" s="14">
        <v>42544</v>
      </c>
      <c r="D240" s="9">
        <v>740</v>
      </c>
      <c r="E240" s="98">
        <v>314556.26</v>
      </c>
      <c r="F240" s="95">
        <v>0</v>
      </c>
      <c r="G240" s="92" t="s">
        <v>894</v>
      </c>
      <c r="H240" s="58" t="s">
        <v>741</v>
      </c>
      <c r="I240" s="45" t="s">
        <v>387</v>
      </c>
      <c r="J240" s="90" t="s">
        <v>740</v>
      </c>
      <c r="K240" s="45" t="s">
        <v>14</v>
      </c>
      <c r="L240" s="45" t="s">
        <v>14</v>
      </c>
      <c r="M240" s="16" t="s">
        <v>768</v>
      </c>
      <c r="N240" s="11" t="s">
        <v>771</v>
      </c>
      <c r="O240" s="91" t="s">
        <v>848</v>
      </c>
      <c r="P240" s="10" t="s">
        <v>551</v>
      </c>
      <c r="Q240" s="45" t="s">
        <v>893</v>
      </c>
    </row>
    <row r="241" spans="1:17" ht="75" x14ac:dyDescent="0.25">
      <c r="A241" s="39">
        <v>234</v>
      </c>
      <c r="B241" s="18">
        <v>42544</v>
      </c>
      <c r="C241" s="18">
        <v>42544</v>
      </c>
      <c r="D241" s="7">
        <v>741</v>
      </c>
      <c r="E241" s="98">
        <v>555000</v>
      </c>
      <c r="F241" s="95">
        <v>0</v>
      </c>
      <c r="G241" s="92" t="s">
        <v>891</v>
      </c>
      <c r="H241" s="25" t="s">
        <v>892</v>
      </c>
      <c r="I241" s="20" t="s">
        <v>387</v>
      </c>
      <c r="J241" s="90" t="s">
        <v>311</v>
      </c>
      <c r="K241" s="6" t="s">
        <v>14</v>
      </c>
      <c r="L241" s="5" t="s">
        <v>14</v>
      </c>
      <c r="M241" s="16" t="s">
        <v>65</v>
      </c>
      <c r="N241" s="8" t="s">
        <v>885</v>
      </c>
      <c r="O241" s="91" t="s">
        <v>849</v>
      </c>
      <c r="P241" s="19" t="s">
        <v>577</v>
      </c>
      <c r="Q241" s="10" t="s">
        <v>886</v>
      </c>
    </row>
    <row r="242" spans="1:17" ht="75" x14ac:dyDescent="0.25">
      <c r="A242" s="39">
        <v>235</v>
      </c>
      <c r="B242" s="18">
        <v>42548</v>
      </c>
      <c r="C242" s="18">
        <v>42548</v>
      </c>
      <c r="D242" s="7">
        <v>2628</v>
      </c>
      <c r="E242" s="98">
        <v>206034.43</v>
      </c>
      <c r="F242" s="95">
        <v>0</v>
      </c>
      <c r="G242" s="25" t="s">
        <v>956</v>
      </c>
      <c r="H242" s="25" t="s">
        <v>956</v>
      </c>
      <c r="I242" s="10" t="s">
        <v>12</v>
      </c>
      <c r="J242" s="90" t="s">
        <v>818</v>
      </c>
      <c r="K242" s="6" t="s">
        <v>14</v>
      </c>
      <c r="L242" s="5" t="s">
        <v>14</v>
      </c>
      <c r="M242" s="16" t="s">
        <v>317</v>
      </c>
      <c r="N242" s="8" t="s">
        <v>218</v>
      </c>
      <c r="O242" s="91" t="s">
        <v>850</v>
      </c>
      <c r="P242" s="19" t="s">
        <v>573</v>
      </c>
      <c r="Q242" s="19" t="s">
        <v>958</v>
      </c>
    </row>
    <row r="243" spans="1:17" ht="75" x14ac:dyDescent="0.25">
      <c r="A243" s="39">
        <v>236</v>
      </c>
      <c r="B243" s="18">
        <v>42548</v>
      </c>
      <c r="C243" s="18">
        <v>42548</v>
      </c>
      <c r="D243" s="7">
        <v>2630</v>
      </c>
      <c r="E243" s="98">
        <v>2019.14</v>
      </c>
      <c r="F243" s="95">
        <v>0</v>
      </c>
      <c r="G243" s="25" t="s">
        <v>956</v>
      </c>
      <c r="H243" s="25" t="s">
        <v>956</v>
      </c>
      <c r="I243" s="10" t="s">
        <v>12</v>
      </c>
      <c r="J243" s="90" t="s">
        <v>819</v>
      </c>
      <c r="K243" s="6" t="s">
        <v>14</v>
      </c>
      <c r="L243" s="5" t="s">
        <v>14</v>
      </c>
      <c r="M243" s="16" t="s">
        <v>317</v>
      </c>
      <c r="N243" s="8" t="s">
        <v>218</v>
      </c>
      <c r="O243" s="91" t="s">
        <v>851</v>
      </c>
      <c r="P243" s="19" t="s">
        <v>959</v>
      </c>
      <c r="Q243" s="19" t="s">
        <v>958</v>
      </c>
    </row>
    <row r="244" spans="1:17" ht="60" x14ac:dyDescent="0.25">
      <c r="A244" s="39">
        <v>237</v>
      </c>
      <c r="B244" s="18">
        <v>42545</v>
      </c>
      <c r="C244" s="18">
        <v>42545</v>
      </c>
      <c r="D244" s="7">
        <v>744</v>
      </c>
      <c r="E244" s="98">
        <v>106641.28</v>
      </c>
      <c r="F244" s="95">
        <v>0</v>
      </c>
      <c r="G244" s="25" t="s">
        <v>955</v>
      </c>
      <c r="H244" s="25" t="s">
        <v>955</v>
      </c>
      <c r="I244" s="20" t="s">
        <v>387</v>
      </c>
      <c r="J244" s="90" t="s">
        <v>820</v>
      </c>
      <c r="K244" s="6" t="s">
        <v>26</v>
      </c>
      <c r="L244" s="5" t="s">
        <v>248</v>
      </c>
      <c r="M244" s="16" t="s">
        <v>141</v>
      </c>
      <c r="N244" s="8" t="s">
        <v>907</v>
      </c>
      <c r="O244" s="91" t="s">
        <v>852</v>
      </c>
      <c r="P244" s="19" t="s">
        <v>540</v>
      </c>
      <c r="Q244" s="10" t="s">
        <v>954</v>
      </c>
    </row>
    <row r="245" spans="1:17" ht="60" x14ac:dyDescent="0.25">
      <c r="A245" s="39">
        <v>238</v>
      </c>
      <c r="B245" s="18">
        <v>42548</v>
      </c>
      <c r="C245" s="18">
        <v>42548</v>
      </c>
      <c r="D245" s="7">
        <v>748</v>
      </c>
      <c r="E245" s="98">
        <v>37471.86</v>
      </c>
      <c r="F245" s="95">
        <v>0</v>
      </c>
      <c r="G245" s="25" t="s">
        <v>941</v>
      </c>
      <c r="H245" s="25" t="s">
        <v>941</v>
      </c>
      <c r="I245" s="20" t="s">
        <v>387</v>
      </c>
      <c r="J245" s="90" t="s">
        <v>821</v>
      </c>
      <c r="K245" s="6" t="s">
        <v>14</v>
      </c>
      <c r="L245" s="5" t="s">
        <v>14</v>
      </c>
      <c r="M245" s="16" t="s">
        <v>322</v>
      </c>
      <c r="N245" s="8" t="s">
        <v>148</v>
      </c>
      <c r="O245" s="91" t="s">
        <v>853</v>
      </c>
      <c r="P245" s="19" t="s">
        <v>946</v>
      </c>
      <c r="Q245" s="19" t="s">
        <v>952</v>
      </c>
    </row>
    <row r="246" spans="1:17" ht="60" x14ac:dyDescent="0.25">
      <c r="A246" s="39">
        <v>239</v>
      </c>
      <c r="B246" s="18"/>
      <c r="C246" s="18"/>
      <c r="D246" s="7"/>
      <c r="E246" s="15"/>
      <c r="F246" s="95"/>
      <c r="G246" s="92" t="s">
        <v>863</v>
      </c>
      <c r="H246" s="25"/>
      <c r="I246" s="27"/>
      <c r="J246" s="90" t="s">
        <v>822</v>
      </c>
      <c r="K246" s="6"/>
      <c r="L246" s="5"/>
      <c r="M246" s="16"/>
      <c r="N246" s="8"/>
      <c r="O246" s="91" t="s">
        <v>854</v>
      </c>
      <c r="P246" s="19"/>
      <c r="Q246" s="19"/>
    </row>
    <row r="247" spans="1:17" ht="60" x14ac:dyDescent="0.25">
      <c r="A247" s="39">
        <v>239</v>
      </c>
      <c r="B247" s="18">
        <v>42548</v>
      </c>
      <c r="C247" s="18">
        <v>42548</v>
      </c>
      <c r="D247" s="7">
        <v>746</v>
      </c>
      <c r="E247" s="98">
        <v>48180</v>
      </c>
      <c r="F247" s="95">
        <v>0</v>
      </c>
      <c r="G247" s="25" t="s">
        <v>942</v>
      </c>
      <c r="H247" s="25" t="s">
        <v>942</v>
      </c>
      <c r="I247" s="20" t="s">
        <v>387</v>
      </c>
      <c r="J247" s="90" t="s">
        <v>207</v>
      </c>
      <c r="K247" s="6" t="s">
        <v>14</v>
      </c>
      <c r="L247" s="5" t="s">
        <v>14</v>
      </c>
      <c r="M247" s="16" t="s">
        <v>65</v>
      </c>
      <c r="N247" s="8" t="s">
        <v>943</v>
      </c>
      <c r="O247" s="91" t="s">
        <v>855</v>
      </c>
      <c r="P247" s="19" t="s">
        <v>944</v>
      </c>
      <c r="Q247" s="19" t="s">
        <v>953</v>
      </c>
    </row>
    <row r="248" spans="1:17" ht="60" x14ac:dyDescent="0.25">
      <c r="A248" s="39">
        <v>240</v>
      </c>
      <c r="B248" s="18">
        <v>42548</v>
      </c>
      <c r="C248" s="18">
        <v>42548</v>
      </c>
      <c r="D248" s="7">
        <v>749</v>
      </c>
      <c r="E248" s="98">
        <v>43800</v>
      </c>
      <c r="F248" s="95">
        <v>0</v>
      </c>
      <c r="G248" s="25" t="s">
        <v>941</v>
      </c>
      <c r="H248" s="25" t="s">
        <v>941</v>
      </c>
      <c r="I248" s="20" t="s">
        <v>387</v>
      </c>
      <c r="J248" s="90" t="s">
        <v>823</v>
      </c>
      <c r="K248" s="6" t="s">
        <v>14</v>
      </c>
      <c r="L248" s="5" t="s">
        <v>14</v>
      </c>
      <c r="M248" s="16" t="s">
        <v>322</v>
      </c>
      <c r="N248" s="8" t="s">
        <v>148</v>
      </c>
      <c r="O248" s="91" t="s">
        <v>856</v>
      </c>
      <c r="P248" s="19" t="s">
        <v>540</v>
      </c>
      <c r="Q248" s="19" t="s">
        <v>952</v>
      </c>
    </row>
    <row r="249" spans="1:17" ht="75" x14ac:dyDescent="0.25">
      <c r="A249" s="39">
        <v>241</v>
      </c>
      <c r="B249" s="18">
        <v>42549</v>
      </c>
      <c r="C249" s="18">
        <v>42549</v>
      </c>
      <c r="D249" s="7">
        <v>750</v>
      </c>
      <c r="E249" s="98">
        <v>431081</v>
      </c>
      <c r="F249" s="95">
        <v>0</v>
      </c>
      <c r="G249" s="92" t="s">
        <v>947</v>
      </c>
      <c r="H249" s="25" t="s">
        <v>947</v>
      </c>
      <c r="I249" s="20" t="s">
        <v>387</v>
      </c>
      <c r="J249" s="90" t="s">
        <v>824</v>
      </c>
      <c r="K249" s="6" t="s">
        <v>14</v>
      </c>
      <c r="L249" s="5" t="s">
        <v>14</v>
      </c>
      <c r="M249" s="16" t="s">
        <v>867</v>
      </c>
      <c r="N249" s="8" t="s">
        <v>948</v>
      </c>
      <c r="O249" s="91" t="s">
        <v>857</v>
      </c>
      <c r="P249" s="19" t="s">
        <v>551</v>
      </c>
      <c r="Q249" s="19" t="s">
        <v>945</v>
      </c>
    </row>
    <row r="250" spans="1:17" ht="60" x14ac:dyDescent="0.25">
      <c r="A250" s="39">
        <v>242</v>
      </c>
      <c r="B250" s="18">
        <v>42549</v>
      </c>
      <c r="C250" s="18">
        <v>42549</v>
      </c>
      <c r="D250" s="7">
        <v>752</v>
      </c>
      <c r="E250" s="98">
        <v>1000552.68</v>
      </c>
      <c r="F250" s="95">
        <v>0</v>
      </c>
      <c r="G250" s="25" t="s">
        <v>949</v>
      </c>
      <c r="H250" s="25" t="s">
        <v>949</v>
      </c>
      <c r="I250" s="20" t="s">
        <v>387</v>
      </c>
      <c r="J250" s="90" t="s">
        <v>825</v>
      </c>
      <c r="K250" s="6" t="s">
        <v>14</v>
      </c>
      <c r="L250" s="5" t="s">
        <v>14</v>
      </c>
      <c r="M250" s="16" t="s">
        <v>950</v>
      </c>
      <c r="N250" s="8" t="s">
        <v>350</v>
      </c>
      <c r="O250" s="91" t="s">
        <v>858</v>
      </c>
      <c r="P250" s="19" t="s">
        <v>551</v>
      </c>
      <c r="Q250" s="19" t="s">
        <v>945</v>
      </c>
    </row>
    <row r="251" spans="1:17" ht="75" x14ac:dyDescent="0.25">
      <c r="A251" s="39">
        <v>243</v>
      </c>
      <c r="B251" s="18">
        <v>42550</v>
      </c>
      <c r="C251" s="18">
        <v>42550</v>
      </c>
      <c r="D251" s="7">
        <v>763</v>
      </c>
      <c r="E251" s="98">
        <v>269448.96000000002</v>
      </c>
      <c r="F251" s="95">
        <v>0</v>
      </c>
      <c r="G251" s="25" t="s">
        <v>877</v>
      </c>
      <c r="H251" s="25" t="s">
        <v>877</v>
      </c>
      <c r="I251" s="10" t="s">
        <v>387</v>
      </c>
      <c r="J251" s="90" t="s">
        <v>813</v>
      </c>
      <c r="K251" s="6" t="s">
        <v>14</v>
      </c>
      <c r="L251" s="5" t="s">
        <v>14</v>
      </c>
      <c r="M251" s="16" t="s">
        <v>875</v>
      </c>
      <c r="N251" s="8" t="s">
        <v>213</v>
      </c>
      <c r="O251" s="91" t="s">
        <v>859</v>
      </c>
      <c r="P251" s="19" t="s">
        <v>551</v>
      </c>
      <c r="Q251" s="19" t="s">
        <v>945</v>
      </c>
    </row>
    <row r="252" spans="1:17" ht="75" x14ac:dyDescent="0.25">
      <c r="A252" s="39">
        <v>244</v>
      </c>
      <c r="B252" s="18">
        <v>42551</v>
      </c>
      <c r="C252" s="18">
        <v>42551</v>
      </c>
      <c r="D252" s="7">
        <v>769</v>
      </c>
      <c r="E252" s="98">
        <v>350656.82</v>
      </c>
      <c r="F252" s="95">
        <v>0</v>
      </c>
      <c r="G252" s="25" t="s">
        <v>489</v>
      </c>
      <c r="H252" s="25" t="s">
        <v>489</v>
      </c>
      <c r="I252" s="10" t="s">
        <v>387</v>
      </c>
      <c r="J252" s="19" t="s">
        <v>39</v>
      </c>
      <c r="K252" s="6" t="s">
        <v>14</v>
      </c>
      <c r="L252" s="5" t="s">
        <v>14</v>
      </c>
      <c r="M252" s="16" t="s">
        <v>965</v>
      </c>
      <c r="N252" s="8" t="s">
        <v>490</v>
      </c>
      <c r="O252" s="91" t="s">
        <v>964</v>
      </c>
      <c r="P252" s="45" t="s">
        <v>542</v>
      </c>
      <c r="Q252" s="45" t="s">
        <v>966</v>
      </c>
    </row>
    <row r="253" spans="1:17" x14ac:dyDescent="0.25">
      <c r="A253" s="96"/>
      <c r="E253" s="76">
        <f>SUM(E6:E252)</f>
        <v>57591145.264000021</v>
      </c>
      <c r="F253" s="76">
        <f>SUM(F6:F252)</f>
        <v>125</v>
      </c>
    </row>
    <row r="254" spans="1:17" ht="15.75" x14ac:dyDescent="0.25">
      <c r="A254" s="96"/>
      <c r="D254" t="s">
        <v>806</v>
      </c>
      <c r="E254" s="77">
        <f>E253+F253</f>
        <v>57591270.264000021</v>
      </c>
    </row>
    <row r="255" spans="1:17" x14ac:dyDescent="0.25">
      <c r="A255" s="96"/>
      <c r="D255" t="s">
        <v>967</v>
      </c>
      <c r="E255" s="86">
        <f>SUM(E146:E252)</f>
        <v>32319936.313999996</v>
      </c>
    </row>
    <row r="256" spans="1:17" ht="17.25" x14ac:dyDescent="0.3">
      <c r="A256" s="96"/>
      <c r="D256" s="87"/>
      <c r="E256" s="88"/>
    </row>
    <row r="257" spans="1:6" ht="17.25" x14ac:dyDescent="0.3">
      <c r="A257" s="96"/>
      <c r="D257" s="87"/>
      <c r="E257" s="88"/>
    </row>
    <row r="258" spans="1:6" x14ac:dyDescent="0.25">
      <c r="A258" s="96"/>
      <c r="E258" s="2">
        <v>160726.91</v>
      </c>
      <c r="F258" s="2" t="s">
        <v>968</v>
      </c>
    </row>
    <row r="259" spans="1:6" x14ac:dyDescent="0.25">
      <c r="A259" s="96"/>
      <c r="F259" s="86"/>
    </row>
    <row r="260" spans="1:6" x14ac:dyDescent="0.25">
      <c r="A260" s="96"/>
    </row>
    <row r="261" spans="1:6" x14ac:dyDescent="0.25">
      <c r="A261" s="96"/>
    </row>
    <row r="262" spans="1:6" x14ac:dyDescent="0.25">
      <c r="A262" s="96"/>
    </row>
    <row r="263" spans="1:6" x14ac:dyDescent="0.25">
      <c r="A263" s="96"/>
    </row>
    <row r="264" spans="1:6" x14ac:dyDescent="0.25">
      <c r="A264" s="96"/>
    </row>
    <row r="265" spans="1:6" x14ac:dyDescent="0.25">
      <c r="A265" s="96"/>
    </row>
    <row r="266" spans="1:6" x14ac:dyDescent="0.25">
      <c r="A266" s="96"/>
    </row>
    <row r="267" spans="1:6" x14ac:dyDescent="0.25">
      <c r="A267" s="96"/>
    </row>
    <row r="268" spans="1:6" x14ac:dyDescent="0.25">
      <c r="A268" s="96"/>
    </row>
    <row r="269" spans="1:6" x14ac:dyDescent="0.25">
      <c r="A269" s="96"/>
    </row>
    <row r="270" spans="1:6" x14ac:dyDescent="0.25">
      <c r="A270" s="96"/>
    </row>
    <row r="271" spans="1:6" x14ac:dyDescent="0.25">
      <c r="A271" s="96"/>
    </row>
    <row r="272" spans="1:6" x14ac:dyDescent="0.25">
      <c r="A272" s="96"/>
    </row>
    <row r="273" spans="1:1" x14ac:dyDescent="0.25">
      <c r="A273" s="96"/>
    </row>
    <row r="274" spans="1:1" x14ac:dyDescent="0.25">
      <c r="A274" s="96"/>
    </row>
    <row r="275" spans="1:1" x14ac:dyDescent="0.25">
      <c r="A275" s="97"/>
    </row>
  </sheetData>
  <autoFilter ref="A5:Q254"/>
  <dataConsolidate/>
  <mergeCells count="16">
    <mergeCell ref="P4:P5"/>
    <mergeCell ref="Q4:Q5"/>
    <mergeCell ref="F4:F5"/>
    <mergeCell ref="H4:H5"/>
    <mergeCell ref="O4:O5"/>
    <mergeCell ref="B1:O1"/>
    <mergeCell ref="B2:O2"/>
    <mergeCell ref="A4:A5"/>
    <mergeCell ref="B4:B5"/>
    <mergeCell ref="D4:D5"/>
    <mergeCell ref="E4:E5"/>
    <mergeCell ref="G4:G5"/>
    <mergeCell ref="I4:I5"/>
    <mergeCell ref="J4:J5"/>
    <mergeCell ref="K4:N4"/>
    <mergeCell ref="C4:C5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163"/>
  <sheetViews>
    <sheetView topLeftCell="A124" workbookViewId="0">
      <selection activeCell="E155" sqref="E155:F155"/>
    </sheetView>
  </sheetViews>
  <sheetFormatPr defaultRowHeight="15" x14ac:dyDescent="0.25"/>
  <cols>
    <col min="1" max="1" width="9.140625" style="33"/>
    <col min="2" max="2" width="19.85546875" customWidth="1"/>
    <col min="3" max="3" width="29.140625" customWidth="1"/>
    <col min="4" max="4" width="22.42578125" customWidth="1"/>
    <col min="5" max="5" width="23.140625" style="30" customWidth="1"/>
    <col min="6" max="7" width="15.7109375" customWidth="1"/>
    <col min="8" max="8" width="0.140625" hidden="1" customWidth="1"/>
    <col min="9" max="11" width="15.7109375" hidden="1" customWidth="1"/>
    <col min="12" max="12" width="4" customWidth="1"/>
    <col min="13" max="13" width="6.7109375" customWidth="1"/>
    <col min="15" max="15" width="6.140625" customWidth="1"/>
    <col min="16" max="16" width="77.28515625" customWidth="1"/>
  </cols>
  <sheetData>
    <row r="2" spans="1:11" ht="18.75" x14ac:dyDescent="0.3">
      <c r="A2" s="35" t="s">
        <v>523</v>
      </c>
    </row>
    <row r="3" spans="1:11" x14ac:dyDescent="0.25">
      <c r="A3" s="85" t="s">
        <v>807</v>
      </c>
    </row>
    <row r="5" spans="1:11" ht="30" x14ac:dyDescent="0.25">
      <c r="A5" s="34" t="s">
        <v>524</v>
      </c>
      <c r="B5" s="26" t="s">
        <v>8</v>
      </c>
      <c r="C5" s="26" t="s">
        <v>525</v>
      </c>
      <c r="D5" s="26" t="s">
        <v>526</v>
      </c>
      <c r="E5" s="32" t="s">
        <v>529</v>
      </c>
      <c r="F5" s="31" t="s">
        <v>527</v>
      </c>
      <c r="G5" s="31" t="s">
        <v>528</v>
      </c>
      <c r="H5" s="31" t="s">
        <v>528</v>
      </c>
      <c r="I5" s="31" t="s">
        <v>528</v>
      </c>
      <c r="J5" s="31" t="s">
        <v>528</v>
      </c>
      <c r="K5" s="31" t="s">
        <v>528</v>
      </c>
    </row>
    <row r="6" spans="1:11" x14ac:dyDescent="0.25">
      <c r="A6" s="34"/>
      <c r="B6" s="26" t="str">
        <f>'Инвентаризация на 01.07.16'!L6</f>
        <v>г.Новосибирск</v>
      </c>
      <c r="C6" s="28" t="str">
        <f>'Инвентаризация на 01.07.16'!M6</f>
        <v>Кропоткина</v>
      </c>
      <c r="D6" s="29" t="str">
        <f>'Инвентаризация на 01.07.16'!N6</f>
        <v>136</v>
      </c>
      <c r="E6" s="37">
        <f>F6+G6</f>
        <v>1852114.4</v>
      </c>
      <c r="F6" s="38">
        <f>'Инвентаризация на 01.07.16'!E6+'Инвентаризация на 01.07.16'!E14+'Инвентаризация на 01.07.16'!E41+'Инвентаризация на 01.07.16'!E70</f>
        <v>619502.13</v>
      </c>
      <c r="G6" s="38">
        <f>'Инвентаризация на 01.07.16'!E13+'Инвентаризация на 01.07.16'!E60+'Инвентаризация на 01.07.16'!E86+'Инвентаризация на 01.07.16'!E89+'Инвентаризация на 01.08.16'!E286</f>
        <v>1232612.27</v>
      </c>
      <c r="H6" s="38"/>
      <c r="I6" s="38"/>
      <c r="J6" s="38"/>
      <c r="K6" s="38"/>
    </row>
    <row r="7" spans="1:11" x14ac:dyDescent="0.25">
      <c r="A7" s="34">
        <f>A6+1</f>
        <v>1</v>
      </c>
      <c r="B7" s="26" t="s">
        <v>14</v>
      </c>
      <c r="C7" s="28" t="str">
        <f>'Инвентаризация на 01.07.16'!M7</f>
        <v>С.Шамшиных</v>
      </c>
      <c r="D7" s="29" t="str">
        <f>'Инвентаризация на 01.07.16'!N7</f>
        <v>69а</v>
      </c>
      <c r="E7" s="37">
        <f t="shared" ref="E7:E70" si="0">F7+G7</f>
        <v>109353.55</v>
      </c>
      <c r="F7" s="38">
        <f>'Инвентаризация на 01.07.16'!E7</f>
        <v>109353.55</v>
      </c>
      <c r="G7" s="38"/>
      <c r="H7" s="38"/>
      <c r="I7" s="38"/>
      <c r="J7" s="38"/>
      <c r="K7" s="38"/>
    </row>
    <row r="8" spans="1:11" x14ac:dyDescent="0.25">
      <c r="A8" s="34">
        <f>A7+1</f>
        <v>2</v>
      </c>
      <c r="B8" s="26" t="s">
        <v>27</v>
      </c>
      <c r="C8" s="28" t="str">
        <f>'Инвентаризация на 01.07.16'!M10</f>
        <v>Островского</v>
      </c>
      <c r="D8" s="29" t="str">
        <f>'Инвентаризация на 01.07.16'!N9</f>
        <v>64</v>
      </c>
      <c r="E8" s="37">
        <f t="shared" si="0"/>
        <v>407009.33999999997</v>
      </c>
      <c r="F8" s="38">
        <f>'Инвентаризация на 01.07.16'!E8+'Инвентаризация на 01.07.16'!E9+'Инвентаризация на 01.07.16'!E10+'Инвентаризация на 01.07.16'!E11+'Инвентаризация на 01.07.16'!E12</f>
        <v>122102.8</v>
      </c>
      <c r="G8" s="38">
        <f>'Инвентаризация на 01.07.16'!E22+'Инвентаризация на 01.07.16'!E23+'Инвентаризация на 01.07.16'!E24+'Инвентаризация на 01.07.16'!E30+'Инвентаризация на 01.07.16'!E33</f>
        <v>284906.53999999998</v>
      </c>
      <c r="H8" s="38"/>
      <c r="I8" s="38"/>
      <c r="J8" s="38"/>
      <c r="K8" s="38"/>
    </row>
    <row r="9" spans="1:11" x14ac:dyDescent="0.25">
      <c r="A9" s="34">
        <f t="shared" ref="A9:A72" si="1">A8+1</f>
        <v>3</v>
      </c>
      <c r="B9" s="26" t="s">
        <v>14</v>
      </c>
      <c r="C9" s="28" t="str">
        <f>'Инвентаризация на 01.07.16'!M15</f>
        <v>Высоцкого</v>
      </c>
      <c r="D9" s="29" t="str">
        <f>'Инвентаризация на 01.07.16'!N15</f>
        <v>41</v>
      </c>
      <c r="E9" s="37">
        <f t="shared" si="0"/>
        <v>459664</v>
      </c>
      <c r="F9" s="38">
        <f>'Инвентаризация на 01.07.16'!E15</f>
        <v>137899.20000000001</v>
      </c>
      <c r="G9" s="38">
        <f>'Инвентаризация на 01.07.16'!E53+'Инвентаризация на 01.07.16'!E105</f>
        <v>321764.8</v>
      </c>
      <c r="H9" s="38"/>
      <c r="I9" s="38"/>
      <c r="J9" s="38"/>
      <c r="K9" s="38"/>
    </row>
    <row r="10" spans="1:11" x14ac:dyDescent="0.25">
      <c r="A10" s="34">
        <f t="shared" si="1"/>
        <v>4</v>
      </c>
      <c r="B10" s="26" t="s">
        <v>14</v>
      </c>
      <c r="C10" s="28" t="str">
        <f>'Инвентаризация на 01.07.16'!M16</f>
        <v>Иванова</v>
      </c>
      <c r="D10" s="29" t="str">
        <f>'Инвентаризация на 01.07.16'!N16</f>
        <v>28а</v>
      </c>
      <c r="E10" s="37">
        <f t="shared" si="0"/>
        <v>271580.14999999997</v>
      </c>
      <c r="F10" s="38">
        <f>'Инвентаризация на 01.07.16'!E16</f>
        <v>81474.039999999994</v>
      </c>
      <c r="G10" s="38">
        <f>'Инвентаризация на 01.07.16'!E27</f>
        <v>190106.11</v>
      </c>
      <c r="H10" s="38"/>
      <c r="I10" s="38"/>
      <c r="J10" s="38"/>
      <c r="K10" s="38"/>
    </row>
    <row r="11" spans="1:11" x14ac:dyDescent="0.25">
      <c r="A11" s="34">
        <f t="shared" si="1"/>
        <v>5</v>
      </c>
      <c r="B11" s="26" t="s">
        <v>14</v>
      </c>
      <c r="C11" s="28" t="str">
        <f>'Инвентаризация на 01.07.16'!M17</f>
        <v>Петухова</v>
      </c>
      <c r="D11" s="29" t="str">
        <f>'Инвентаризация на 01.07.16'!N17</f>
        <v>46</v>
      </c>
      <c r="E11" s="37">
        <f t="shared" si="0"/>
        <v>337695</v>
      </c>
      <c r="F11" s="38">
        <f>'Инвентаризация на 01.07.16'!E17</f>
        <v>44308.5</v>
      </c>
      <c r="G11" s="38">
        <f>'Инвентаризация на 01.07.16'!E91+'Инвентаризация на 01.07.16'!E200+'Инвентаризация на 01.08.16'!E258</f>
        <v>293386.5</v>
      </c>
      <c r="H11" s="38"/>
      <c r="I11" s="38"/>
      <c r="J11" s="38"/>
      <c r="K11" s="38"/>
    </row>
    <row r="12" spans="1:11" x14ac:dyDescent="0.25">
      <c r="A12" s="34">
        <f t="shared" si="1"/>
        <v>6</v>
      </c>
      <c r="B12" s="26" t="s">
        <v>14</v>
      </c>
      <c r="C12" s="28" t="str">
        <f>'Инвентаризация на 01.07.16'!M18</f>
        <v>Федосеева</v>
      </c>
      <c r="D12" s="29" t="str">
        <f>'Инвентаризация на 01.07.16'!N18</f>
        <v>1</v>
      </c>
      <c r="E12" s="37">
        <f t="shared" si="0"/>
        <v>1577032.23</v>
      </c>
      <c r="F12" s="38">
        <f>'Инвентаризация на 01.07.16'!E18+'Инвентаризация на 01.07.16'!E44</f>
        <v>314880.52</v>
      </c>
      <c r="G12" s="38">
        <f>'Инвентаризация на 01.07.16'!E26+'Инвентаризация на 01.07.16'!E110+'Инвентаризация на 01.07.16'!E197+'Инвентаризация на 01.08.16'!E265</f>
        <v>1262151.71</v>
      </c>
      <c r="H12" s="38"/>
      <c r="I12" s="38"/>
      <c r="J12" s="38"/>
      <c r="K12" s="38"/>
    </row>
    <row r="13" spans="1:11" x14ac:dyDescent="0.25">
      <c r="A13" s="34">
        <f t="shared" si="1"/>
        <v>7</v>
      </c>
      <c r="B13" s="26" t="s">
        <v>14</v>
      </c>
      <c r="C13" s="28" t="str">
        <f>'Инвентаризация на 01.07.16'!M19</f>
        <v>Полякова</v>
      </c>
      <c r="D13" s="29" t="str">
        <f>'Инвентаризация на 01.07.16'!N19</f>
        <v>3</v>
      </c>
      <c r="E13" s="37">
        <f t="shared" si="0"/>
        <v>199140</v>
      </c>
      <c r="F13" s="38">
        <f>'Инвентаризация на 01.07.16'!E19</f>
        <v>59742</v>
      </c>
      <c r="G13" s="38">
        <f>'Инвентаризация на 01.07.16'!E28</f>
        <v>139398</v>
      </c>
      <c r="H13" s="38"/>
      <c r="I13" s="38"/>
      <c r="J13" s="38"/>
      <c r="K13" s="38"/>
    </row>
    <row r="14" spans="1:11" x14ac:dyDescent="0.25">
      <c r="A14" s="34">
        <f t="shared" si="1"/>
        <v>8</v>
      </c>
      <c r="B14" s="26" t="s">
        <v>14</v>
      </c>
      <c r="C14" s="28" t="str">
        <f>'Инвентаризация на 01.07.16'!M20</f>
        <v>Бориса Богаткова</v>
      </c>
      <c r="D14" s="29" t="str">
        <f>'Инвентаризация на 01.07.16'!N20</f>
        <v>194/2</v>
      </c>
      <c r="E14" s="37">
        <f t="shared" si="0"/>
        <v>1225980.1740000001</v>
      </c>
      <c r="F14" s="38">
        <f>'Инвентаризация на 01.07.16'!E20+'Инвентаризация на 01.07.16'!E35</f>
        <v>786547.96</v>
      </c>
      <c r="G14" s="38">
        <f>'Инвентаризация на 01.07.16'!E107+'Инвентаризация на 01.07.16'!E151</f>
        <v>439432.21400000004</v>
      </c>
      <c r="H14" s="38"/>
      <c r="I14" s="38"/>
      <c r="J14" s="38"/>
      <c r="K14" s="38"/>
    </row>
    <row r="15" spans="1:11" x14ac:dyDescent="0.25">
      <c r="A15" s="34">
        <f t="shared" si="1"/>
        <v>9</v>
      </c>
      <c r="B15" s="26" t="s">
        <v>14</v>
      </c>
      <c r="C15" s="26" t="str">
        <f>'Инвентаризация на 01.07.16'!M21</f>
        <v xml:space="preserve">3 Интернационала </v>
      </c>
      <c r="D15" s="29" t="str">
        <f>'Инвентаризация на 01.07.16'!N21</f>
        <v>23</v>
      </c>
      <c r="E15" s="37">
        <f t="shared" si="0"/>
        <v>304947.40000000002</v>
      </c>
      <c r="F15" s="38">
        <f>'Инвентаризация на 01.07.16'!E21</f>
        <v>95086.17</v>
      </c>
      <c r="G15" s="38">
        <f>'Инвентаризация на 01.07.16'!E34+'Инвентаризация на 01.07.16'!E58</f>
        <v>209861.23</v>
      </c>
      <c r="H15" s="38"/>
      <c r="I15" s="38"/>
      <c r="J15" s="38"/>
      <c r="K15" s="38"/>
    </row>
    <row r="16" spans="1:11" x14ac:dyDescent="0.25">
      <c r="A16" s="34">
        <f t="shared" si="1"/>
        <v>10</v>
      </c>
      <c r="B16" s="26" t="s">
        <v>14</v>
      </c>
      <c r="C16" s="28" t="str">
        <f>'Инвентаризация на 01.07.16'!M25</f>
        <v>25 лет Октября</v>
      </c>
      <c r="D16" s="29" t="str">
        <f>'Инвентаризация на 01.07.16'!N25</f>
        <v>16</v>
      </c>
      <c r="E16" s="37">
        <f t="shared" si="0"/>
        <v>714000</v>
      </c>
      <c r="F16" s="38">
        <f>'Инвентаризация на 01.07.16'!E25</f>
        <v>210000</v>
      </c>
      <c r="G16" s="38">
        <f>'Инвентаризация на 01.07.16'!E54</f>
        <v>504000</v>
      </c>
      <c r="H16" s="38"/>
      <c r="I16" s="38"/>
      <c r="J16" s="38"/>
      <c r="K16" s="38"/>
    </row>
    <row r="17" spans="1:11" x14ac:dyDescent="0.25">
      <c r="A17" s="34">
        <f t="shared" si="1"/>
        <v>11</v>
      </c>
      <c r="B17" s="26" t="s">
        <v>14</v>
      </c>
      <c r="C17" s="28" t="str">
        <f>'Инвентаризация на 01.07.16'!M29</f>
        <v>Немировича-Данченко</v>
      </c>
      <c r="D17" s="29" t="str">
        <f>'Инвентаризация на 01.07.16'!N29</f>
        <v>28/5</v>
      </c>
      <c r="E17" s="37">
        <f t="shared" si="0"/>
        <v>1513934.43</v>
      </c>
      <c r="F17" s="38">
        <f>'Инвентаризация на 01.07.16'!E29</f>
        <v>566705.53</v>
      </c>
      <c r="G17" s="38">
        <f>'Инвентаризация на 01.08.16'!E57+'Инвентаризация на 01.08.16'!E108+'Инвентаризация на 01.08.16'!E139+'Инвентаризация на 01.08.16'!E170+'Инвентаризация на 01.08.16'!E195+'Инвентаризация на 01.08.16'!E203+'Инвентаризация на 01.08.16'!E259</f>
        <v>947228.89999999991</v>
      </c>
      <c r="H17" s="38"/>
      <c r="I17" s="38"/>
      <c r="J17" s="38"/>
      <c r="K17" s="38"/>
    </row>
    <row r="18" spans="1:11" x14ac:dyDescent="0.25">
      <c r="A18" s="34">
        <f t="shared" si="1"/>
        <v>12</v>
      </c>
      <c r="B18" s="26" t="s">
        <v>14</v>
      </c>
      <c r="C18" s="28" t="str">
        <f>'Инвентаризация на 01.07.16'!M31</f>
        <v>Первомайская</v>
      </c>
      <c r="D18" s="29" t="str">
        <f>'Инвентаризация на 01.07.16'!N31</f>
        <v>118</v>
      </c>
      <c r="E18" s="37">
        <f t="shared" si="0"/>
        <v>145800</v>
      </c>
      <c r="F18" s="38">
        <f>'Инвентаризация на 01.07.16'!E31</f>
        <v>43740</v>
      </c>
      <c r="G18" s="38">
        <f>'Инвентаризация на 01.07.16'!E46</f>
        <v>102060</v>
      </c>
      <c r="H18" s="38"/>
      <c r="I18" s="38"/>
      <c r="J18" s="38"/>
      <c r="K18" s="38"/>
    </row>
    <row r="19" spans="1:11" x14ac:dyDescent="0.25">
      <c r="A19" s="34">
        <f t="shared" si="1"/>
        <v>13</v>
      </c>
      <c r="B19" s="26" t="s">
        <v>14</v>
      </c>
      <c r="C19" s="28" t="str">
        <f>'Инвентаризация на 01.07.16'!M32</f>
        <v>Бориса Богаткова</v>
      </c>
      <c r="D19" s="29" t="str">
        <f>'Инвентаризация на 01.07.16'!N32</f>
        <v>165/3</v>
      </c>
      <c r="E19" s="37">
        <f t="shared" si="0"/>
        <v>591367</v>
      </c>
      <c r="F19" s="38">
        <f>'Инвентаризация на 01.07.16'!E32</f>
        <v>177410.1</v>
      </c>
      <c r="G19" s="38">
        <f>'Инвентаризация на 01.07.16'!E69+'Инвентаризация на 01.07.16'!E104</f>
        <v>413956.9</v>
      </c>
      <c r="H19" s="38"/>
      <c r="I19" s="38"/>
      <c r="J19" s="38"/>
      <c r="K19" s="38"/>
    </row>
    <row r="20" spans="1:11" x14ac:dyDescent="0.25">
      <c r="A20" s="34">
        <f t="shared" si="1"/>
        <v>14</v>
      </c>
      <c r="B20" s="26" t="s">
        <v>14</v>
      </c>
      <c r="C20" s="28" t="str">
        <f>'Инвентаризация на 01.07.16'!M36</f>
        <v>Есенина</v>
      </c>
      <c r="D20" s="29" t="str">
        <f>'Инвентаризация на 01.07.16'!N36</f>
        <v>10/2</v>
      </c>
      <c r="E20" s="37">
        <f t="shared" si="0"/>
        <v>1041725.2200000001</v>
      </c>
      <c r="F20" s="38">
        <f>'Инвентаризация на 01.07.16'!E36+'Инвентаризация на 01.08.16'!E230</f>
        <v>220706.36</v>
      </c>
      <c r="G20" s="38">
        <f>'Инвентаризация на 01.07.16'!E103+'Инвентаризация на 01.08.16'!E231+'Инвентаризация на 01.08.16'!E307+'Инвентаризация на 01.08.16'!E308</f>
        <v>821018.8600000001</v>
      </c>
      <c r="H20" s="38"/>
      <c r="I20" s="38"/>
      <c r="J20" s="38"/>
      <c r="K20" s="38"/>
    </row>
    <row r="21" spans="1:11" x14ac:dyDescent="0.25">
      <c r="A21" s="34">
        <f t="shared" si="1"/>
        <v>15</v>
      </c>
      <c r="B21" s="26" t="s">
        <v>14</v>
      </c>
      <c r="C21" s="28" t="str">
        <f>'Инвентаризация на 01.07.16'!M38</f>
        <v>Чкалова</v>
      </c>
      <c r="D21" s="29" t="str">
        <f>'Инвентаризация на 01.07.16'!N38</f>
        <v>70/1</v>
      </c>
      <c r="E21" s="37">
        <f t="shared" si="0"/>
        <v>2269608.2000000002</v>
      </c>
      <c r="F21" s="38">
        <f>'Инвентаризация на 01.07.16'!E38+'Инвентаризация на 01.07.16'!E156</f>
        <v>812794.65</v>
      </c>
      <c r="G21" s="38">
        <f>'Инвентаризация на 01.07.16'!E120+'Инвентаризация на 01.07.16'!E135+'Инвентаризация на 01.07.16'!E191+'Инвентаризация на 01.07.16'!E214+'Инвентаризация на 01.08.16'!E254</f>
        <v>1456813.55</v>
      </c>
      <c r="H21" s="38"/>
      <c r="I21" s="38"/>
      <c r="J21" s="38"/>
      <c r="K21" s="38"/>
    </row>
    <row r="22" spans="1:11" x14ac:dyDescent="0.25">
      <c r="A22" s="34">
        <f t="shared" si="1"/>
        <v>16</v>
      </c>
      <c r="B22" s="26" t="s">
        <v>14</v>
      </c>
      <c r="C22" s="28" t="str">
        <f>'Инвентаризация на 01.07.16'!M40</f>
        <v xml:space="preserve">Ольги Жилиной </v>
      </c>
      <c r="D22" s="29" t="str">
        <f>'Инвентаризация на 01.07.16'!N40</f>
        <v>92а</v>
      </c>
      <c r="E22" s="37">
        <f t="shared" si="0"/>
        <v>260000</v>
      </c>
      <c r="F22" s="38">
        <f>'Инвентаризация на 01.07.16'!E40</f>
        <v>50000</v>
      </c>
      <c r="G22" s="38">
        <f>'Инвентаризация на 01.07.16'!E98+'Инвентаризация на 01.07.16'!E113</f>
        <v>210000</v>
      </c>
      <c r="H22" s="38"/>
      <c r="I22" s="38"/>
      <c r="J22" s="38"/>
      <c r="K22" s="38"/>
    </row>
    <row r="23" spans="1:11" x14ac:dyDescent="0.25">
      <c r="A23" s="34">
        <f t="shared" si="1"/>
        <v>17</v>
      </c>
      <c r="B23" s="26" t="s">
        <v>14</v>
      </c>
      <c r="C23" s="28" t="str">
        <f>'Инвентаризация на 01.07.16'!M39</f>
        <v xml:space="preserve">Толбухина </v>
      </c>
      <c r="D23" s="29" t="str">
        <f>'Инвентаризация на 01.07.16'!N39</f>
        <v>25</v>
      </c>
      <c r="E23" s="37">
        <f t="shared" si="0"/>
        <v>1456473.2</v>
      </c>
      <c r="F23" s="38">
        <f>'Инвентаризация на 01.07.16'!E39+'Инвентаризация на 01.09.16 '!E311</f>
        <v>625941.96</v>
      </c>
      <c r="G23" s="38">
        <f>'Инвентаризация на 01.07.16'!E52+'Инвентаризация на 01.07.16'!E72+'Инвентаризация на 01.07.16'!E155</f>
        <v>830531.24</v>
      </c>
      <c r="H23" s="38"/>
      <c r="I23" s="38"/>
      <c r="J23" s="38"/>
      <c r="K23" s="38"/>
    </row>
    <row r="24" spans="1:11" x14ac:dyDescent="0.25">
      <c r="A24" s="34">
        <f t="shared" si="1"/>
        <v>18</v>
      </c>
      <c r="B24" s="26" t="s">
        <v>14</v>
      </c>
      <c r="C24" s="28" t="str">
        <f>'Инвентаризация на 01.07.16'!M42</f>
        <v>Кирова</v>
      </c>
      <c r="D24" s="29" t="str">
        <f>'Инвентаризация на 01.07.16'!N42</f>
        <v>114</v>
      </c>
      <c r="E24" s="37">
        <f t="shared" si="0"/>
        <v>112800</v>
      </c>
      <c r="F24" s="38">
        <f>'Инвентаризация на 01.07.16'!E42</f>
        <v>33840</v>
      </c>
      <c r="G24" s="38">
        <f>'Инвентаризация на 01.07.16'!E77</f>
        <v>78960</v>
      </c>
      <c r="H24" s="38"/>
      <c r="I24" s="38"/>
      <c r="J24" s="38"/>
      <c r="K24" s="38"/>
    </row>
    <row r="25" spans="1:11" x14ac:dyDescent="0.25">
      <c r="A25" s="34">
        <f t="shared" si="1"/>
        <v>19</v>
      </c>
      <c r="B25" s="26" t="s">
        <v>14</v>
      </c>
      <c r="C25" s="28" t="str">
        <f>'Инвентаризация на 01.07.16'!M43</f>
        <v>Кирова</v>
      </c>
      <c r="D25" s="29" t="str">
        <f>'Инвентаризация на 01.07.16'!N43</f>
        <v>112</v>
      </c>
      <c r="E25" s="37">
        <f t="shared" si="0"/>
        <v>105750</v>
      </c>
      <c r="F25" s="38">
        <f>'Инвентаризация на 01.07.16'!E43</f>
        <v>31725</v>
      </c>
      <c r="G25" s="38">
        <f>'Инвентаризация на 01.07.16'!E76</f>
        <v>74025</v>
      </c>
      <c r="H25" s="38"/>
      <c r="I25" s="38"/>
      <c r="J25" s="38"/>
      <c r="K25" s="38"/>
    </row>
    <row r="26" spans="1:11" x14ac:dyDescent="0.25">
      <c r="A26" s="34">
        <f t="shared" si="1"/>
        <v>20</v>
      </c>
      <c r="B26" s="26" t="s">
        <v>27</v>
      </c>
      <c r="C26" s="28" t="str">
        <f>'Инвентаризация на 01.07.16'!M45</f>
        <v>Микрорайон</v>
      </c>
      <c r="D26" s="29" t="str">
        <f>'Инвентаризация на 01.07.16'!N45</f>
        <v>26</v>
      </c>
      <c r="E26" s="37">
        <f t="shared" si="0"/>
        <v>181323.7</v>
      </c>
      <c r="F26" s="38">
        <f>'Инвентаризация на 01.07.16'!E45</f>
        <v>94408.2</v>
      </c>
      <c r="G26" s="38">
        <f>'Инвентаризация на 01.08.16'!E303+'Инвентаризация на 01.08.16'!E304</f>
        <v>86915.5</v>
      </c>
      <c r="H26" s="38"/>
      <c r="I26" s="38"/>
      <c r="J26" s="38"/>
      <c r="K26" s="38"/>
    </row>
    <row r="27" spans="1:11" x14ac:dyDescent="0.25">
      <c r="A27" s="34">
        <f t="shared" si="1"/>
        <v>21</v>
      </c>
      <c r="B27" s="26" t="s">
        <v>14</v>
      </c>
      <c r="C27" s="28" t="str">
        <f>'Инвентаризация на 01.07.16'!M49</f>
        <v>Аэропорт</v>
      </c>
      <c r="D27" s="29" t="str">
        <f>'Инвентаризация на 01.07.16'!N49</f>
        <v>56</v>
      </c>
      <c r="E27" s="37">
        <f t="shared" si="0"/>
        <v>488286.16000000003</v>
      </c>
      <c r="F27" s="38">
        <f>'Инвентаризация на 01.07.16'!E49+'Инвентаризация на 01.07.16'!E100</f>
        <v>146485.85</v>
      </c>
      <c r="G27" s="38">
        <f>'Инвентаризация на 01.07.16'!E78+'Инвентаризация на 01.07.16'!E138</f>
        <v>341800.31</v>
      </c>
      <c r="H27" s="38"/>
      <c r="I27" s="38"/>
      <c r="J27" s="38"/>
      <c r="K27" s="38"/>
    </row>
    <row r="28" spans="1:11" x14ac:dyDescent="0.25">
      <c r="A28" s="34">
        <f t="shared" si="1"/>
        <v>22</v>
      </c>
      <c r="B28" s="26" t="s">
        <v>14</v>
      </c>
      <c r="C28" s="28" t="str">
        <f>'Инвентаризация на 01.07.16'!M47</f>
        <v>Сибирская</v>
      </c>
      <c r="D28" s="29" t="str">
        <f>'Инвентаризация на 01.07.16'!N47</f>
        <v>13</v>
      </c>
      <c r="E28" s="37">
        <f t="shared" si="0"/>
        <v>498555.9</v>
      </c>
      <c r="F28" s="38">
        <f>'Инвентаризация на 01.07.16'!E47</f>
        <v>149566.76999999999</v>
      </c>
      <c r="G28" s="38">
        <f>'Инвентаризация на 01.07.16'!E92+'Инвентаризация на 01.07.16'!E130</f>
        <v>348989.13</v>
      </c>
      <c r="H28" s="38"/>
      <c r="I28" s="38"/>
      <c r="J28" s="38"/>
      <c r="K28" s="38"/>
    </row>
    <row r="29" spans="1:11" x14ac:dyDescent="0.25">
      <c r="A29" s="34">
        <f t="shared" si="1"/>
        <v>23</v>
      </c>
      <c r="B29" s="26" t="s">
        <v>14</v>
      </c>
      <c r="C29" s="28" t="str">
        <f>'Инвентаризация на 01.07.16'!M48</f>
        <v>Челюскинцев</v>
      </c>
      <c r="D29" s="29" t="str">
        <f>'Инвентаризация на 01.07.16'!N48</f>
        <v>24</v>
      </c>
      <c r="E29" s="37">
        <f t="shared" si="0"/>
        <v>456000</v>
      </c>
      <c r="F29" s="38">
        <f>'Инвентаризация на 01.07.16'!E48+'Инвентаризация на 01.08.16'!E280</f>
        <v>456000</v>
      </c>
      <c r="G29" s="38"/>
      <c r="H29" s="38"/>
      <c r="I29" s="38"/>
      <c r="J29" s="38"/>
      <c r="K29" s="38"/>
    </row>
    <row r="30" spans="1:11" x14ac:dyDescent="0.25">
      <c r="A30" s="34">
        <f t="shared" si="1"/>
        <v>24</v>
      </c>
      <c r="B30" s="26" t="s">
        <v>14</v>
      </c>
      <c r="C30" s="28" t="str">
        <f>'Инвентаризация на 01.07.16'!M51</f>
        <v>Станиславского</v>
      </c>
      <c r="D30" s="29" t="str">
        <f>'Инвентаризация на 01.07.16'!N51</f>
        <v>28/1</v>
      </c>
      <c r="E30" s="37">
        <f t="shared" si="0"/>
        <v>220000</v>
      </c>
      <c r="F30" s="38">
        <f>'Инвентаризация на 01.07.16'!E51</f>
        <v>66000</v>
      </c>
      <c r="G30" s="38">
        <f>'Инвентаризация на 01.07.16'!E90</f>
        <v>154000</v>
      </c>
      <c r="H30" s="38"/>
      <c r="I30" s="38"/>
      <c r="J30" s="38"/>
      <c r="K30" s="38"/>
    </row>
    <row r="31" spans="1:11" x14ac:dyDescent="0.25">
      <c r="A31" s="34">
        <f t="shared" si="1"/>
        <v>25</v>
      </c>
      <c r="B31" s="26" t="s">
        <v>14</v>
      </c>
      <c r="C31" s="28" t="str">
        <f>'Инвентаризация на 01.07.16'!M50</f>
        <v>Серебренниковская</v>
      </c>
      <c r="D31" s="29" t="str">
        <f>'Инвентаризация на 01.07.16'!N50</f>
        <v>4/2</v>
      </c>
      <c r="E31" s="37">
        <f t="shared" si="0"/>
        <v>342424.54</v>
      </c>
      <c r="F31" s="38">
        <f>'Инвентаризация на 01.07.16'!E50</f>
        <v>102727.36</v>
      </c>
      <c r="G31" s="38">
        <f>'Инвентаризация на 01.07.16'!E97+'Инвентаризация на 01.07.16'!E140+'Инвентаризация на 01.07.16'!E184</f>
        <v>239697.18</v>
      </c>
      <c r="H31" s="38"/>
      <c r="I31" s="38"/>
      <c r="J31" s="38"/>
      <c r="K31" s="38"/>
    </row>
    <row r="32" spans="1:11" x14ac:dyDescent="0.25">
      <c r="A32" s="34">
        <f t="shared" si="1"/>
        <v>26</v>
      </c>
      <c r="B32" s="26" t="s">
        <v>14</v>
      </c>
      <c r="C32" s="28" t="str">
        <f>'Инвентаризация на 01.07.16'!M55</f>
        <v>Бориса Богаткова</v>
      </c>
      <c r="D32" s="29" t="str">
        <f>'Инвентаризация на 01.07.16'!N55</f>
        <v>185</v>
      </c>
      <c r="E32" s="37">
        <f t="shared" si="0"/>
        <v>0</v>
      </c>
      <c r="F32" s="38">
        <f>'Инвентаризация на 01.07.16'!E55+'Инвентаризация на 01.09.16 '!E340</f>
        <v>0</v>
      </c>
      <c r="G32" s="38"/>
      <c r="H32" s="38"/>
      <c r="I32" s="38"/>
      <c r="J32" s="38"/>
      <c r="K32" s="38"/>
    </row>
    <row r="33" spans="1:11" x14ac:dyDescent="0.25">
      <c r="A33" s="34">
        <f t="shared" si="1"/>
        <v>27</v>
      </c>
      <c r="B33" s="26" t="s">
        <v>14</v>
      </c>
      <c r="C33" s="28" t="str">
        <f>'Инвентаризация на 01.07.16'!M56</f>
        <v>1905 года</v>
      </c>
      <c r="D33" s="29" t="str">
        <f>'Инвентаризация на 01.07.16'!N56</f>
        <v>87</v>
      </c>
      <c r="E33" s="37">
        <f t="shared" si="0"/>
        <v>900733.95</v>
      </c>
      <c r="F33" s="38">
        <f>'Инвентаризация на 01.07.16'!E56</f>
        <v>193821.09</v>
      </c>
      <c r="G33" s="38">
        <f>'Инвентаризация на 01.07.16'!E145+'Инвентаризация на 01.08.16'!E281</f>
        <v>706912.86</v>
      </c>
      <c r="H33" s="38"/>
      <c r="I33" s="38"/>
      <c r="J33" s="38"/>
      <c r="K33" s="38"/>
    </row>
    <row r="34" spans="1:11" x14ac:dyDescent="0.25">
      <c r="A34" s="34">
        <f t="shared" si="1"/>
        <v>28</v>
      </c>
      <c r="B34" s="26" t="s">
        <v>14</v>
      </c>
      <c r="C34" s="28" t="str">
        <f>'Инвентаризация на 01.07.16'!M59</f>
        <v>Полевая</v>
      </c>
      <c r="D34" s="29" t="str">
        <f>'Инвентаризация на 01.07.16'!N59</f>
        <v>14</v>
      </c>
      <c r="E34" s="37">
        <f t="shared" si="0"/>
        <v>504209.9</v>
      </c>
      <c r="F34" s="38">
        <f>'Инвентаризация на 01.07.16'!E59</f>
        <v>151262.97</v>
      </c>
      <c r="G34" s="38">
        <f>'Инвентаризация на 01.07.16'!E118</f>
        <v>352946.93</v>
      </c>
      <c r="H34" s="38"/>
      <c r="I34" s="38"/>
      <c r="J34" s="38"/>
      <c r="K34" s="38"/>
    </row>
    <row r="35" spans="1:11" x14ac:dyDescent="0.25">
      <c r="A35" s="34">
        <f t="shared" si="1"/>
        <v>29</v>
      </c>
      <c r="B35" s="26" t="s">
        <v>193</v>
      </c>
      <c r="C35" s="28" t="str">
        <f>'Инвентаризация на 01.07.16'!M61</f>
        <v>нет</v>
      </c>
      <c r="D35" s="29" t="str">
        <f>'Инвентаризация на 01.07.16'!N61</f>
        <v>28</v>
      </c>
      <c r="E35" s="37">
        <f t="shared" si="0"/>
        <v>710000</v>
      </c>
      <c r="F35" s="38">
        <f>'Инвентаризация на 01.07.16'!E61</f>
        <v>213000</v>
      </c>
      <c r="G35" s="38">
        <f>'Инвентаризация на 01.07.16'!E115</f>
        <v>497000</v>
      </c>
      <c r="H35" s="38"/>
      <c r="I35" s="38"/>
      <c r="J35" s="38"/>
      <c r="K35" s="38"/>
    </row>
    <row r="36" spans="1:11" x14ac:dyDescent="0.25">
      <c r="A36" s="34">
        <f t="shared" si="1"/>
        <v>30</v>
      </c>
      <c r="B36" s="26" t="s">
        <v>14</v>
      </c>
      <c r="C36" s="28" t="str">
        <f>'Инвентаризация на 01.07.16'!M62</f>
        <v>Кропоткина</v>
      </c>
      <c r="D36" s="29" t="str">
        <f>'Инвентаризация на 01.07.16'!N62</f>
        <v>130/1</v>
      </c>
      <c r="E36" s="37">
        <f t="shared" si="0"/>
        <v>652000</v>
      </c>
      <c r="F36" s="38">
        <f>'Инвентаризация на 01.07.16'!E62</f>
        <v>195600</v>
      </c>
      <c r="G36" s="38">
        <f>'Инвентаризация на 01.07.16'!E128</f>
        <v>456400</v>
      </c>
      <c r="H36" s="38"/>
      <c r="I36" s="38"/>
      <c r="J36" s="38"/>
      <c r="K36" s="38"/>
    </row>
    <row r="37" spans="1:11" x14ac:dyDescent="0.25">
      <c r="A37" s="34">
        <f t="shared" si="1"/>
        <v>31</v>
      </c>
      <c r="B37" s="26" t="s">
        <v>14</v>
      </c>
      <c r="C37" s="28" t="str">
        <f>'Инвентаризация на 01.07.16'!M63</f>
        <v>Нарымская</v>
      </c>
      <c r="D37" s="29" t="str">
        <f>'Инвентаризация на 01.07.16'!N63</f>
        <v>7</v>
      </c>
      <c r="E37" s="37">
        <f t="shared" si="0"/>
        <v>487981.92</v>
      </c>
      <c r="F37" s="38">
        <f>'Инвентаризация на 01.07.16'!E63</f>
        <v>146394.57</v>
      </c>
      <c r="G37" s="38">
        <f>'Инвентаризация на 01.07.16'!E85+'Инвентаризация на 01.07.16'!E174+'Инвентаризация на 01.08.16'!E266</f>
        <v>341587.35</v>
      </c>
      <c r="H37" s="38"/>
      <c r="I37" s="38"/>
      <c r="J37" s="38"/>
      <c r="K37" s="38"/>
    </row>
    <row r="38" spans="1:11" x14ac:dyDescent="0.25">
      <c r="A38" s="34">
        <f t="shared" si="1"/>
        <v>32</v>
      </c>
      <c r="B38" s="26" t="s">
        <v>14</v>
      </c>
      <c r="C38" s="28" t="str">
        <f>'Инвентаризация на 01.07.16'!M64</f>
        <v>Крылова</v>
      </c>
      <c r="D38" s="29" t="str">
        <f>'Инвентаризация на 01.07.16'!N64</f>
        <v>43а</v>
      </c>
      <c r="E38" s="37">
        <f t="shared" si="0"/>
        <v>202250</v>
      </c>
      <c r="F38" s="38">
        <f>'Инвентаризация на 01.07.16'!E64+'Инвентаризация на 01.07.16'!F64</f>
        <v>60685</v>
      </c>
      <c r="G38" s="38">
        <f>'Инвентаризация на 01.07.16'!E121+'Инвентаризация на 01.07.16'!F121</f>
        <v>141565</v>
      </c>
      <c r="H38" s="38"/>
      <c r="I38" s="38"/>
      <c r="J38" s="38"/>
      <c r="K38" s="38"/>
    </row>
    <row r="39" spans="1:11" x14ac:dyDescent="0.25">
      <c r="A39" s="34">
        <f t="shared" si="1"/>
        <v>33</v>
      </c>
      <c r="B39" s="26" t="s">
        <v>14</v>
      </c>
      <c r="C39" s="28" t="str">
        <f>'Инвентаризация на 01.07.16'!M65</f>
        <v>Полевая</v>
      </c>
      <c r="D39" s="29" t="str">
        <f>'Инвентаризация на 01.07.16'!N65</f>
        <v>10</v>
      </c>
      <c r="E39" s="37">
        <f t="shared" si="0"/>
        <v>504209.9</v>
      </c>
      <c r="F39" s="38">
        <f>'Инвентаризация на 01.07.16'!E65</f>
        <v>151262.97</v>
      </c>
      <c r="G39" s="38">
        <f>'Инвентаризация на 01.07.16'!E119</f>
        <v>352946.93</v>
      </c>
      <c r="H39" s="38"/>
      <c r="I39" s="38"/>
      <c r="J39" s="38"/>
      <c r="K39" s="38"/>
    </row>
    <row r="40" spans="1:11" x14ac:dyDescent="0.25">
      <c r="A40" s="34">
        <f t="shared" si="1"/>
        <v>34</v>
      </c>
      <c r="B40" s="26" t="s">
        <v>27</v>
      </c>
      <c r="C40" s="28" t="str">
        <f>'Инвентаризация на 01.07.16'!M66</f>
        <v>Спортивная</v>
      </c>
      <c r="D40" s="29" t="str">
        <f>'Инвентаризация на 01.07.16'!N67</f>
        <v>9</v>
      </c>
      <c r="E40" s="37">
        <f t="shared" si="0"/>
        <v>159089.14000000001</v>
      </c>
      <c r="F40" s="38">
        <f>'Инвентаризация на 01.07.16'!E66</f>
        <v>32744</v>
      </c>
      <c r="G40" s="38">
        <f>'Инвентаризация на 01.07.16'!E67+'Инвентаризация на 01.07.16'!E68</f>
        <v>126345.14</v>
      </c>
      <c r="H40" s="38"/>
      <c r="I40" s="38"/>
      <c r="J40" s="38"/>
      <c r="K40" s="38"/>
    </row>
    <row r="41" spans="1:11" x14ac:dyDescent="0.25">
      <c r="A41" s="34">
        <f t="shared" si="1"/>
        <v>35</v>
      </c>
      <c r="B41" s="26" t="s">
        <v>14</v>
      </c>
      <c r="C41" s="28" t="str">
        <f>'Инвентаризация на 01.07.16'!M71</f>
        <v xml:space="preserve">Красноярская </v>
      </c>
      <c r="D41" s="29" t="str">
        <f>'Инвентаризация на 01.07.16'!N71</f>
        <v>36</v>
      </c>
      <c r="E41" s="37">
        <f t="shared" si="0"/>
        <v>769977.14</v>
      </c>
      <c r="F41" s="38">
        <f>'Инвентаризация на 01.07.16'!E71</f>
        <v>230993.14</v>
      </c>
      <c r="G41" s="38">
        <f>'Инвентаризация на 01.07.16'!E109+'Инвентаризация на 01.07.16'!E137+'Инвентаризация на 01.07.16'!E171+'Инвентаризация на 01.07.16'!E194+'Инвентаризация на 01.08.16'!E220</f>
        <v>538984</v>
      </c>
      <c r="H41" s="38"/>
      <c r="I41" s="38"/>
      <c r="J41" s="38"/>
      <c r="K41" s="38"/>
    </row>
    <row r="42" spans="1:11" x14ac:dyDescent="0.25">
      <c r="A42" s="34">
        <f t="shared" si="1"/>
        <v>36</v>
      </c>
      <c r="B42" s="26" t="s">
        <v>14</v>
      </c>
      <c r="C42" s="28" t="str">
        <f>'Инвентаризация на 01.07.16'!M73</f>
        <v>Сакко и Ванцетти</v>
      </c>
      <c r="D42" s="29" t="str">
        <f>'Инвентаризация на 01.07.16'!N73</f>
        <v>52</v>
      </c>
      <c r="E42" s="37">
        <f t="shared" si="0"/>
        <v>425457.87</v>
      </c>
      <c r="F42" s="38">
        <f>'Инвентаризация на 01.07.16'!E73+'Инвентаризация на 01.07.16'!E134</f>
        <v>127637.36</v>
      </c>
      <c r="G42" s="38">
        <f>'Инвентаризация на 01.07.16'!E106+'Инвентаризация на 01.07.16'!E152</f>
        <v>297820.51</v>
      </c>
      <c r="H42" s="38"/>
      <c r="I42" s="38"/>
      <c r="J42" s="38"/>
      <c r="K42" s="38"/>
    </row>
    <row r="43" spans="1:11" x14ac:dyDescent="0.25">
      <c r="A43" s="34">
        <f t="shared" si="1"/>
        <v>37</v>
      </c>
      <c r="B43" s="26" t="s">
        <v>14</v>
      </c>
      <c r="C43" s="28" t="str">
        <f>'Инвентаризация на 01.07.16'!M74</f>
        <v>Ветлужская</v>
      </c>
      <c r="D43" s="29" t="str">
        <f>'Инвентаризация на 01.07.16'!N74</f>
        <v>26</v>
      </c>
      <c r="E43" s="37">
        <f t="shared" si="0"/>
        <v>500720</v>
      </c>
      <c r="F43" s="38">
        <f>'Инвентаризация на 01.07.16'!E74</f>
        <v>150216</v>
      </c>
      <c r="G43" s="38">
        <f>'Инвентаризация на 01.07.16'!E114</f>
        <v>350504</v>
      </c>
      <c r="H43" s="38"/>
      <c r="I43" s="38"/>
      <c r="J43" s="38"/>
      <c r="K43" s="38"/>
    </row>
    <row r="44" spans="1:11" x14ac:dyDescent="0.25">
      <c r="A44" s="34">
        <f t="shared" si="1"/>
        <v>38</v>
      </c>
      <c r="B44" s="26" t="s">
        <v>14</v>
      </c>
      <c r="C44" s="28" t="str">
        <f>'Инвентаризация на 01.07.16'!M75</f>
        <v>1905 года</v>
      </c>
      <c r="D44" s="29" t="str">
        <f>'Инвентаризация на 01.07.16'!N75</f>
        <v>85</v>
      </c>
      <c r="E44" s="37">
        <f t="shared" si="0"/>
        <v>721546.56</v>
      </c>
      <c r="F44" s="38">
        <f>'Инвентаризация на 01.07.16'!E75</f>
        <v>180000</v>
      </c>
      <c r="G44" s="38">
        <f>'Инвентаризация на 01.07.16'!E123+'Инвентаризация на 01.08.16'!E297</f>
        <v>541546.56000000006</v>
      </c>
      <c r="H44" s="38"/>
      <c r="I44" s="38"/>
      <c r="J44" s="38"/>
      <c r="K44" s="38"/>
    </row>
    <row r="45" spans="1:11" x14ac:dyDescent="0.25">
      <c r="A45" s="34">
        <f t="shared" si="1"/>
        <v>39</v>
      </c>
      <c r="B45" s="26" t="s">
        <v>248</v>
      </c>
      <c r="C45" s="28" t="str">
        <f>'Инвентаризация на 01.07.16'!M79</f>
        <v>Микрорайон</v>
      </c>
      <c r="D45" s="29" t="str">
        <f>'Инвентаризация на 01.07.16'!N79</f>
        <v>16</v>
      </c>
      <c r="E45" s="37">
        <f t="shared" si="0"/>
        <v>198653.47</v>
      </c>
      <c r="F45" s="38">
        <f>'Инвентаризация на 01.07.16'!E79</f>
        <v>59596.04</v>
      </c>
      <c r="G45" s="38">
        <f>'Инвентаризация на 01.07.16'!E99</f>
        <v>139057.43</v>
      </c>
      <c r="H45" s="38"/>
      <c r="I45" s="38"/>
      <c r="J45" s="38"/>
      <c r="K45" s="38"/>
    </row>
    <row r="46" spans="1:11" x14ac:dyDescent="0.25">
      <c r="A46" s="34">
        <f t="shared" si="1"/>
        <v>40</v>
      </c>
      <c r="B46" s="26" t="s">
        <v>14</v>
      </c>
      <c r="C46" s="28" t="str">
        <f>'Инвентаризация на 01.07.16'!M80</f>
        <v>Железнодорожная</v>
      </c>
      <c r="D46" s="29" t="str">
        <f>'Инвентаризация на 01.07.16'!N80</f>
        <v>8/1</v>
      </c>
      <c r="E46" s="37">
        <f t="shared" si="0"/>
        <v>1111786.5499999998</v>
      </c>
      <c r="F46" s="38">
        <f>'Инвентаризация на 01.07.16'!E80+'Инвентаризация на 01.07.16'!E81</f>
        <v>375526.33999999997</v>
      </c>
      <c r="G46" s="38">
        <f>'Инвентаризация на 01.07.16'!E82+'Инвентаризация на 01.07.16'!E122+'Инвентаризация на 01.07.16'!E127</f>
        <v>736260.21</v>
      </c>
      <c r="H46" s="38"/>
      <c r="I46" s="38"/>
      <c r="J46" s="38"/>
      <c r="K46" s="38"/>
    </row>
    <row r="47" spans="1:11" x14ac:dyDescent="0.25">
      <c r="A47" s="34">
        <f t="shared" si="1"/>
        <v>41</v>
      </c>
      <c r="B47" s="26" t="s">
        <v>14</v>
      </c>
      <c r="C47" s="28" t="str">
        <f>'Инвентаризация на 01.07.16'!M83</f>
        <v>Степная</v>
      </c>
      <c r="D47" s="29" t="str">
        <f>'Инвентаризация на 01.07.16'!N83</f>
        <v>55а</v>
      </c>
      <c r="E47" s="37">
        <f t="shared" si="0"/>
        <v>198707.83000000002</v>
      </c>
      <c r="F47" s="38">
        <f>'Инвентаризация на 01.07.16'!E83</f>
        <v>70093.53</v>
      </c>
      <c r="G47" s="38">
        <f>'Инвентаризация на 01.07.16'!E149</f>
        <v>128614.3</v>
      </c>
      <c r="H47" s="38"/>
      <c r="I47" s="38"/>
      <c r="J47" s="38"/>
      <c r="K47" s="38"/>
    </row>
    <row r="48" spans="1:11" x14ac:dyDescent="0.25">
      <c r="A48" s="34">
        <f t="shared" si="1"/>
        <v>42</v>
      </c>
      <c r="B48" s="26" t="s">
        <v>14</v>
      </c>
      <c r="C48" s="28" t="str">
        <f>'Инвентаризация на 01.07.16'!M84</f>
        <v>Бориса Богаткова</v>
      </c>
      <c r="D48" s="29" t="str">
        <f>'Инвентаризация на 01.07.16'!N84</f>
        <v>194/7</v>
      </c>
      <c r="E48" s="37">
        <f t="shared" si="0"/>
        <v>371481</v>
      </c>
      <c r="F48" s="38">
        <f>'Инвентаризация на 01.07.16'!E84</f>
        <v>71801.100000000006</v>
      </c>
      <c r="G48" s="38">
        <f>'Инвентаризация на 01.07.16'!E96+'Инвентаризация на 01.08.16'!E274+'Инвентаризация на 01.09.16 '!E337</f>
        <v>299679.89999999997</v>
      </c>
      <c r="H48" s="38"/>
      <c r="I48" s="38"/>
      <c r="J48" s="38"/>
      <c r="K48" s="38"/>
    </row>
    <row r="49" spans="1:11" x14ac:dyDescent="0.25">
      <c r="A49" s="34">
        <f t="shared" si="1"/>
        <v>43</v>
      </c>
      <c r="B49" s="26" t="s">
        <v>14</v>
      </c>
      <c r="C49" s="28" t="str">
        <f>'Инвентаризация на 01.07.16'!M87</f>
        <v>Вертковская</v>
      </c>
      <c r="D49" s="29" t="str">
        <f>'Инвентаризация на 01.07.16'!N87</f>
        <v>8/1</v>
      </c>
      <c r="E49" s="37">
        <f t="shared" si="0"/>
        <v>212528.00999999998</v>
      </c>
      <c r="F49" s="38">
        <f>'Инвентаризация на 01.07.16'!E87</f>
        <v>63758.400000000001</v>
      </c>
      <c r="G49" s="38">
        <f>'Инвентаризация на 01.07.16'!E136</f>
        <v>148769.60999999999</v>
      </c>
      <c r="H49" s="38"/>
      <c r="I49" s="38"/>
      <c r="J49" s="38"/>
      <c r="K49" s="38"/>
    </row>
    <row r="50" spans="1:11" x14ac:dyDescent="0.25">
      <c r="A50" s="34">
        <f t="shared" si="1"/>
        <v>44</v>
      </c>
      <c r="B50" s="26" t="s">
        <v>14</v>
      </c>
      <c r="C50" s="28" t="str">
        <f>'Инвентаризация на 01.07.16'!M88</f>
        <v>Молодости</v>
      </c>
      <c r="D50" s="29" t="str">
        <f>'Инвентаризация на 01.07.16'!N88</f>
        <v>24</v>
      </c>
      <c r="E50" s="37">
        <f t="shared" si="0"/>
        <v>1342221.9</v>
      </c>
      <c r="F50" s="38">
        <f>'Инвентаризация на 01.07.16'!E88+'Инвентаризация на 01.07.16'!E208</f>
        <v>434721.9</v>
      </c>
      <c r="G50" s="38">
        <f>'Инвентаризация на 01.07.16'!E126+'Инвентаризация на 01.08.16'!E264</f>
        <v>907500</v>
      </c>
      <c r="H50" s="38"/>
      <c r="I50" s="38"/>
      <c r="J50" s="38"/>
      <c r="K50" s="38"/>
    </row>
    <row r="51" spans="1:11" x14ac:dyDescent="0.25">
      <c r="A51" s="34">
        <f t="shared" si="1"/>
        <v>45</v>
      </c>
      <c r="B51" s="26" t="s">
        <v>283</v>
      </c>
      <c r="C51" s="26" t="str">
        <f>'Инвентаризация на 01.07.16'!M93</f>
        <v>нет</v>
      </c>
      <c r="D51" s="29" t="str">
        <f>'Инвентаризация на 01.07.16'!N93</f>
        <v>3</v>
      </c>
      <c r="E51" s="37">
        <f t="shared" si="0"/>
        <v>739021.04</v>
      </c>
      <c r="F51" s="38">
        <f>'Инвентаризация на 01.07.16'!E93+'Инвентаризация на 01.07.16'!E94</f>
        <v>221706.31</v>
      </c>
      <c r="G51" s="38">
        <f>'Инвентаризация на 01.07.16'!E125+'Инвентаризация на 01.07.16'!E169</f>
        <v>517314.73</v>
      </c>
      <c r="H51" s="38"/>
      <c r="I51" s="38"/>
      <c r="J51" s="38"/>
      <c r="K51" s="38"/>
    </row>
    <row r="52" spans="1:11" x14ac:dyDescent="0.25">
      <c r="A52" s="34">
        <f t="shared" si="1"/>
        <v>46</v>
      </c>
      <c r="B52" s="26" t="s">
        <v>14</v>
      </c>
      <c r="C52" s="28" t="str">
        <f>'Инвентаризация на 01.07.16'!M95</f>
        <v>Белинского</v>
      </c>
      <c r="D52" s="29" t="str">
        <f>'Инвентаризация на 01.07.16'!N95</f>
        <v>3</v>
      </c>
      <c r="E52" s="37">
        <f t="shared" si="0"/>
        <v>1099130</v>
      </c>
      <c r="F52" s="38">
        <f>'Инвентаризация на 01.07.16'!E95</f>
        <v>329739</v>
      </c>
      <c r="G52" s="38">
        <f>'Инвентаризация на 01.07.16'!E132</f>
        <v>769391</v>
      </c>
      <c r="H52" s="38"/>
      <c r="I52" s="38"/>
      <c r="J52" s="38"/>
      <c r="K52" s="38"/>
    </row>
    <row r="53" spans="1:11" x14ac:dyDescent="0.25">
      <c r="A53" s="34">
        <f t="shared" si="1"/>
        <v>47</v>
      </c>
      <c r="B53" s="26" t="s">
        <v>14</v>
      </c>
      <c r="C53" s="28" t="str">
        <f>'Инвентаризация на 01.07.16'!M101</f>
        <v>Кропоткина</v>
      </c>
      <c r="D53" s="29" t="str">
        <f>'Инвентаризация на 01.07.16'!N101</f>
        <v>104</v>
      </c>
      <c r="E53" s="37">
        <f t="shared" si="0"/>
        <v>277509.87</v>
      </c>
      <c r="F53" s="38">
        <f>'Инвентаризация на 01.07.16'!E101</f>
        <v>83252.960000000006</v>
      </c>
      <c r="G53" s="38">
        <f>'Инвентаризация на 01.07.16'!E133</f>
        <v>194256.91</v>
      </c>
      <c r="H53" s="38"/>
      <c r="I53" s="38"/>
      <c r="J53" s="38"/>
      <c r="K53" s="38"/>
    </row>
    <row r="54" spans="1:11" x14ac:dyDescent="0.25">
      <c r="A54" s="34">
        <f t="shared" si="1"/>
        <v>48</v>
      </c>
      <c r="B54" s="26" t="s">
        <v>27</v>
      </c>
      <c r="C54" s="28" t="str">
        <f>'Инвентаризация на 01.07.16'!M102</f>
        <v>Павлова</v>
      </c>
      <c r="D54" s="29" t="str">
        <f>'Инвентаризация на 01.07.16'!N102</f>
        <v>4/1</v>
      </c>
      <c r="E54" s="37">
        <f t="shared" si="0"/>
        <v>329117.33999999997</v>
      </c>
      <c r="F54" s="38">
        <f>'Инвентаризация на 01.07.16'!E102</f>
        <v>98735</v>
      </c>
      <c r="G54" s="38">
        <f>'Инвентаризация на 01.07.16'!E150</f>
        <v>230382.34</v>
      </c>
      <c r="H54" s="38"/>
      <c r="I54" s="38"/>
      <c r="J54" s="38"/>
      <c r="K54" s="38"/>
    </row>
    <row r="55" spans="1:11" x14ac:dyDescent="0.25">
      <c r="A55" s="34">
        <f t="shared" si="1"/>
        <v>49</v>
      </c>
      <c r="B55" s="26" t="s">
        <v>14</v>
      </c>
      <c r="C55" s="28" t="str">
        <f>'Инвентаризация на 01.07.16'!M112</f>
        <v>Демакова</v>
      </c>
      <c r="D55" s="29" t="str">
        <f>'Инвентаризация на 01.07.16'!N112</f>
        <v>12</v>
      </c>
      <c r="E55" s="37">
        <f t="shared" si="0"/>
        <v>600000</v>
      </c>
      <c r="F55" s="38"/>
      <c r="G55" s="38">
        <f>'Инвентаризация на 01.07.16'!E112</f>
        <v>600000</v>
      </c>
      <c r="H55" s="38"/>
      <c r="I55" s="38"/>
      <c r="J55" s="38"/>
      <c r="K55" s="38"/>
    </row>
    <row r="56" spans="1:11" x14ac:dyDescent="0.25">
      <c r="A56" s="34">
        <f t="shared" si="1"/>
        <v>50</v>
      </c>
      <c r="B56" s="26" t="s">
        <v>14</v>
      </c>
      <c r="C56" s="28" t="str">
        <f>'Инвентаризация на 01.07.16'!M111</f>
        <v>Новогодняя</v>
      </c>
      <c r="D56" s="29" t="str">
        <f>'Инвентаризация на 01.07.16'!N111</f>
        <v>34/1</v>
      </c>
      <c r="E56" s="37">
        <f t="shared" si="0"/>
        <v>250166.28</v>
      </c>
      <c r="F56" s="38">
        <f>'Инвентаризация на 01.07.16'!E111</f>
        <v>75049.88</v>
      </c>
      <c r="G56" s="38">
        <f>'Инвентаризация на 01.07.16'!E142</f>
        <v>175116.4</v>
      </c>
      <c r="H56" s="38"/>
      <c r="I56" s="38"/>
      <c r="J56" s="38"/>
      <c r="K56" s="38"/>
    </row>
    <row r="57" spans="1:11" x14ac:dyDescent="0.25">
      <c r="A57" s="34">
        <f t="shared" si="1"/>
        <v>51</v>
      </c>
      <c r="B57" s="26" t="s">
        <v>14</v>
      </c>
      <c r="C57" s="28" t="str">
        <f>'Инвентаризация на 01.07.16'!M116</f>
        <v>Бориса Богаткова</v>
      </c>
      <c r="D57" s="29" t="str">
        <f>'Инвентаризация на 01.07.16'!N116</f>
        <v>208/1</v>
      </c>
      <c r="E57" s="37">
        <f t="shared" si="0"/>
        <v>707715</v>
      </c>
      <c r="F57" s="38">
        <f>'Инвентаризация на 01.07.16'!E116+'Инвентаризация на 01.07.16'!F116</f>
        <v>212317</v>
      </c>
      <c r="G57" s="38">
        <f>'Инвентаризация на 01.07.16'!E154+'Инвентаризация на 01.07.16'!F154+'Инвентаризация на 01.07.16'!E157+'Инвентаризация на 01.07.16'!F157</f>
        <v>495398</v>
      </c>
      <c r="H57" s="38"/>
      <c r="I57" s="38"/>
      <c r="J57" s="38"/>
      <c r="K57" s="38"/>
    </row>
    <row r="58" spans="1:11" x14ac:dyDescent="0.25">
      <c r="A58" s="34">
        <f t="shared" si="1"/>
        <v>52</v>
      </c>
      <c r="B58" s="26" t="s">
        <v>14</v>
      </c>
      <c r="C58" s="28" t="str">
        <f>'Инвентаризация на 01.07.16'!M117</f>
        <v>Станиславского</v>
      </c>
      <c r="D58" s="29" t="s">
        <v>229</v>
      </c>
      <c r="E58" s="37">
        <f t="shared" si="0"/>
        <v>810374.76</v>
      </c>
      <c r="F58" s="38">
        <f>'Инвентаризация на 01.07.16'!E117</f>
        <v>450374.76</v>
      </c>
      <c r="G58" s="38">
        <f>'Инвентаризация на 01.07.16'!E176</f>
        <v>360000</v>
      </c>
      <c r="H58" s="38"/>
      <c r="I58" s="38"/>
      <c r="J58" s="38"/>
      <c r="K58" s="38"/>
    </row>
    <row r="59" spans="1:11" x14ac:dyDescent="0.25">
      <c r="A59" s="34">
        <f t="shared" si="1"/>
        <v>53</v>
      </c>
      <c r="B59" s="26" t="s">
        <v>14</v>
      </c>
      <c r="C59" s="28" t="str">
        <f>'Инвентаризация на 01.07.16'!M124</f>
        <v xml:space="preserve">пр.Дзержинского </v>
      </c>
      <c r="D59" s="29" t="s">
        <v>341</v>
      </c>
      <c r="E59" s="37">
        <f t="shared" si="0"/>
        <v>211152.03999999998</v>
      </c>
      <c r="F59" s="38">
        <f>'Инвентаризация на 01.07.16'!E124+'Инвентаризация на 01.08.16'!E238</f>
        <v>63345.61</v>
      </c>
      <c r="G59" s="38">
        <f>'Инвентаризация на 01.07.16'!E147+'Инвентаризация на 01.09.16 '!E332</f>
        <v>147806.43</v>
      </c>
      <c r="H59" s="38"/>
      <c r="I59" s="38"/>
      <c r="J59" s="38"/>
      <c r="K59" s="38"/>
    </row>
    <row r="60" spans="1:11" x14ac:dyDescent="0.25">
      <c r="A60" s="34">
        <f t="shared" si="1"/>
        <v>54</v>
      </c>
      <c r="B60" s="26" t="s">
        <v>27</v>
      </c>
      <c r="C60" s="28" t="str">
        <f>'Инвентаризация на 01.07.16'!M129</f>
        <v>Горького</v>
      </c>
      <c r="D60" s="29" t="s">
        <v>350</v>
      </c>
      <c r="E60" s="37">
        <f t="shared" si="0"/>
        <v>860078</v>
      </c>
      <c r="F60" s="38"/>
      <c r="G60" s="38">
        <f>'Инвентаризация на 01.07.16'!E129</f>
        <v>860078</v>
      </c>
      <c r="H60" s="38"/>
      <c r="I60" s="38"/>
      <c r="J60" s="38"/>
      <c r="K60" s="38"/>
    </row>
    <row r="61" spans="1:11" x14ac:dyDescent="0.25">
      <c r="A61" s="34">
        <f t="shared" si="1"/>
        <v>55</v>
      </c>
      <c r="B61" s="26" t="s">
        <v>14</v>
      </c>
      <c r="C61" s="28" t="str">
        <f>'Инвентаризация на 01.07.16'!M131</f>
        <v>Нарымская</v>
      </c>
      <c r="D61" s="29" t="s">
        <v>356</v>
      </c>
      <c r="E61" s="37">
        <f t="shared" si="0"/>
        <v>413243.89999999997</v>
      </c>
      <c r="F61" s="38">
        <f>'Инвентаризация на 01.07.16'!E131</f>
        <v>123973.17</v>
      </c>
      <c r="G61" s="38">
        <f>'Инвентаризация на 01.07.16'!E159</f>
        <v>289270.73</v>
      </c>
      <c r="H61" s="38"/>
      <c r="I61" s="38"/>
      <c r="J61" s="38"/>
      <c r="K61" s="38"/>
    </row>
    <row r="62" spans="1:11" x14ac:dyDescent="0.25">
      <c r="A62" s="34">
        <f t="shared" si="1"/>
        <v>56</v>
      </c>
      <c r="B62" s="26" t="s">
        <v>14</v>
      </c>
      <c r="C62" s="28" t="str">
        <f>'Инвентаризация на 01.07.16'!M141</f>
        <v>Бориса Богаткова</v>
      </c>
      <c r="D62" s="29" t="s">
        <v>369</v>
      </c>
      <c r="E62" s="37">
        <f t="shared" si="0"/>
        <v>322000</v>
      </c>
      <c r="F62" s="38">
        <f>'Инвентаризация на 01.07.16'!E141</f>
        <v>96600</v>
      </c>
      <c r="G62" s="38">
        <f>'Инвентаризация на 01.07.16'!E161</f>
        <v>225400</v>
      </c>
      <c r="H62" s="38"/>
      <c r="I62" s="38"/>
      <c r="J62" s="38"/>
      <c r="K62" s="38"/>
    </row>
    <row r="63" spans="1:11" x14ac:dyDescent="0.25">
      <c r="A63" s="34">
        <f t="shared" si="1"/>
        <v>57</v>
      </c>
      <c r="B63" s="26" t="s">
        <v>14</v>
      </c>
      <c r="C63" s="28" t="str">
        <f>'Инвентаризация на 01.07.16'!M143</f>
        <v>Трудовая</v>
      </c>
      <c r="D63" s="29" t="s">
        <v>374</v>
      </c>
      <c r="E63" s="37">
        <f t="shared" si="0"/>
        <v>339920</v>
      </c>
      <c r="F63" s="38">
        <f>'Инвентаризация на 01.07.16'!E143</f>
        <v>101976</v>
      </c>
      <c r="G63" s="38">
        <f>'Инвентаризация на 01.07.16'!E162</f>
        <v>237944</v>
      </c>
      <c r="H63" s="38"/>
      <c r="I63" s="38"/>
      <c r="J63" s="38"/>
      <c r="K63" s="38"/>
    </row>
    <row r="64" spans="1:11" x14ac:dyDescent="0.25">
      <c r="A64" s="34">
        <f t="shared" si="1"/>
        <v>58</v>
      </c>
      <c r="B64" s="26" t="s">
        <v>14</v>
      </c>
      <c r="C64" s="28" t="str">
        <f>'Инвентаризация на 01.07.16'!M146</f>
        <v>ул.Добролюбова</v>
      </c>
      <c r="D64" s="29" t="s">
        <v>188</v>
      </c>
      <c r="E64" s="37">
        <f t="shared" si="0"/>
        <v>480708.14</v>
      </c>
      <c r="F64" s="38">
        <f>'Инвентаризация на 01.07.16'!E146</f>
        <v>144212.44</v>
      </c>
      <c r="G64" s="38">
        <f>'Инвентаризация на 01.07.16'!E173</f>
        <v>336495.7</v>
      </c>
      <c r="H64" s="38"/>
      <c r="I64" s="38"/>
      <c r="J64" s="38"/>
      <c r="K64" s="38"/>
    </row>
    <row r="65" spans="1:11" x14ac:dyDescent="0.25">
      <c r="A65" s="34">
        <f t="shared" si="1"/>
        <v>59</v>
      </c>
      <c r="B65" s="26" t="s">
        <v>14</v>
      </c>
      <c r="C65" s="28" t="str">
        <f>'Инвентаризация на 01.07.16'!M148</f>
        <v>ул.Иванова</v>
      </c>
      <c r="D65" s="29" t="s">
        <v>393</v>
      </c>
      <c r="E65" s="37">
        <f t="shared" si="0"/>
        <v>315000</v>
      </c>
      <c r="F65" s="38"/>
      <c r="G65" s="38">
        <f>'Инвентаризация на 01.07.16'!E148</f>
        <v>315000</v>
      </c>
      <c r="H65" s="38"/>
      <c r="I65" s="38"/>
      <c r="J65" s="38"/>
      <c r="K65" s="38"/>
    </row>
    <row r="66" spans="1:11" x14ac:dyDescent="0.25">
      <c r="A66" s="34">
        <f t="shared" si="1"/>
        <v>60</v>
      </c>
      <c r="B66" s="26" t="s">
        <v>14</v>
      </c>
      <c r="C66" s="28" t="str">
        <f>'Инвентаризация на 01.07.16'!M153</f>
        <v>ул.Вертковская</v>
      </c>
      <c r="D66" s="29" t="s">
        <v>405</v>
      </c>
      <c r="E66" s="37">
        <f t="shared" si="0"/>
        <v>243374.85</v>
      </c>
      <c r="F66" s="38">
        <f>'Инвентаризация на 01.07.16'!E153</f>
        <v>243374.85</v>
      </c>
      <c r="G66" s="38"/>
      <c r="H66" s="38"/>
      <c r="I66" s="38"/>
      <c r="J66" s="38"/>
      <c r="K66" s="38"/>
    </row>
    <row r="67" spans="1:11" x14ac:dyDescent="0.25">
      <c r="A67" s="34">
        <f t="shared" si="1"/>
        <v>61</v>
      </c>
      <c r="B67" s="26" t="s">
        <v>14</v>
      </c>
      <c r="C67" s="28" t="str">
        <f>'Инвентаризация на 01.07.16'!M158</f>
        <v>Бориса Богаткова</v>
      </c>
      <c r="D67" s="29" t="s">
        <v>419</v>
      </c>
      <c r="E67" s="37">
        <f t="shared" si="0"/>
        <v>1114783.8799999999</v>
      </c>
      <c r="F67" s="38">
        <f>'Инвентаризация на 01.07.16'!E158</f>
        <v>753783.88</v>
      </c>
      <c r="G67" s="38">
        <f>'Инвентаризация на 01.09.16 '!E313</f>
        <v>361000</v>
      </c>
      <c r="H67" s="38"/>
      <c r="I67" s="38"/>
      <c r="J67" s="38"/>
      <c r="K67" s="38"/>
    </row>
    <row r="68" spans="1:11" x14ac:dyDescent="0.25">
      <c r="A68" s="34">
        <f t="shared" si="1"/>
        <v>62</v>
      </c>
      <c r="B68" s="26" t="s">
        <v>14</v>
      </c>
      <c r="C68" s="28" t="str">
        <f>'Инвентаризация на 01.07.16'!M160</f>
        <v xml:space="preserve">Бориса Богаткова </v>
      </c>
      <c r="D68" s="29" t="s">
        <v>425</v>
      </c>
      <c r="E68" s="37">
        <f t="shared" si="0"/>
        <v>598754.42000000004</v>
      </c>
      <c r="F68" s="38">
        <f>'Инвентаризация на 01.07.16'!E160</f>
        <v>179626.33</v>
      </c>
      <c r="G68" s="38">
        <f>'Инвентаризация на 01.07.16'!E190</f>
        <v>419128.09</v>
      </c>
      <c r="H68" s="38"/>
      <c r="I68" s="38"/>
      <c r="J68" s="38"/>
      <c r="K68" s="38"/>
    </row>
    <row r="69" spans="1:11" x14ac:dyDescent="0.25">
      <c r="A69" s="34">
        <f t="shared" si="1"/>
        <v>63</v>
      </c>
      <c r="B69" s="26" t="s">
        <v>14</v>
      </c>
      <c r="C69" s="28" t="str">
        <f>'Инвентаризация на 01.07.16'!M163</f>
        <v xml:space="preserve"> ул.Лебедевского</v>
      </c>
      <c r="D69" s="29" t="s">
        <v>434</v>
      </c>
      <c r="E69" s="37">
        <f t="shared" si="0"/>
        <v>2353689.06</v>
      </c>
      <c r="F69" s="38"/>
      <c r="G69" s="38">
        <f>'Инвентаризация на 01.07.16'!E163</f>
        <v>2353689.06</v>
      </c>
      <c r="H69" s="38"/>
      <c r="I69" s="38"/>
      <c r="J69" s="38"/>
      <c r="K69" s="38"/>
    </row>
    <row r="70" spans="1:11" x14ac:dyDescent="0.25">
      <c r="A70" s="34">
        <f t="shared" si="1"/>
        <v>64</v>
      </c>
      <c r="B70" s="26" t="s">
        <v>14</v>
      </c>
      <c r="C70" s="26" t="s">
        <v>867</v>
      </c>
      <c r="D70" s="29" t="s">
        <v>439</v>
      </c>
      <c r="E70" s="37">
        <f t="shared" si="0"/>
        <v>978000</v>
      </c>
      <c r="F70" s="38">
        <f>'Инвентаризация на 01.07.16'!E164</f>
        <v>350000</v>
      </c>
      <c r="G70" s="38">
        <f>'Инвентаризация на 01.07.16'!E188+'Инвентаризация на 01.08.16'!E216+'Инвентаризация на 01.09.16 '!E310</f>
        <v>628000</v>
      </c>
      <c r="H70" s="38"/>
      <c r="I70" s="38"/>
      <c r="J70" s="38"/>
      <c r="K70" s="38"/>
    </row>
    <row r="71" spans="1:11" x14ac:dyDescent="0.25">
      <c r="A71" s="34">
        <f t="shared" si="1"/>
        <v>65</v>
      </c>
      <c r="B71" s="26" t="s">
        <v>14</v>
      </c>
      <c r="C71" s="28" t="str">
        <f>'Инвентаризация на 01.07.16'!M166</f>
        <v>ул.Молодости</v>
      </c>
      <c r="D71" s="29" t="s">
        <v>447</v>
      </c>
      <c r="E71" s="37">
        <f t="shared" ref="E71:E134" si="2">F71+G71</f>
        <v>600000</v>
      </c>
      <c r="F71" s="38"/>
      <c r="G71" s="38">
        <f>'Инвентаризация на 01.07.16'!E166+'Инвентаризация на 01.07.16'!E167+'Инвентаризация на 01.07.16'!E168</f>
        <v>600000</v>
      </c>
      <c r="H71" s="38"/>
      <c r="I71" s="38"/>
      <c r="J71" s="38"/>
      <c r="K71" s="38"/>
    </row>
    <row r="72" spans="1:11" x14ac:dyDescent="0.25">
      <c r="A72" s="34">
        <f t="shared" si="1"/>
        <v>66</v>
      </c>
      <c r="B72" s="26" t="str">
        <f>'Инвентаризация на 01.07.16'!L172</f>
        <v>с.Криводановка</v>
      </c>
      <c r="C72" s="26" t="s">
        <v>141</v>
      </c>
      <c r="D72" s="29" t="s">
        <v>458</v>
      </c>
      <c r="E72" s="37">
        <f t="shared" si="2"/>
        <v>210000</v>
      </c>
      <c r="F72" s="38">
        <f>'Инвентаризация на 01.08.16'!E172</f>
        <v>63000</v>
      </c>
      <c r="G72" s="38">
        <f>'Инвентаризация на 01.08.16'!E204</f>
        <v>147000</v>
      </c>
      <c r="H72" s="38"/>
      <c r="I72" s="38"/>
      <c r="J72" s="38"/>
      <c r="K72" s="38"/>
    </row>
    <row r="73" spans="1:11" x14ac:dyDescent="0.25">
      <c r="A73" s="34">
        <f t="shared" ref="A73:A94" si="3">A72+1</f>
        <v>67</v>
      </c>
      <c r="B73" s="26" t="s">
        <v>14</v>
      </c>
      <c r="C73" s="28" t="str">
        <f>'Инвентаризация на 01.07.16'!M175</f>
        <v>Высоцкого</v>
      </c>
      <c r="D73" s="29" t="s">
        <v>464</v>
      </c>
      <c r="E73" s="37">
        <f t="shared" si="2"/>
        <v>1751828.65</v>
      </c>
      <c r="F73" s="38"/>
      <c r="G73" s="38">
        <f>'Инвентаризация на 01.07.16'!E175</f>
        <v>1751828.65</v>
      </c>
      <c r="H73" s="38"/>
      <c r="I73" s="38"/>
      <c r="J73" s="38"/>
      <c r="K73" s="38"/>
    </row>
    <row r="74" spans="1:11" x14ac:dyDescent="0.25">
      <c r="A74" s="34">
        <f t="shared" si="3"/>
        <v>68</v>
      </c>
      <c r="B74" s="26" t="s">
        <v>14</v>
      </c>
      <c r="C74" s="26" t="str">
        <f>'Инвентаризация на 01.07.16'!M178</f>
        <v>ул.Ильича</v>
      </c>
      <c r="D74" s="29">
        <v>3</v>
      </c>
      <c r="E74" s="37">
        <f t="shared" si="2"/>
        <v>373391.05</v>
      </c>
      <c r="F74" s="38">
        <f>'Инвентаризация на 01.07.16'!E178</f>
        <v>135000</v>
      </c>
      <c r="G74" s="38">
        <f>'Инвентаризация на 01.09.16 '!E316</f>
        <v>238391.05</v>
      </c>
      <c r="H74" s="38"/>
      <c r="I74" s="38"/>
      <c r="J74" s="38"/>
      <c r="K74" s="38"/>
    </row>
    <row r="75" spans="1:11" x14ac:dyDescent="0.25">
      <c r="A75" s="34">
        <f t="shared" si="3"/>
        <v>69</v>
      </c>
      <c r="B75" s="26" t="s">
        <v>14</v>
      </c>
      <c r="C75" s="26" t="str">
        <f>'Инвентаризация на 01.07.16'!M177</f>
        <v>ул.Сибиряков-Гвардейцев</v>
      </c>
      <c r="D75" s="29" t="s">
        <v>470</v>
      </c>
      <c r="E75" s="37">
        <f t="shared" si="2"/>
        <v>200010.74</v>
      </c>
      <c r="F75" s="38">
        <f>'Инвентаризация на 01.07.16'!E177</f>
        <v>60000</v>
      </c>
      <c r="G75" s="38">
        <f>'Инвентаризация на 01.07.16'!E207</f>
        <v>140010.74</v>
      </c>
      <c r="H75" s="38"/>
      <c r="I75" s="38"/>
      <c r="J75" s="38"/>
      <c r="K75" s="38"/>
    </row>
    <row r="76" spans="1:11" x14ac:dyDescent="0.25">
      <c r="A76" s="34">
        <f t="shared" si="3"/>
        <v>70</v>
      </c>
      <c r="B76" s="26" t="s">
        <v>14</v>
      </c>
      <c r="C76" s="26" t="str">
        <f>'Инвентаризация на 01.07.16'!M181</f>
        <v>Высоцкого</v>
      </c>
      <c r="D76" s="29" t="s">
        <v>61</v>
      </c>
      <c r="E76" s="37">
        <f t="shared" si="2"/>
        <v>1703650</v>
      </c>
      <c r="F76" s="38">
        <f>'Инвентаризация на 01.07.16'!E181</f>
        <v>511095</v>
      </c>
      <c r="G76" s="38">
        <f>'Инвентаризация на 01.07.16'!E193+'Инвентаризация на 01.08.16'!E218</f>
        <v>1192555</v>
      </c>
      <c r="H76" s="38"/>
      <c r="I76" s="38"/>
      <c r="J76" s="38"/>
      <c r="K76" s="38"/>
    </row>
    <row r="77" spans="1:11" x14ac:dyDescent="0.25">
      <c r="A77" s="34">
        <f t="shared" si="3"/>
        <v>71</v>
      </c>
      <c r="B77" s="26" t="s">
        <v>14</v>
      </c>
      <c r="C77" s="28" t="str">
        <f>'Инвентаризация на 01.07.16'!M183</f>
        <v>Тамбовская</v>
      </c>
      <c r="D77" s="29" t="s">
        <v>490</v>
      </c>
      <c r="E77" s="37">
        <f t="shared" si="2"/>
        <v>500938.32</v>
      </c>
      <c r="F77" s="38">
        <f>'Инвентаризация на 01.07.16'!E183</f>
        <v>150281.5</v>
      </c>
      <c r="G77" s="38">
        <f>'Инвентаризация на 01.08.16'!E251</f>
        <v>350656.82</v>
      </c>
      <c r="H77" s="38"/>
      <c r="I77" s="38"/>
      <c r="J77" s="38"/>
      <c r="K77" s="38"/>
    </row>
    <row r="78" spans="1:11" x14ac:dyDescent="0.25">
      <c r="A78" s="34">
        <f t="shared" si="3"/>
        <v>72</v>
      </c>
      <c r="B78" s="26" t="s">
        <v>14</v>
      </c>
      <c r="C78" s="26" t="str">
        <f>'Инвентаризация на 01.07.16'!M180</f>
        <v>Некрасова</v>
      </c>
      <c r="D78" s="29" t="s">
        <v>722</v>
      </c>
      <c r="E78" s="37">
        <f t="shared" si="2"/>
        <v>820940.84000000008</v>
      </c>
      <c r="F78" s="38">
        <f>'Инвентаризация на 01.07.16'!E180</f>
        <v>338211.25</v>
      </c>
      <c r="G78" s="38">
        <f>'Инвентаризация на 01.08.16'!E239+'Инвентаризация на 01.09.16 '!E320</f>
        <v>482729.59</v>
      </c>
      <c r="H78" s="38"/>
      <c r="I78" s="38"/>
      <c r="J78" s="38"/>
      <c r="K78" s="38"/>
    </row>
    <row r="79" spans="1:11" x14ac:dyDescent="0.25">
      <c r="A79" s="34">
        <f t="shared" si="3"/>
        <v>73</v>
      </c>
      <c r="B79" s="26" t="s">
        <v>14</v>
      </c>
      <c r="C79" s="28" t="str">
        <f>'Инвентаризация на 01.07.16'!M182</f>
        <v>Березовая</v>
      </c>
      <c r="D79" s="29" t="s">
        <v>487</v>
      </c>
      <c r="E79" s="37">
        <f t="shared" si="2"/>
        <v>219818</v>
      </c>
      <c r="F79" s="38">
        <f>'Инвентаризация на 01.07.16'!E182</f>
        <v>65945.399999999994</v>
      </c>
      <c r="G79" s="38">
        <f>'Инвентаризация на 01.08.16'!E229</f>
        <v>153872.6</v>
      </c>
      <c r="H79" s="38"/>
      <c r="I79" s="38"/>
      <c r="J79" s="38"/>
      <c r="K79" s="38"/>
    </row>
    <row r="80" spans="1:11" x14ac:dyDescent="0.25">
      <c r="A80" s="34">
        <f t="shared" si="3"/>
        <v>74</v>
      </c>
      <c r="B80" s="26" t="s">
        <v>14</v>
      </c>
      <c r="C80" s="28" t="str">
        <f>'Инвентаризация на 01.07.16'!M185</f>
        <v>ул.Петухова</v>
      </c>
      <c r="D80" s="29" t="s">
        <v>497</v>
      </c>
      <c r="E80" s="37">
        <f t="shared" si="2"/>
        <v>180847.98</v>
      </c>
      <c r="F80" s="38"/>
      <c r="G80" s="38">
        <f>'Инвентаризация на 01.07.16'!E185</f>
        <v>180847.98</v>
      </c>
      <c r="H80" s="38"/>
      <c r="I80" s="38"/>
      <c r="J80" s="38"/>
      <c r="K80" s="38"/>
    </row>
    <row r="81" spans="1:11" x14ac:dyDescent="0.25">
      <c r="A81" s="34">
        <f t="shared" si="3"/>
        <v>75</v>
      </c>
      <c r="B81" s="26" t="s">
        <v>14</v>
      </c>
      <c r="C81" s="28" t="str">
        <f>'Инвентаризация на 01.07.16'!M189</f>
        <v>Красноярская</v>
      </c>
      <c r="D81" s="29" t="s">
        <v>510</v>
      </c>
      <c r="E81" s="37">
        <f t="shared" si="2"/>
        <v>510000</v>
      </c>
      <c r="F81" s="38">
        <f>'Инвентаризация на 01.07.16'!E189</f>
        <v>153000</v>
      </c>
      <c r="G81" s="38">
        <f>'Инвентаризация на 01.07.16'!E205+'Инвентаризация на 01.07.16'!E206</f>
        <v>357000</v>
      </c>
      <c r="H81" s="38"/>
      <c r="I81" s="38"/>
      <c r="J81" s="38"/>
      <c r="K81" s="38"/>
    </row>
    <row r="82" spans="1:11" x14ac:dyDescent="0.25">
      <c r="A82" s="34">
        <f t="shared" si="3"/>
        <v>76</v>
      </c>
      <c r="B82" s="26" t="str">
        <f>'Инвентаризация на 01.07.16'!L186</f>
        <v>с.Криводановка</v>
      </c>
      <c r="C82" s="28" t="s">
        <v>933</v>
      </c>
      <c r="D82" s="29" t="s">
        <v>501</v>
      </c>
      <c r="E82" s="37">
        <f t="shared" si="2"/>
        <v>63000</v>
      </c>
      <c r="F82" s="38">
        <f>'Инвентаризация на 01.07.16'!E186</f>
        <v>63000</v>
      </c>
      <c r="G82" s="38"/>
      <c r="H82" s="38"/>
      <c r="I82" s="38"/>
      <c r="J82" s="38"/>
      <c r="K82" s="38"/>
    </row>
    <row r="83" spans="1:11" x14ac:dyDescent="0.25">
      <c r="A83" s="34">
        <f t="shared" si="3"/>
        <v>77</v>
      </c>
      <c r="B83" s="26" t="s">
        <v>14</v>
      </c>
      <c r="C83" s="28" t="str">
        <f>'Инвентаризация на 01.07.16'!M187</f>
        <v>Есенина</v>
      </c>
      <c r="D83" s="29" t="s">
        <v>121</v>
      </c>
      <c r="E83" s="37">
        <f t="shared" si="2"/>
        <v>81151.88</v>
      </c>
      <c r="F83" s="38">
        <f>'Инвентаризация на 01.07.16'!E187</f>
        <v>24345.56</v>
      </c>
      <c r="G83" s="38">
        <f>'Инвентаризация на 01.08.16'!E237</f>
        <v>56806.32</v>
      </c>
      <c r="H83" s="38"/>
      <c r="I83" s="38"/>
      <c r="J83" s="38"/>
      <c r="K83" s="38"/>
    </row>
    <row r="84" spans="1:11" x14ac:dyDescent="0.25">
      <c r="A84" s="34">
        <f t="shared" si="3"/>
        <v>78</v>
      </c>
      <c r="B84" s="26" t="s">
        <v>14</v>
      </c>
      <c r="C84" s="28" t="str">
        <f>'Инвентаризация на 01.07.16'!M192</f>
        <v>Адриена Лежена</v>
      </c>
      <c r="D84" s="29" t="s">
        <v>464</v>
      </c>
      <c r="E84" s="37">
        <f t="shared" si="2"/>
        <v>1013920.9</v>
      </c>
      <c r="F84" s="38">
        <f>'Инвентаризация на 01.07.16'!E192</f>
        <v>304176.27</v>
      </c>
      <c r="G84" s="38">
        <f>'Инвентаризация на 01.08.16'!E234</f>
        <v>709744.63</v>
      </c>
      <c r="H84" s="38"/>
      <c r="I84" s="38"/>
      <c r="J84" s="38"/>
      <c r="K84" s="38"/>
    </row>
    <row r="85" spans="1:11" x14ac:dyDescent="0.25">
      <c r="A85" s="34">
        <f t="shared" si="3"/>
        <v>79</v>
      </c>
      <c r="B85" s="26" t="s">
        <v>14</v>
      </c>
      <c r="C85" s="28" t="str">
        <f>'Инвентаризация на 01.07.16'!M202</f>
        <v>Полякова</v>
      </c>
      <c r="D85" s="29" t="s">
        <v>772</v>
      </c>
      <c r="E85" s="37">
        <f t="shared" si="2"/>
        <v>255594</v>
      </c>
      <c r="F85" s="38">
        <f>'Инвентаризация на 01.07.16'!E202</f>
        <v>76678.2</v>
      </c>
      <c r="G85" s="38">
        <f>'Инвентаризация на 01.08.16'!E228</f>
        <v>178915.8</v>
      </c>
      <c r="H85" s="38"/>
      <c r="I85" s="38"/>
      <c r="J85" s="38"/>
      <c r="K85" s="38"/>
    </row>
    <row r="86" spans="1:11" x14ac:dyDescent="0.25">
      <c r="A86" s="34">
        <f t="shared" si="3"/>
        <v>80</v>
      </c>
      <c r="B86" s="26" t="s">
        <v>14</v>
      </c>
      <c r="C86" s="28" t="str">
        <f>'Инвентаризация на 01.07.16'!M201</f>
        <v>Сибревкома</v>
      </c>
      <c r="D86" s="29" t="s">
        <v>434</v>
      </c>
      <c r="E86" s="37">
        <f t="shared" si="2"/>
        <v>170000</v>
      </c>
      <c r="F86" s="38">
        <f>'Инвентаризация на 01.07.16'!E201</f>
        <v>51000</v>
      </c>
      <c r="G86" s="38">
        <f>'Инвентаризация на 01.08.16'!E300</f>
        <v>119000</v>
      </c>
      <c r="H86" s="38"/>
      <c r="I86" s="38"/>
      <c r="J86" s="38"/>
      <c r="K86" s="38"/>
    </row>
    <row r="87" spans="1:11" x14ac:dyDescent="0.25">
      <c r="A87" s="34">
        <f t="shared" si="3"/>
        <v>81</v>
      </c>
      <c r="B87" s="26" t="s">
        <v>14</v>
      </c>
      <c r="C87" s="28" t="str">
        <f>'Инвентаризация на 01.07.16'!M196</f>
        <v>Куприна</v>
      </c>
      <c r="D87" s="29" t="s">
        <v>78</v>
      </c>
      <c r="E87" s="37">
        <f t="shared" si="2"/>
        <v>465581.37</v>
      </c>
      <c r="F87" s="38">
        <f>'Инвентаризация на 01.07.16'!E196</f>
        <v>225581.37</v>
      </c>
      <c r="G87" s="38">
        <f>'Инвентаризация на 01.09.16 '!E328</f>
        <v>240000</v>
      </c>
      <c r="H87" s="38"/>
      <c r="I87" s="38"/>
      <c r="J87" s="38"/>
      <c r="K87" s="38"/>
    </row>
    <row r="88" spans="1:11" x14ac:dyDescent="0.25">
      <c r="A88" s="34">
        <f t="shared" si="3"/>
        <v>82</v>
      </c>
      <c r="B88" s="26" t="s">
        <v>14</v>
      </c>
      <c r="C88" s="26" t="s">
        <v>768</v>
      </c>
      <c r="D88" s="29" t="s">
        <v>771</v>
      </c>
      <c r="E88" s="37">
        <f t="shared" si="2"/>
        <v>1005035</v>
      </c>
      <c r="F88" s="38">
        <f>'Инвентаризация на 01.07.16'!E199</f>
        <v>335150.56</v>
      </c>
      <c r="G88" s="38">
        <f>'Инвентаризация на 01.08.16'!E240+'Инвентаризация на 01.08.16'!E290+'Инвентаризация на 01.09.16 '!E318</f>
        <v>669884.43999999994</v>
      </c>
      <c r="H88" s="38"/>
      <c r="I88" s="38"/>
      <c r="J88" s="38"/>
      <c r="K88" s="38"/>
    </row>
    <row r="89" spans="1:11" x14ac:dyDescent="0.25">
      <c r="A89" s="34">
        <f t="shared" si="3"/>
        <v>83</v>
      </c>
      <c r="B89" s="26" t="s">
        <v>14</v>
      </c>
      <c r="C89" s="26" t="s">
        <v>774</v>
      </c>
      <c r="D89" s="29" t="s">
        <v>195</v>
      </c>
      <c r="E89" s="37">
        <f t="shared" si="2"/>
        <v>535676.67000000004</v>
      </c>
      <c r="F89" s="38">
        <f>'Инвентаризация на 01.07.16'!E213</f>
        <v>166676.67000000001</v>
      </c>
      <c r="G89" s="38">
        <f>'Инвентаризация на 01.09.16 '!E317</f>
        <v>369000</v>
      </c>
      <c r="H89" s="38"/>
      <c r="I89" s="38"/>
      <c r="J89" s="38"/>
      <c r="K89" s="38"/>
    </row>
    <row r="90" spans="1:11" x14ac:dyDescent="0.25">
      <c r="A90" s="34">
        <f t="shared" si="3"/>
        <v>84</v>
      </c>
      <c r="B90" s="26" t="s">
        <v>14</v>
      </c>
      <c r="C90" s="26" t="s">
        <v>15</v>
      </c>
      <c r="D90" s="29" t="s">
        <v>775</v>
      </c>
      <c r="E90" s="37">
        <f t="shared" si="2"/>
        <v>881546</v>
      </c>
      <c r="F90" s="38">
        <f>'Инвентаризация на 01.07.16'!E211+'Инвентаризация на 01.07.16'!E212</f>
        <v>264463.8</v>
      </c>
      <c r="G90" s="38">
        <f>'Инвентаризация на 01.08.16'!E269+'Инвентаризация на 01.08.16'!E279</f>
        <v>617082.19999999995</v>
      </c>
      <c r="H90" s="38"/>
      <c r="I90" s="38"/>
      <c r="J90" s="38"/>
      <c r="K90" s="38"/>
    </row>
    <row r="91" spans="1:11" x14ac:dyDescent="0.25">
      <c r="A91" s="34">
        <f t="shared" si="3"/>
        <v>85</v>
      </c>
      <c r="B91" s="26" t="s">
        <v>14</v>
      </c>
      <c r="C91" s="26" t="s">
        <v>65</v>
      </c>
      <c r="D91" s="29" t="s">
        <v>776</v>
      </c>
      <c r="E91" s="37">
        <f t="shared" si="2"/>
        <v>1379000.3</v>
      </c>
      <c r="F91" s="38">
        <f>'Инвентаризация на 01.07.16'!E215</f>
        <v>537000.30000000005</v>
      </c>
      <c r="G91" s="38">
        <f>'Инвентаризация на 01.09.16 '!E330</f>
        <v>842000</v>
      </c>
      <c r="H91" s="38"/>
      <c r="I91" s="38"/>
      <c r="J91" s="38"/>
      <c r="K91" s="38"/>
    </row>
    <row r="92" spans="1:11" x14ac:dyDescent="0.25">
      <c r="A92" s="34">
        <f t="shared" si="3"/>
        <v>86</v>
      </c>
      <c r="B92" s="26" t="s">
        <v>14</v>
      </c>
      <c r="C92" s="26" t="s">
        <v>15</v>
      </c>
      <c r="D92" s="29" t="s">
        <v>377</v>
      </c>
      <c r="E92" s="37">
        <f t="shared" si="2"/>
        <v>305529.08999999997</v>
      </c>
      <c r="F92" s="38">
        <f>'Инвентаризация на 01.07.16'!E144+'Инвентаризация на 01.07.16'!E209+'Инвентаризация на 01.07.16'!E210</f>
        <v>91658.73</v>
      </c>
      <c r="G92" s="38">
        <f>'Инвентаризация на 01.07.16'!E179</f>
        <v>213870.36</v>
      </c>
      <c r="H92" s="38"/>
      <c r="I92" s="38"/>
      <c r="J92" s="38"/>
      <c r="K92" s="38"/>
    </row>
    <row r="93" spans="1:11" x14ac:dyDescent="0.25">
      <c r="A93" s="34">
        <f t="shared" si="3"/>
        <v>87</v>
      </c>
      <c r="B93" s="26" t="s">
        <v>14</v>
      </c>
      <c r="C93" s="26" t="s">
        <v>442</v>
      </c>
      <c r="D93" s="29" t="s">
        <v>443</v>
      </c>
      <c r="E93" s="37">
        <f t="shared" si="2"/>
        <v>5358015.16</v>
      </c>
      <c r="F93" s="38"/>
      <c r="G93" s="38">
        <f>'Инвентаризация на 01.07.16'!E165</f>
        <v>5358015.16</v>
      </c>
      <c r="H93" s="38"/>
      <c r="I93" s="38"/>
      <c r="J93" s="38"/>
      <c r="K93" s="38"/>
    </row>
    <row r="94" spans="1:11" x14ac:dyDescent="0.25">
      <c r="A94" s="34">
        <f t="shared" si="3"/>
        <v>88</v>
      </c>
      <c r="B94" s="26" t="s">
        <v>14</v>
      </c>
      <c r="C94" s="26" t="s">
        <v>801</v>
      </c>
      <c r="D94" s="29" t="s">
        <v>770</v>
      </c>
      <c r="E94" s="37">
        <f t="shared" si="2"/>
        <v>438326.34</v>
      </c>
      <c r="F94" s="38">
        <f>'Инвентаризация на 01.07.16'!E198</f>
        <v>438326.34</v>
      </c>
      <c r="G94" s="38"/>
      <c r="H94" s="38"/>
      <c r="I94" s="38"/>
      <c r="J94" s="38"/>
      <c r="K94" s="38"/>
    </row>
    <row r="95" spans="1:11" x14ac:dyDescent="0.25">
      <c r="A95" s="34">
        <v>89</v>
      </c>
      <c r="B95" s="26" t="s">
        <v>14</v>
      </c>
      <c r="C95" s="26" t="s">
        <v>395</v>
      </c>
      <c r="D95" s="29" t="s">
        <v>110</v>
      </c>
      <c r="E95" s="37">
        <f t="shared" si="2"/>
        <v>30000</v>
      </c>
      <c r="F95" s="38">
        <v>30000</v>
      </c>
      <c r="G95" s="38"/>
      <c r="H95" s="38"/>
      <c r="I95" s="38"/>
      <c r="J95" s="38"/>
      <c r="K95" s="38"/>
    </row>
    <row r="96" spans="1:11" x14ac:dyDescent="0.25">
      <c r="A96" s="34">
        <v>90</v>
      </c>
      <c r="B96" s="26" t="s">
        <v>14</v>
      </c>
      <c r="C96" s="26" t="s">
        <v>865</v>
      </c>
      <c r="D96" s="29" t="s">
        <v>866</v>
      </c>
      <c r="E96" s="37">
        <f t="shared" si="2"/>
        <v>565078.86</v>
      </c>
      <c r="F96" s="38">
        <f>'Инвентаризация на 01.08.16'!E217</f>
        <v>170945.32</v>
      </c>
      <c r="G96" s="38">
        <f>'Инвентаризация на 01.09.16 '!E322</f>
        <v>394133.54</v>
      </c>
      <c r="H96" s="38"/>
      <c r="I96" s="38"/>
      <c r="J96" s="38"/>
      <c r="K96" s="38"/>
    </row>
    <row r="97" spans="1:11" x14ac:dyDescent="0.25">
      <c r="A97" s="34">
        <v>91</v>
      </c>
      <c r="B97" s="26" t="s">
        <v>248</v>
      </c>
      <c r="C97" s="26" t="s">
        <v>141</v>
      </c>
      <c r="D97" s="29" t="s">
        <v>929</v>
      </c>
      <c r="E97" s="37">
        <f t="shared" si="2"/>
        <v>70500</v>
      </c>
      <c r="F97" s="38">
        <f>'Инвентаризация на 01.08.16'!E221</f>
        <v>70500</v>
      </c>
      <c r="G97" s="38"/>
      <c r="H97" s="38"/>
      <c r="I97" s="38"/>
      <c r="J97" s="38"/>
      <c r="K97" s="38"/>
    </row>
    <row r="98" spans="1:11" x14ac:dyDescent="0.25">
      <c r="A98" s="34">
        <v>92</v>
      </c>
      <c r="B98" s="26" t="s">
        <v>248</v>
      </c>
      <c r="C98" s="26" t="s">
        <v>933</v>
      </c>
      <c r="D98" s="29" t="s">
        <v>918</v>
      </c>
      <c r="E98" s="37">
        <f t="shared" si="2"/>
        <v>112650</v>
      </c>
      <c r="F98" s="38">
        <f>'Инвентаризация на 01.08.16'!E222</f>
        <v>112650</v>
      </c>
      <c r="G98" s="38"/>
      <c r="H98" s="38"/>
      <c r="I98" s="38"/>
      <c r="J98" s="38"/>
      <c r="K98" s="38"/>
    </row>
    <row r="99" spans="1:11" x14ac:dyDescent="0.25">
      <c r="A99" s="34">
        <v>93</v>
      </c>
      <c r="B99" s="26" t="s">
        <v>14</v>
      </c>
      <c r="C99" s="26" t="s">
        <v>151</v>
      </c>
      <c r="D99" s="29" t="s">
        <v>447</v>
      </c>
      <c r="E99" s="37">
        <f t="shared" si="2"/>
        <v>206571.89</v>
      </c>
      <c r="F99" s="38">
        <f>'Инвентаризация на 01.08.16'!E223+'Инвентаризация на 01.08.16'!E252+'Инвентаризация на 01.09.16 '!E315</f>
        <v>206571.89</v>
      </c>
      <c r="G99" s="38"/>
      <c r="H99" s="38"/>
      <c r="I99" s="38"/>
      <c r="J99" s="38"/>
      <c r="K99" s="38"/>
    </row>
    <row r="100" spans="1:11" x14ac:dyDescent="0.25">
      <c r="A100" s="34">
        <v>94</v>
      </c>
      <c r="B100" s="26" t="s">
        <v>248</v>
      </c>
      <c r="C100" s="26" t="s">
        <v>141</v>
      </c>
      <c r="D100" s="29" t="s">
        <v>924</v>
      </c>
      <c r="E100" s="37">
        <f t="shared" si="2"/>
        <v>94860</v>
      </c>
      <c r="F100" s="38">
        <f>'Инвентаризация на 01.08.16'!E224</f>
        <v>94860</v>
      </c>
      <c r="G100" s="38"/>
      <c r="H100" s="38"/>
      <c r="I100" s="38"/>
      <c r="J100" s="38"/>
      <c r="K100" s="38"/>
    </row>
    <row r="101" spans="1:11" x14ac:dyDescent="0.25">
      <c r="A101" s="34">
        <v>95</v>
      </c>
      <c r="B101" s="26" t="s">
        <v>14</v>
      </c>
      <c r="C101" s="26" t="s">
        <v>65</v>
      </c>
      <c r="D101" s="29" t="s">
        <v>881</v>
      </c>
      <c r="E101" s="37">
        <f t="shared" si="2"/>
        <v>1408338.4</v>
      </c>
      <c r="F101" s="38">
        <f>'Инвентаризация на 01.08.16'!E225</f>
        <v>474338.4</v>
      </c>
      <c r="G101" s="38">
        <f>'Инвентаризация на 01.09.16 '!E323</f>
        <v>934000</v>
      </c>
      <c r="H101" s="38"/>
      <c r="I101" s="38"/>
      <c r="J101" s="38"/>
      <c r="K101" s="38"/>
    </row>
    <row r="102" spans="1:11" x14ac:dyDescent="0.25">
      <c r="A102" s="34">
        <v>96</v>
      </c>
      <c r="B102" s="26" t="s">
        <v>14</v>
      </c>
      <c r="C102" s="26" t="s">
        <v>65</v>
      </c>
      <c r="D102" s="29" t="s">
        <v>920</v>
      </c>
      <c r="E102" s="37">
        <f t="shared" si="2"/>
        <v>150000</v>
      </c>
      <c r="F102" s="38">
        <f>'Инвентаризация на 01.08.16'!E226</f>
        <v>45000</v>
      </c>
      <c r="G102" s="38">
        <f>'Инвентаризация на 01.08.16'!E277</f>
        <v>105000</v>
      </c>
      <c r="H102" s="38"/>
      <c r="I102" s="38"/>
      <c r="J102" s="38"/>
      <c r="K102" s="38"/>
    </row>
    <row r="103" spans="1:11" x14ac:dyDescent="0.25">
      <c r="A103" s="34">
        <v>97</v>
      </c>
      <c r="B103" s="26" t="s">
        <v>14</v>
      </c>
      <c r="C103" s="26" t="s">
        <v>917</v>
      </c>
      <c r="D103" s="29" t="s">
        <v>918</v>
      </c>
      <c r="E103" s="37">
        <f t="shared" si="2"/>
        <v>228668.27</v>
      </c>
      <c r="F103" s="38">
        <f>'Инвентаризация на 01.08.16'!E227</f>
        <v>228668.27</v>
      </c>
      <c r="G103" s="38"/>
      <c r="H103" s="38"/>
      <c r="I103" s="38"/>
      <c r="J103" s="38"/>
      <c r="K103" s="38"/>
    </row>
    <row r="104" spans="1:11" x14ac:dyDescent="0.25">
      <c r="A104" s="34">
        <v>98</v>
      </c>
      <c r="B104" s="26" t="s">
        <v>14</v>
      </c>
      <c r="C104" s="26" t="s">
        <v>875</v>
      </c>
      <c r="D104" s="29" t="s">
        <v>213</v>
      </c>
      <c r="E104" s="37">
        <f t="shared" si="2"/>
        <v>384927.09</v>
      </c>
      <c r="F104" s="38"/>
      <c r="G104" s="38">
        <f>'Инвентаризация на 01.08.16'!E232+'Инвентаризация на 01.08.16'!E250</f>
        <v>384927.09</v>
      </c>
      <c r="H104" s="38"/>
      <c r="I104" s="38"/>
      <c r="J104" s="38"/>
      <c r="K104" s="38"/>
    </row>
    <row r="105" spans="1:11" x14ac:dyDescent="0.25">
      <c r="A105" s="34">
        <v>99</v>
      </c>
      <c r="B105" s="26" t="s">
        <v>14</v>
      </c>
      <c r="C105" s="26" t="s">
        <v>872</v>
      </c>
      <c r="D105" s="29" t="s">
        <v>458</v>
      </c>
      <c r="E105" s="37">
        <f t="shared" si="2"/>
        <v>744190</v>
      </c>
      <c r="F105" s="38">
        <f>'Инвентаризация на 01.08.16'!E233</f>
        <v>501093</v>
      </c>
      <c r="G105" s="38">
        <f>'Инвентаризация на 01.08.16'!E302</f>
        <v>243097</v>
      </c>
      <c r="H105" s="38"/>
      <c r="I105" s="38"/>
      <c r="J105" s="38"/>
      <c r="K105" s="38"/>
    </row>
    <row r="106" spans="1:11" x14ac:dyDescent="0.25">
      <c r="A106" s="34">
        <v>100</v>
      </c>
      <c r="B106" s="26" t="s">
        <v>14</v>
      </c>
      <c r="C106" s="26" t="s">
        <v>960</v>
      </c>
      <c r="D106" s="29" t="s">
        <v>961</v>
      </c>
      <c r="E106" s="37">
        <f t="shared" si="2"/>
        <v>6072.65</v>
      </c>
      <c r="F106" s="38"/>
      <c r="G106" s="38">
        <f>'Инвентаризация на 01.08.16'!E235</f>
        <v>6072.65</v>
      </c>
      <c r="H106" s="38"/>
      <c r="I106" s="38"/>
      <c r="J106" s="38"/>
      <c r="K106" s="38"/>
    </row>
    <row r="107" spans="1:11" x14ac:dyDescent="0.25">
      <c r="A107" s="34">
        <v>101</v>
      </c>
      <c r="B107" s="26" t="s">
        <v>14</v>
      </c>
      <c r="C107" s="26" t="s">
        <v>1267</v>
      </c>
      <c r="D107" s="29" t="s">
        <v>907</v>
      </c>
      <c r="E107" s="37">
        <f t="shared" si="2"/>
        <v>1423305</v>
      </c>
      <c r="F107" s="38">
        <f>'Инвентаризация на 01.08.16'!E236</f>
        <v>426991.5</v>
      </c>
      <c r="G107" s="38">
        <f>'Инвентаризация на 01.08.16'!E288</f>
        <v>996313.5</v>
      </c>
      <c r="H107" s="38"/>
      <c r="I107" s="38"/>
      <c r="J107" s="38"/>
      <c r="K107" s="38"/>
    </row>
    <row r="108" spans="1:11" x14ac:dyDescent="0.25">
      <c r="A108" s="34">
        <v>102</v>
      </c>
      <c r="B108" s="26" t="s">
        <v>14</v>
      </c>
      <c r="C108" s="26" t="s">
        <v>65</v>
      </c>
      <c r="D108" s="29" t="s">
        <v>885</v>
      </c>
      <c r="E108" s="37">
        <f t="shared" si="2"/>
        <v>555000</v>
      </c>
      <c r="F108" s="38">
        <f>'Инвентаризация на 01.08.16'!E241</f>
        <v>555000</v>
      </c>
      <c r="G108" s="38"/>
      <c r="H108" s="38"/>
      <c r="I108" s="38"/>
      <c r="J108" s="38"/>
      <c r="K108" s="38"/>
    </row>
    <row r="109" spans="1:11" x14ac:dyDescent="0.25">
      <c r="A109" s="34">
        <v>103</v>
      </c>
      <c r="B109" s="26" t="s">
        <v>14</v>
      </c>
      <c r="C109" s="26" t="s">
        <v>317</v>
      </c>
      <c r="D109" s="29" t="s">
        <v>218</v>
      </c>
      <c r="E109" s="37">
        <f t="shared" si="2"/>
        <v>208053.57</v>
      </c>
      <c r="F109" s="38"/>
      <c r="G109" s="38">
        <f>'Инвентаризация на 01.08.16'!E242+'Инвентаризация на 01.08.16'!E243</f>
        <v>208053.57</v>
      </c>
      <c r="H109" s="38"/>
      <c r="I109" s="38"/>
      <c r="J109" s="38"/>
      <c r="K109" s="38"/>
    </row>
    <row r="110" spans="1:11" x14ac:dyDescent="0.25">
      <c r="A110" s="34">
        <v>104</v>
      </c>
      <c r="B110" s="26" t="s">
        <v>248</v>
      </c>
      <c r="C110" s="26" t="s">
        <v>141</v>
      </c>
      <c r="D110" s="29" t="s">
        <v>907</v>
      </c>
      <c r="E110" s="37">
        <f t="shared" si="2"/>
        <v>355470.92000000004</v>
      </c>
      <c r="F110" s="38">
        <f>'Инвентаризация на 01.08.16'!E244</f>
        <v>106641.28</v>
      </c>
      <c r="G110" s="38">
        <f>'Инвентаризация на 01.08.16'!E287</f>
        <v>248829.64</v>
      </c>
      <c r="H110" s="38"/>
      <c r="I110" s="38"/>
      <c r="J110" s="38"/>
      <c r="K110" s="38"/>
    </row>
    <row r="111" spans="1:11" x14ac:dyDescent="0.25">
      <c r="A111" s="34">
        <v>105</v>
      </c>
      <c r="B111" s="26" t="s">
        <v>14</v>
      </c>
      <c r="C111" s="26" t="s">
        <v>322</v>
      </c>
      <c r="D111" s="29" t="s">
        <v>148</v>
      </c>
      <c r="E111" s="37">
        <f t="shared" si="2"/>
        <v>275797.2</v>
      </c>
      <c r="F111" s="38">
        <f>'Инвентаризация на 01.08.16'!E245+'Инвентаризация на 01.08.16'!E247</f>
        <v>81271.86</v>
      </c>
      <c r="G111" s="38">
        <f>'Инвентаризация на 01.08.16'!E253+'Инвентаризация на 01.09.16 '!E329</f>
        <v>194525.34</v>
      </c>
      <c r="H111" s="38"/>
      <c r="I111" s="38"/>
      <c r="J111" s="38"/>
      <c r="K111" s="38"/>
    </row>
    <row r="112" spans="1:11" x14ac:dyDescent="0.25">
      <c r="A112" s="34">
        <v>106</v>
      </c>
      <c r="B112" s="26" t="s">
        <v>14</v>
      </c>
      <c r="C112" s="26" t="s">
        <v>65</v>
      </c>
      <c r="D112" s="29" t="s">
        <v>943</v>
      </c>
      <c r="E112" s="37">
        <f t="shared" si="2"/>
        <v>48180</v>
      </c>
      <c r="F112" s="38">
        <f>'Инвентаризация на 01.08.16'!E246</f>
        <v>48180</v>
      </c>
      <c r="G112" s="38"/>
      <c r="H112" s="38"/>
      <c r="I112" s="38"/>
      <c r="J112" s="38"/>
      <c r="K112" s="38"/>
    </row>
    <row r="113" spans="1:11" x14ac:dyDescent="0.25">
      <c r="A113" s="34">
        <v>107</v>
      </c>
      <c r="B113" s="26" t="s">
        <v>14</v>
      </c>
      <c r="C113" s="26" t="s">
        <v>867</v>
      </c>
      <c r="D113" s="29" t="s">
        <v>948</v>
      </c>
      <c r="E113" s="37">
        <f t="shared" si="2"/>
        <v>431081</v>
      </c>
      <c r="F113" s="38">
        <f>'Инвентаризация на 01.08.16'!E248</f>
        <v>431081</v>
      </c>
      <c r="G113" s="38"/>
      <c r="H113" s="38"/>
      <c r="I113" s="38"/>
      <c r="J113" s="38"/>
      <c r="K113" s="38"/>
    </row>
    <row r="114" spans="1:11" x14ac:dyDescent="0.25">
      <c r="A114" s="34">
        <v>108</v>
      </c>
      <c r="B114" s="26" t="s">
        <v>14</v>
      </c>
      <c r="C114" s="26" t="s">
        <v>950</v>
      </c>
      <c r="D114" s="29" t="s">
        <v>350</v>
      </c>
      <c r="E114" s="37">
        <f t="shared" si="2"/>
        <v>1000552.68</v>
      </c>
      <c r="F114" s="38">
        <f>'Инвентаризация на 01.08.16'!E249</f>
        <v>1000552.68</v>
      </c>
      <c r="G114" s="38"/>
      <c r="H114" s="38"/>
      <c r="I114" s="38"/>
      <c r="J114" s="38"/>
      <c r="K114" s="38"/>
    </row>
    <row r="115" spans="1:11" x14ac:dyDescent="0.25">
      <c r="A115" s="34">
        <v>109</v>
      </c>
      <c r="B115" s="26" t="s">
        <v>14</v>
      </c>
      <c r="C115" s="26" t="s">
        <v>1012</v>
      </c>
      <c r="D115" s="29" t="s">
        <v>1014</v>
      </c>
      <c r="E115" s="37">
        <f t="shared" si="2"/>
        <v>103409.82</v>
      </c>
      <c r="F115" s="38">
        <f>'Инвентаризация на 01.08.16'!E255</f>
        <v>103409.82</v>
      </c>
      <c r="G115" s="38"/>
      <c r="H115" s="38"/>
      <c r="I115" s="38"/>
      <c r="J115" s="38"/>
      <c r="K115" s="38"/>
    </row>
    <row r="116" spans="1:11" x14ac:dyDescent="0.25">
      <c r="A116" s="34">
        <v>110</v>
      </c>
      <c r="B116" s="26" t="s">
        <v>14</v>
      </c>
      <c r="C116" s="26" t="s">
        <v>388</v>
      </c>
      <c r="D116" s="29" t="s">
        <v>1013</v>
      </c>
      <c r="E116" s="37">
        <f t="shared" si="2"/>
        <v>117039.62</v>
      </c>
      <c r="F116" s="38">
        <f>'Инвентаризация на 01.08.16'!E256</f>
        <v>117039.62</v>
      </c>
      <c r="G116" s="38"/>
      <c r="H116" s="38"/>
      <c r="I116" s="38"/>
      <c r="J116" s="38"/>
      <c r="K116" s="38"/>
    </row>
    <row r="117" spans="1:11" x14ac:dyDescent="0.25">
      <c r="A117" s="34">
        <v>111</v>
      </c>
      <c r="B117" s="26" t="s">
        <v>248</v>
      </c>
      <c r="C117" s="26" t="s">
        <v>141</v>
      </c>
      <c r="D117" s="29" t="s">
        <v>148</v>
      </c>
      <c r="E117" s="37">
        <f t="shared" si="2"/>
        <v>250591.88</v>
      </c>
      <c r="F117" s="38">
        <f>'Инвентаризация на 01.08.16'!E257</f>
        <v>75177.56</v>
      </c>
      <c r="G117" s="38">
        <f>'Инвентаризация на 01.09.16 '!E342</f>
        <v>175414.32</v>
      </c>
      <c r="H117" s="38"/>
      <c r="I117" s="38"/>
      <c r="J117" s="38"/>
      <c r="K117" s="38"/>
    </row>
    <row r="118" spans="1:11" x14ac:dyDescent="0.25">
      <c r="A118" s="34">
        <v>112</v>
      </c>
      <c r="B118" s="26" t="s">
        <v>14</v>
      </c>
      <c r="C118" s="26" t="s">
        <v>1016</v>
      </c>
      <c r="D118" s="29" t="s">
        <v>1021</v>
      </c>
      <c r="E118" s="37">
        <f t="shared" si="2"/>
        <v>1111678</v>
      </c>
      <c r="F118" s="38">
        <f>'Инвентаризация на 01.08.16'!E260</f>
        <v>491224.2</v>
      </c>
      <c r="G118" s="38">
        <f>'Инвентаризация на 01.09.16 '!E309</f>
        <v>620453.80000000005</v>
      </c>
      <c r="H118" s="38"/>
      <c r="I118" s="38"/>
      <c r="J118" s="38"/>
      <c r="K118" s="38"/>
    </row>
    <row r="119" spans="1:11" x14ac:dyDescent="0.25">
      <c r="A119" s="34">
        <v>113</v>
      </c>
      <c r="B119" s="26" t="s">
        <v>14</v>
      </c>
      <c r="C119" s="26" t="s">
        <v>875</v>
      </c>
      <c r="D119" s="29" t="s">
        <v>1022</v>
      </c>
      <c r="E119" s="37">
        <f t="shared" si="2"/>
        <v>618481.62</v>
      </c>
      <c r="F119" s="38">
        <f>'Инвентаризация на 01.08.16'!E261</f>
        <v>243018</v>
      </c>
      <c r="G119" s="38">
        <f>'Инвентаризация на 01.08.16'!E306</f>
        <v>375463.62</v>
      </c>
      <c r="H119" s="38"/>
      <c r="I119" s="38"/>
      <c r="J119" s="38"/>
      <c r="K119" s="38"/>
    </row>
    <row r="120" spans="1:11" x14ac:dyDescent="0.25">
      <c r="A120" s="34">
        <v>114</v>
      </c>
      <c r="B120" s="26" t="s">
        <v>14</v>
      </c>
      <c r="C120" s="26" t="s">
        <v>1017</v>
      </c>
      <c r="D120" s="29" t="s">
        <v>1023</v>
      </c>
      <c r="E120" s="37">
        <f t="shared" si="2"/>
        <v>125663.78</v>
      </c>
      <c r="F120" s="38">
        <f>'Инвентаризация на 01.08.16'!E262</f>
        <v>125663.78</v>
      </c>
      <c r="G120" s="38"/>
      <c r="H120" s="38"/>
      <c r="I120" s="38"/>
      <c r="J120" s="38"/>
      <c r="K120" s="38"/>
    </row>
    <row r="121" spans="1:11" x14ac:dyDescent="0.25">
      <c r="A121" s="34">
        <v>115</v>
      </c>
      <c r="B121" s="26" t="s">
        <v>14</v>
      </c>
      <c r="C121" s="26" t="s">
        <v>1018</v>
      </c>
      <c r="D121" s="29" t="s">
        <v>1024</v>
      </c>
      <c r="E121" s="37">
        <f t="shared" si="2"/>
        <v>73140</v>
      </c>
      <c r="F121" s="38">
        <f>'Инвентаризация на 01.08.16'!E263</f>
        <v>73140</v>
      </c>
      <c r="G121" s="38"/>
      <c r="H121" s="38"/>
      <c r="I121" s="38"/>
      <c r="J121" s="38"/>
      <c r="K121" s="38"/>
    </row>
    <row r="122" spans="1:11" x14ac:dyDescent="0.25">
      <c r="A122" s="34">
        <v>116</v>
      </c>
      <c r="B122" s="26" t="s">
        <v>14</v>
      </c>
      <c r="C122" s="26" t="s">
        <v>208</v>
      </c>
      <c r="D122" s="29" t="s">
        <v>1026</v>
      </c>
      <c r="E122" s="37">
        <f t="shared" si="2"/>
        <v>214961.9</v>
      </c>
      <c r="F122" s="38">
        <f>'Инвентаризация на 01.08.16'!E267</f>
        <v>214961.9</v>
      </c>
      <c r="G122" s="38"/>
      <c r="H122" s="38"/>
      <c r="I122" s="38"/>
      <c r="J122" s="38"/>
      <c r="K122" s="38"/>
    </row>
    <row r="123" spans="1:11" x14ac:dyDescent="0.25">
      <c r="A123" s="34">
        <v>117</v>
      </c>
      <c r="B123" s="26" t="s">
        <v>14</v>
      </c>
      <c r="C123" s="26" t="s">
        <v>890</v>
      </c>
      <c r="D123" s="29" t="s">
        <v>1027</v>
      </c>
      <c r="E123" s="37">
        <f t="shared" si="2"/>
        <v>297156</v>
      </c>
      <c r="F123" s="38">
        <f>'Инвентаризация на 01.08.16'!E268</f>
        <v>297156</v>
      </c>
      <c r="G123" s="38"/>
      <c r="H123" s="38"/>
      <c r="I123" s="38"/>
      <c r="J123" s="38"/>
      <c r="K123" s="38"/>
    </row>
    <row r="124" spans="1:11" x14ac:dyDescent="0.25">
      <c r="A124" s="34">
        <v>118</v>
      </c>
      <c r="B124" s="26" t="s">
        <v>14</v>
      </c>
      <c r="C124" s="26" t="s">
        <v>65</v>
      </c>
      <c r="D124" s="29" t="s">
        <v>1028</v>
      </c>
      <c r="E124" s="37">
        <f t="shared" si="2"/>
        <v>482981.63</v>
      </c>
      <c r="F124" s="38">
        <f>'Инвентаризация на 01.08.16'!E270</f>
        <v>482981.63</v>
      </c>
      <c r="G124" s="38"/>
      <c r="H124" s="38"/>
      <c r="I124" s="38"/>
      <c r="J124" s="38"/>
      <c r="K124" s="38"/>
    </row>
    <row r="125" spans="1:11" x14ac:dyDescent="0.25">
      <c r="A125" s="34">
        <v>119</v>
      </c>
      <c r="B125" s="26" t="s">
        <v>14</v>
      </c>
      <c r="C125" s="26" t="s">
        <v>1019</v>
      </c>
      <c r="D125" s="29" t="s">
        <v>881</v>
      </c>
      <c r="E125" s="37">
        <f t="shared" si="2"/>
        <v>377861.67</v>
      </c>
      <c r="F125" s="38">
        <f>'Инвентаризация на 01.08.16'!E271+'Инвентаризация на 01.08.16'!E272+'Инвентаризация на 01.09.16 '!E331</f>
        <v>377861.67</v>
      </c>
      <c r="G125" s="38"/>
      <c r="H125" s="38"/>
      <c r="I125" s="38"/>
      <c r="J125" s="38"/>
      <c r="K125" s="38"/>
    </row>
    <row r="126" spans="1:11" x14ac:dyDescent="0.25">
      <c r="A126" s="34">
        <v>120</v>
      </c>
      <c r="B126" s="26" t="s">
        <v>14</v>
      </c>
      <c r="C126" s="26" t="s">
        <v>1020</v>
      </c>
      <c r="D126" s="29" t="s">
        <v>1029</v>
      </c>
      <c r="E126" s="37">
        <f t="shared" si="2"/>
        <v>183000</v>
      </c>
      <c r="F126" s="38">
        <f>'Инвентаризация на 01.08.16'!E273</f>
        <v>183000</v>
      </c>
      <c r="G126" s="38"/>
      <c r="H126" s="38"/>
      <c r="I126" s="38"/>
      <c r="J126" s="38"/>
      <c r="K126" s="38"/>
    </row>
    <row r="127" spans="1:11" x14ac:dyDescent="0.25">
      <c r="A127" s="34">
        <v>121</v>
      </c>
      <c r="B127" s="26" t="s">
        <v>14</v>
      </c>
      <c r="C127" s="26" t="s">
        <v>1030</v>
      </c>
      <c r="D127" s="29" t="s">
        <v>501</v>
      </c>
      <c r="E127" s="37">
        <f t="shared" si="2"/>
        <v>323370.90000000002</v>
      </c>
      <c r="F127" s="38">
        <f>'Инвентаризация на 01.08.16'!E275</f>
        <v>323370.90000000002</v>
      </c>
      <c r="G127" s="38"/>
      <c r="H127" s="38"/>
      <c r="I127" s="38"/>
      <c r="J127" s="38"/>
      <c r="K127" s="38"/>
    </row>
    <row r="128" spans="1:11" x14ac:dyDescent="0.25">
      <c r="A128" s="34">
        <v>122</v>
      </c>
      <c r="B128" s="26" t="s">
        <v>14</v>
      </c>
      <c r="C128" s="26" t="s">
        <v>1031</v>
      </c>
      <c r="D128" s="29" t="s">
        <v>1015</v>
      </c>
      <c r="E128" s="37">
        <f t="shared" si="2"/>
        <v>137639.09</v>
      </c>
      <c r="F128" s="38">
        <f>'Инвентаризация на 01.08.16'!E276</f>
        <v>137639.09</v>
      </c>
      <c r="G128" s="38"/>
      <c r="H128" s="38"/>
      <c r="I128" s="38"/>
      <c r="J128" s="38"/>
      <c r="K128" s="38"/>
    </row>
    <row r="129" spans="1:11" x14ac:dyDescent="0.25">
      <c r="A129" s="34">
        <v>123</v>
      </c>
      <c r="B129" s="26" t="s">
        <v>14</v>
      </c>
      <c r="C129" s="26" t="s">
        <v>1032</v>
      </c>
      <c r="D129" s="29" t="s">
        <v>918</v>
      </c>
      <c r="E129" s="37">
        <f t="shared" si="2"/>
        <v>141762.49</v>
      </c>
      <c r="F129" s="38">
        <f>'Инвентаризация на 01.08.16'!E278</f>
        <v>141762.49</v>
      </c>
      <c r="G129" s="38"/>
      <c r="H129" s="38"/>
      <c r="I129" s="38"/>
      <c r="J129" s="38"/>
      <c r="K129" s="38"/>
    </row>
    <row r="130" spans="1:11" x14ac:dyDescent="0.25">
      <c r="A130" s="34">
        <v>124</v>
      </c>
      <c r="B130" s="26" t="s">
        <v>14</v>
      </c>
      <c r="C130" s="26" t="s">
        <v>1033</v>
      </c>
      <c r="D130" s="29" t="s">
        <v>21</v>
      </c>
      <c r="E130" s="37">
        <f t="shared" si="2"/>
        <v>139157.04999999999</v>
      </c>
      <c r="F130" s="38">
        <f>'Инвентаризация на 01.08.16'!E282</f>
        <v>139157.04999999999</v>
      </c>
      <c r="G130" s="38"/>
      <c r="H130" s="38"/>
      <c r="I130" s="38"/>
      <c r="J130" s="38"/>
      <c r="K130" s="38"/>
    </row>
    <row r="131" spans="1:11" x14ac:dyDescent="0.25">
      <c r="A131" s="34">
        <v>125</v>
      </c>
      <c r="B131" s="26" t="s">
        <v>14</v>
      </c>
      <c r="C131" s="26" t="s">
        <v>45</v>
      </c>
      <c r="D131" s="29" t="s">
        <v>510</v>
      </c>
      <c r="E131" s="37">
        <f t="shared" si="2"/>
        <v>150820.20000000001</v>
      </c>
      <c r="F131" s="38">
        <f>'Инвентаризация на 01.08.16'!E283</f>
        <v>150820.20000000001</v>
      </c>
      <c r="G131" s="38"/>
      <c r="H131" s="38"/>
      <c r="I131" s="38"/>
      <c r="J131" s="38"/>
      <c r="K131" s="38"/>
    </row>
    <row r="132" spans="1:11" x14ac:dyDescent="0.25">
      <c r="A132" s="34">
        <v>126</v>
      </c>
      <c r="B132" s="26" t="s">
        <v>14</v>
      </c>
      <c r="C132" s="26" t="s">
        <v>252</v>
      </c>
      <c r="D132" s="29" t="s">
        <v>1021</v>
      </c>
      <c r="E132" s="37">
        <f t="shared" si="2"/>
        <v>551275.69999999995</v>
      </c>
      <c r="F132" s="38">
        <f>'Инвентаризация на 01.08.16'!E284</f>
        <v>551275.69999999995</v>
      </c>
      <c r="G132" s="38"/>
      <c r="H132" s="38"/>
      <c r="I132" s="38"/>
      <c r="J132" s="38"/>
      <c r="K132" s="38"/>
    </row>
    <row r="133" spans="1:11" x14ac:dyDescent="0.25">
      <c r="A133" s="34">
        <v>127</v>
      </c>
      <c r="B133" s="26" t="s">
        <v>1222</v>
      </c>
      <c r="C133" s="26" t="s">
        <v>1224</v>
      </c>
      <c r="D133" s="29" t="s">
        <v>218</v>
      </c>
      <c r="E133" s="37">
        <f t="shared" si="2"/>
        <v>436083.6</v>
      </c>
      <c r="F133" s="38">
        <f>'Инвентаризация на 01.08.16'!E285</f>
        <v>436083.6</v>
      </c>
      <c r="G133" s="38"/>
      <c r="H133" s="38"/>
      <c r="I133" s="38"/>
      <c r="J133" s="38"/>
      <c r="K133" s="38"/>
    </row>
    <row r="134" spans="1:11" x14ac:dyDescent="0.25">
      <c r="A134" s="34">
        <v>128</v>
      </c>
      <c r="B134" s="26" t="s">
        <v>14</v>
      </c>
      <c r="C134" s="26" t="s">
        <v>15</v>
      </c>
      <c r="D134" s="29" t="s">
        <v>1233</v>
      </c>
      <c r="E134" s="37">
        <f t="shared" si="2"/>
        <v>266308.25</v>
      </c>
      <c r="F134" s="38">
        <f>'Инвентаризация на 01.08.16'!E289</f>
        <v>266308.25</v>
      </c>
      <c r="G134" s="38"/>
      <c r="H134" s="38"/>
      <c r="I134" s="38"/>
      <c r="J134" s="38"/>
      <c r="K134" s="38"/>
    </row>
    <row r="135" spans="1:11" x14ac:dyDescent="0.25">
      <c r="A135" s="34">
        <v>129</v>
      </c>
      <c r="B135" s="26" t="s">
        <v>14</v>
      </c>
      <c r="C135" s="26" t="s">
        <v>1250</v>
      </c>
      <c r="D135" s="29" t="s">
        <v>1252</v>
      </c>
      <c r="E135" s="37">
        <f t="shared" ref="E135:E159" si="4">F135+G135</f>
        <v>222173.04</v>
      </c>
      <c r="F135" s="38">
        <f>'Инвентаризация на 01.08.16'!E291</f>
        <v>222173.04</v>
      </c>
      <c r="G135" s="38"/>
      <c r="H135" s="38"/>
      <c r="I135" s="38"/>
      <c r="J135" s="38"/>
      <c r="K135" s="38"/>
    </row>
    <row r="136" spans="1:11" x14ac:dyDescent="0.25">
      <c r="A136" s="34">
        <v>130</v>
      </c>
      <c r="B136" s="26" t="s">
        <v>14</v>
      </c>
      <c r="C136" s="26" t="s">
        <v>890</v>
      </c>
      <c r="D136" s="29" t="s">
        <v>1253</v>
      </c>
      <c r="E136" s="37">
        <f t="shared" si="4"/>
        <v>87842.05</v>
      </c>
      <c r="F136" s="38">
        <f>'Инвентаризация на 01.08.16'!E292</f>
        <v>87842.05</v>
      </c>
      <c r="G136" s="38"/>
      <c r="H136" s="38"/>
      <c r="I136" s="38"/>
      <c r="J136" s="38"/>
      <c r="K136" s="38"/>
    </row>
    <row r="137" spans="1:11" x14ac:dyDescent="0.25">
      <c r="A137" s="34">
        <v>131</v>
      </c>
      <c r="B137" s="26" t="s">
        <v>14</v>
      </c>
      <c r="C137" s="26" t="s">
        <v>1251</v>
      </c>
      <c r="D137" s="29" t="s">
        <v>458</v>
      </c>
      <c r="E137" s="37">
        <f t="shared" si="4"/>
        <v>72080.77</v>
      </c>
      <c r="F137" s="38">
        <f>'Инвентаризация на 01.08.16'!E293</f>
        <v>72080.77</v>
      </c>
      <c r="G137" s="38"/>
      <c r="H137" s="38"/>
      <c r="I137" s="38"/>
      <c r="J137" s="38"/>
      <c r="K137" s="38"/>
    </row>
    <row r="138" spans="1:11" x14ac:dyDescent="0.25">
      <c r="A138" s="34">
        <v>132</v>
      </c>
      <c r="B138" s="26" t="s">
        <v>14</v>
      </c>
      <c r="C138" s="26" t="s">
        <v>1017</v>
      </c>
      <c r="D138" s="29" t="s">
        <v>1264</v>
      </c>
      <c r="E138" s="37">
        <f t="shared" si="4"/>
        <v>159900.29999999999</v>
      </c>
      <c r="F138" s="38">
        <f>'Инвентаризация на 01.08.16'!E294</f>
        <v>159900.29999999999</v>
      </c>
      <c r="G138" s="38"/>
      <c r="H138" s="38"/>
      <c r="I138" s="38"/>
      <c r="J138" s="38"/>
      <c r="K138" s="38"/>
    </row>
    <row r="139" spans="1:11" x14ac:dyDescent="0.25">
      <c r="A139" s="34">
        <v>133</v>
      </c>
      <c r="B139" s="26" t="s">
        <v>14</v>
      </c>
      <c r="C139" s="26" t="s">
        <v>1018</v>
      </c>
      <c r="D139" s="29" t="s">
        <v>61</v>
      </c>
      <c r="E139" s="37">
        <f t="shared" si="4"/>
        <v>303728.3</v>
      </c>
      <c r="F139" s="38">
        <f>'Инвентаризация на 01.08.16'!E295</f>
        <v>91118.49</v>
      </c>
      <c r="G139" s="38">
        <f>'Инвентаризация на 01.09.16 '!E321</f>
        <v>212609.81</v>
      </c>
      <c r="H139" s="38"/>
      <c r="I139" s="38"/>
      <c r="J139" s="38"/>
      <c r="K139" s="38"/>
    </row>
    <row r="140" spans="1:11" x14ac:dyDescent="0.25">
      <c r="A140" s="34">
        <v>134</v>
      </c>
      <c r="B140" s="26" t="s">
        <v>14</v>
      </c>
      <c r="C140" s="26" t="s">
        <v>890</v>
      </c>
      <c r="D140" s="29" t="s">
        <v>1254</v>
      </c>
      <c r="E140" s="37">
        <f t="shared" si="4"/>
        <v>482981.64</v>
      </c>
      <c r="F140" s="38">
        <f>'Инвентаризация на 01.08.16'!E296</f>
        <v>482981.64</v>
      </c>
      <c r="G140" s="38"/>
      <c r="H140" s="38"/>
      <c r="I140" s="38"/>
      <c r="J140" s="38"/>
      <c r="K140" s="38"/>
    </row>
    <row r="141" spans="1:11" x14ac:dyDescent="0.25">
      <c r="A141" s="34">
        <v>135</v>
      </c>
      <c r="B141" s="26" t="s">
        <v>14</v>
      </c>
      <c r="C141" s="26" t="s">
        <v>92</v>
      </c>
      <c r="D141" s="29" t="s">
        <v>405</v>
      </c>
      <c r="E141" s="37">
        <f t="shared" si="4"/>
        <v>118005.6</v>
      </c>
      <c r="F141" s="38">
        <f>'Инвентаризация на 01.08.16'!E298</f>
        <v>118005.6</v>
      </c>
      <c r="G141" s="38"/>
      <c r="H141" s="38"/>
      <c r="I141" s="38"/>
      <c r="J141" s="38"/>
      <c r="K141" s="38"/>
    </row>
    <row r="142" spans="1:11" x14ac:dyDescent="0.25">
      <c r="A142" s="34">
        <v>136</v>
      </c>
      <c r="B142" s="26" t="s">
        <v>14</v>
      </c>
      <c r="C142" s="26" t="s">
        <v>890</v>
      </c>
      <c r="D142" s="29" t="s">
        <v>1255</v>
      </c>
      <c r="E142" s="37">
        <f t="shared" si="4"/>
        <v>41861.58</v>
      </c>
      <c r="F142" s="38">
        <f>'Инвентаризация на 01.08.16'!E299</f>
        <v>41861.58</v>
      </c>
      <c r="G142" s="38"/>
      <c r="H142" s="38"/>
      <c r="I142" s="38"/>
      <c r="J142" s="38"/>
      <c r="K142" s="38"/>
    </row>
    <row r="143" spans="1:11" x14ac:dyDescent="0.25">
      <c r="A143" s="34">
        <v>137</v>
      </c>
      <c r="B143" s="26" t="s">
        <v>248</v>
      </c>
      <c r="C143" s="26" t="s">
        <v>141</v>
      </c>
      <c r="D143" s="29" t="s">
        <v>405</v>
      </c>
      <c r="E143" s="37">
        <f t="shared" si="4"/>
        <v>195000</v>
      </c>
      <c r="F143" s="38">
        <f>'Инвентаризация на 01.08.16'!E219</f>
        <v>58500</v>
      </c>
      <c r="G143" s="38">
        <f>'Инвентаризация на 01.08.16'!E301</f>
        <v>136500</v>
      </c>
      <c r="H143" s="38"/>
      <c r="I143" s="38"/>
      <c r="J143" s="38"/>
      <c r="K143" s="38"/>
    </row>
    <row r="144" spans="1:11" x14ac:dyDescent="0.25">
      <c r="A144" s="34">
        <v>138</v>
      </c>
      <c r="B144" s="26" t="str">
        <f>'Инвентаризация на 01.08.16'!L305</f>
        <v>г.Новосибирск</v>
      </c>
      <c r="C144" s="28" t="str">
        <f>'Инвентаризация на 01.08.16'!M305</f>
        <v>Терешковой</v>
      </c>
      <c r="D144" s="29" t="s">
        <v>443</v>
      </c>
      <c r="E144" s="37">
        <f t="shared" si="4"/>
        <v>535312.80000000005</v>
      </c>
      <c r="F144" s="38">
        <f>'Инвентаризация на 01.08.16'!E305</f>
        <v>535312.80000000005</v>
      </c>
      <c r="G144" s="38"/>
      <c r="H144" s="38"/>
      <c r="I144" s="38"/>
      <c r="J144" s="38"/>
      <c r="K144" s="38"/>
    </row>
    <row r="145" spans="1:11" x14ac:dyDescent="0.25">
      <c r="A145" s="34">
        <v>139</v>
      </c>
      <c r="B145" s="26" t="s">
        <v>14</v>
      </c>
      <c r="C145" s="26" t="s">
        <v>890</v>
      </c>
      <c r="D145" s="29" t="s">
        <v>1375</v>
      </c>
      <c r="E145" s="37">
        <f t="shared" si="4"/>
        <v>113367.97</v>
      </c>
      <c r="F145" s="38">
        <f>'Инвентаризация на 01.09.16 '!E312</f>
        <v>113367.97</v>
      </c>
      <c r="G145" s="38"/>
      <c r="H145" s="38"/>
      <c r="I145" s="38"/>
      <c r="J145" s="38"/>
      <c r="K145" s="38"/>
    </row>
    <row r="146" spans="1:11" x14ac:dyDescent="0.25">
      <c r="A146" s="34">
        <v>140</v>
      </c>
      <c r="B146" s="26" t="str">
        <f>'Инвентаризация на 01.09.16 '!L319</f>
        <v>г.Болотное</v>
      </c>
      <c r="C146" s="28" t="str">
        <f>'Инвентаризация на 01.09.16 '!M319</f>
        <v>Степная</v>
      </c>
      <c r="D146" s="29" t="s">
        <v>1415</v>
      </c>
      <c r="E146" s="37">
        <f t="shared" si="4"/>
        <v>39900</v>
      </c>
      <c r="F146" s="38">
        <f>'Инвентаризация на 01.09.16 '!E319</f>
        <v>39900</v>
      </c>
      <c r="G146" s="38"/>
      <c r="H146" s="38"/>
      <c r="I146" s="38"/>
      <c r="J146" s="38"/>
      <c r="K146" s="38"/>
    </row>
    <row r="147" spans="1:11" x14ac:dyDescent="0.25">
      <c r="A147" s="34">
        <v>141</v>
      </c>
      <c r="B147" s="26" t="s">
        <v>14</v>
      </c>
      <c r="C147" s="28" t="s">
        <v>890</v>
      </c>
      <c r="D147" s="29" t="s">
        <v>1413</v>
      </c>
      <c r="E147" s="37">
        <f t="shared" si="4"/>
        <v>268223.28999999998</v>
      </c>
      <c r="F147" s="38">
        <f>'Инвентаризация на 01.09.16 '!E314</f>
        <v>268223.28999999998</v>
      </c>
      <c r="G147" s="38"/>
      <c r="H147" s="38"/>
      <c r="I147" s="38"/>
      <c r="J147" s="38"/>
      <c r="K147" s="38"/>
    </row>
    <row r="148" spans="1:11" x14ac:dyDescent="0.25">
      <c r="A148" s="34">
        <v>142</v>
      </c>
      <c r="B148" s="26" t="s">
        <v>14</v>
      </c>
      <c r="C148" s="28" t="s">
        <v>109</v>
      </c>
      <c r="D148" s="29" t="s">
        <v>261</v>
      </c>
      <c r="E148" s="37">
        <f t="shared" si="4"/>
        <v>82889.45</v>
      </c>
      <c r="F148" s="38">
        <f>'Инвентаризация на 01.09.16 '!E324</f>
        <v>82889.45</v>
      </c>
      <c r="G148" s="38"/>
      <c r="H148" s="38"/>
      <c r="I148" s="38"/>
      <c r="J148" s="38"/>
      <c r="K148" s="38"/>
    </row>
    <row r="149" spans="1:11" x14ac:dyDescent="0.25">
      <c r="A149" s="34">
        <v>143</v>
      </c>
      <c r="B149" s="26" t="s">
        <v>14</v>
      </c>
      <c r="C149" s="28" t="s">
        <v>15</v>
      </c>
      <c r="D149" s="29" t="s">
        <v>1436</v>
      </c>
      <c r="E149" s="37">
        <f t="shared" si="4"/>
        <v>425086.38</v>
      </c>
      <c r="F149" s="38">
        <f>'Инвентаризация на 01.09.16 '!E326</f>
        <v>425086.38</v>
      </c>
      <c r="G149" s="38"/>
      <c r="H149" s="38"/>
      <c r="I149" s="38"/>
      <c r="J149" s="38"/>
      <c r="K149" s="38"/>
    </row>
    <row r="150" spans="1:11" x14ac:dyDescent="0.25">
      <c r="A150" s="34">
        <v>144</v>
      </c>
      <c r="B150" s="26" t="s">
        <v>14</v>
      </c>
      <c r="C150" s="28" t="s">
        <v>1435</v>
      </c>
      <c r="D150" s="29" t="s">
        <v>1437</v>
      </c>
      <c r="E150" s="37">
        <f t="shared" si="4"/>
        <v>159863.21</v>
      </c>
      <c r="F150" s="38">
        <f>'Инвентаризация на 01.09.16 '!E327</f>
        <v>159863.21</v>
      </c>
      <c r="G150" s="38"/>
      <c r="H150" s="38"/>
      <c r="I150" s="38"/>
      <c r="J150" s="38"/>
      <c r="K150" s="38"/>
    </row>
    <row r="151" spans="1:11" x14ac:dyDescent="0.25">
      <c r="A151" s="34">
        <v>145</v>
      </c>
      <c r="B151" s="26" t="s">
        <v>14</v>
      </c>
      <c r="C151" s="28" t="s">
        <v>1456</v>
      </c>
      <c r="D151" s="29" t="s">
        <v>458</v>
      </c>
      <c r="E151" s="37">
        <f t="shared" si="4"/>
        <v>103138.8</v>
      </c>
      <c r="F151" s="38">
        <f>'Инвентаризация на 01.09.16 '!E333</f>
        <v>103138.8</v>
      </c>
      <c r="G151" s="38"/>
      <c r="H151" s="38"/>
      <c r="I151" s="38"/>
      <c r="J151" s="38"/>
      <c r="K151" s="38"/>
    </row>
    <row r="152" spans="1:11" x14ac:dyDescent="0.25">
      <c r="A152" s="34">
        <v>146</v>
      </c>
      <c r="B152" s="26" t="s">
        <v>14</v>
      </c>
      <c r="C152" s="28" t="s">
        <v>1020</v>
      </c>
      <c r="D152" s="29" t="s">
        <v>1457</v>
      </c>
      <c r="E152" s="37">
        <f t="shared" si="4"/>
        <v>88209.01</v>
      </c>
      <c r="F152" s="38">
        <f>'Инвентаризация на 01.09.16 '!E334</f>
        <v>88209.01</v>
      </c>
      <c r="G152" s="38"/>
      <c r="H152" s="38"/>
      <c r="I152" s="38"/>
      <c r="J152" s="38"/>
      <c r="K152" s="38"/>
    </row>
    <row r="153" spans="1:11" x14ac:dyDescent="0.25">
      <c r="A153" s="34">
        <v>147</v>
      </c>
      <c r="B153" s="26" t="s">
        <v>14</v>
      </c>
      <c r="C153" s="28" t="s">
        <v>1031</v>
      </c>
      <c r="D153" s="29" t="s">
        <v>510</v>
      </c>
      <c r="E153" s="37">
        <f t="shared" si="4"/>
        <v>46721.27</v>
      </c>
      <c r="F153" s="38">
        <f>'Инвентаризация на 01.09.16 '!E335</f>
        <v>46721.27</v>
      </c>
      <c r="G153" s="38"/>
      <c r="H153" s="38"/>
      <c r="I153" s="38"/>
      <c r="J153" s="38"/>
      <c r="K153" s="38"/>
    </row>
    <row r="154" spans="1:11" x14ac:dyDescent="0.25">
      <c r="A154" s="34">
        <v>148</v>
      </c>
      <c r="B154" s="134" t="s">
        <v>283</v>
      </c>
      <c r="C154" s="16"/>
      <c r="D154" s="136" t="s">
        <v>464</v>
      </c>
      <c r="E154" s="37">
        <f t="shared" si="4"/>
        <v>291963.09000000003</v>
      </c>
      <c r="F154" s="38">
        <f>'Инвентаризация на 01.09.16 '!E336</f>
        <v>291963.09000000003</v>
      </c>
      <c r="G154" s="38"/>
      <c r="H154" s="38"/>
      <c r="I154" s="38"/>
      <c r="J154" s="38"/>
      <c r="K154" s="38"/>
    </row>
    <row r="155" spans="1:11" x14ac:dyDescent="0.25">
      <c r="A155" s="34">
        <v>149</v>
      </c>
      <c r="B155" s="26" t="s">
        <v>14</v>
      </c>
      <c r="C155" s="28" t="s">
        <v>180</v>
      </c>
      <c r="D155" s="29" t="s">
        <v>195</v>
      </c>
      <c r="E155" s="37">
        <f t="shared" si="4"/>
        <v>0</v>
      </c>
      <c r="F155" s="38">
        <f>'Инвентаризация на 01.09.16 '!E338+'Инвентаризация на 01.09.16 '!E339</f>
        <v>0</v>
      </c>
      <c r="G155" s="38"/>
      <c r="H155" s="38"/>
      <c r="I155" s="38"/>
      <c r="J155" s="38"/>
      <c r="K155" s="38"/>
    </row>
    <row r="156" spans="1:11" x14ac:dyDescent="0.25">
      <c r="A156" s="34">
        <v>150</v>
      </c>
      <c r="B156" s="26" t="s">
        <v>283</v>
      </c>
      <c r="C156" s="28"/>
      <c r="D156" s="29" t="s">
        <v>1021</v>
      </c>
      <c r="E156" s="37">
        <f t="shared" si="4"/>
        <v>128987.41</v>
      </c>
      <c r="F156" s="38">
        <f>'Инвентаризация на 01.09.16 '!E341</f>
        <v>128987.41</v>
      </c>
      <c r="G156" s="38"/>
      <c r="H156" s="38"/>
      <c r="I156" s="38"/>
      <c r="J156" s="38"/>
      <c r="K156" s="38"/>
    </row>
    <row r="157" spans="1:11" x14ac:dyDescent="0.25">
      <c r="A157" s="34">
        <v>151</v>
      </c>
      <c r="B157" s="26" t="s">
        <v>14</v>
      </c>
      <c r="C157" s="28" t="s">
        <v>1475</v>
      </c>
      <c r="D157" s="29" t="s">
        <v>121</v>
      </c>
      <c r="E157" s="37">
        <f t="shared" si="4"/>
        <v>332630.08</v>
      </c>
      <c r="F157" s="38">
        <f>'Инвентаризация на 01.09.16 '!E343</f>
        <v>332630.08</v>
      </c>
      <c r="G157" s="38"/>
      <c r="H157" s="38"/>
      <c r="I157" s="38"/>
      <c r="J157" s="38"/>
      <c r="K157" s="38"/>
    </row>
    <row r="158" spans="1:11" x14ac:dyDescent="0.25">
      <c r="A158" s="34">
        <v>152</v>
      </c>
      <c r="B158" s="26" t="s">
        <v>14</v>
      </c>
      <c r="C158" s="28" t="s">
        <v>1476</v>
      </c>
      <c r="D158" s="29" t="s">
        <v>195</v>
      </c>
      <c r="E158" s="37">
        <f t="shared" si="4"/>
        <v>44976.84</v>
      </c>
      <c r="F158" s="38">
        <f>'Инвентаризация на 01.09.16 '!E344</f>
        <v>44976.84</v>
      </c>
      <c r="G158" s="38"/>
      <c r="H158" s="38"/>
      <c r="I158" s="38"/>
      <c r="J158" s="38"/>
      <c r="K158" s="38"/>
    </row>
    <row r="159" spans="1:11" x14ac:dyDescent="0.25">
      <c r="A159" s="140">
        <v>153</v>
      </c>
      <c r="B159" s="141" t="s">
        <v>14</v>
      </c>
      <c r="C159" s="142" t="s">
        <v>890</v>
      </c>
      <c r="D159" s="143" t="s">
        <v>1490</v>
      </c>
      <c r="E159" s="37">
        <f t="shared" si="4"/>
        <v>330000</v>
      </c>
      <c r="F159" s="38">
        <f>'Инвентаризация на 01.09.16 '!E325</f>
        <v>330000</v>
      </c>
      <c r="G159" s="38"/>
      <c r="H159" s="38"/>
      <c r="I159" s="38"/>
      <c r="J159" s="38"/>
      <c r="K159" s="38"/>
    </row>
    <row r="160" spans="1:11" x14ac:dyDescent="0.25">
      <c r="A160" s="207" t="s">
        <v>381</v>
      </c>
      <c r="B160" s="208"/>
      <c r="C160" s="208"/>
      <c r="D160" s="209"/>
      <c r="E160" s="37">
        <f>SUM(E6:E159)</f>
        <v>78260184.214000002</v>
      </c>
      <c r="F160" s="37">
        <f>SUM(F6:F159)</f>
        <v>30491850.929999996</v>
      </c>
      <c r="G160" s="37">
        <f>SUM(G6:G158)</f>
        <v>47768333.284000002</v>
      </c>
      <c r="H160" s="37">
        <f>SUM(H6:H146)</f>
        <v>0</v>
      </c>
      <c r="I160" s="37">
        <f>SUM(I6:I146)</f>
        <v>0</v>
      </c>
      <c r="J160" s="37">
        <f>SUM(J6:J146)</f>
        <v>0</v>
      </c>
      <c r="K160" s="37">
        <f>SUM(K6:K146)</f>
        <v>0</v>
      </c>
    </row>
    <row r="161" spans="4:7" x14ac:dyDescent="0.25">
      <c r="E161" s="36"/>
    </row>
    <row r="162" spans="4:7" x14ac:dyDescent="0.25">
      <c r="D162" t="s">
        <v>1278</v>
      </c>
      <c r="G162" s="117">
        <f>SUM(E160-F160-G160)</f>
        <v>7.4505805969238281E-9</v>
      </c>
    </row>
    <row r="163" spans="4:7" x14ac:dyDescent="0.25">
      <c r="D163" t="s">
        <v>1277</v>
      </c>
      <c r="E163" s="123">
        <f>'Инвентаризация на 01.09.16 '!E355-E160</f>
        <v>0</v>
      </c>
    </row>
  </sheetData>
  <autoFilter ref="A5:P160"/>
  <mergeCells count="1">
    <mergeCell ref="A160:D160"/>
  </mergeCells>
  <pageMargins left="0.7" right="0.7" top="0.75" bottom="0.75" header="0.3" footer="0.3"/>
  <pageSetup paperSize="9" scale="64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177"/>
  <sheetViews>
    <sheetView topLeftCell="A148" workbookViewId="0">
      <selection activeCell="B173" sqref="B173"/>
    </sheetView>
  </sheetViews>
  <sheetFormatPr defaultRowHeight="15" x14ac:dyDescent="0.25"/>
  <cols>
    <col min="1" max="1" width="9.140625" style="33"/>
    <col min="2" max="2" width="19.85546875" customWidth="1"/>
    <col min="3" max="3" width="29.140625" customWidth="1"/>
    <col min="4" max="4" width="22.42578125" customWidth="1"/>
    <col min="5" max="5" width="23.140625" style="30" customWidth="1"/>
    <col min="6" max="7" width="15.7109375" customWidth="1"/>
    <col min="8" max="8" width="0.140625" hidden="1" customWidth="1"/>
    <col min="9" max="11" width="15.7109375" hidden="1" customWidth="1"/>
    <col min="12" max="12" width="4" customWidth="1"/>
    <col min="13" max="13" width="6.7109375" customWidth="1"/>
    <col min="15" max="15" width="6.140625" customWidth="1"/>
    <col min="16" max="16" width="77.28515625" customWidth="1"/>
  </cols>
  <sheetData>
    <row r="2" spans="1:11" ht="18.75" x14ac:dyDescent="0.3">
      <c r="A2" s="35" t="s">
        <v>523</v>
      </c>
    </row>
    <row r="3" spans="1:11" x14ac:dyDescent="0.25">
      <c r="A3" s="85" t="s">
        <v>807</v>
      </c>
    </row>
    <row r="5" spans="1:11" ht="30" x14ac:dyDescent="0.25">
      <c r="A5" s="34" t="s">
        <v>524</v>
      </c>
      <c r="B5" s="26" t="s">
        <v>8</v>
      </c>
      <c r="C5" s="26" t="s">
        <v>525</v>
      </c>
      <c r="D5" s="26" t="s">
        <v>526</v>
      </c>
      <c r="E5" s="32" t="s">
        <v>529</v>
      </c>
      <c r="F5" s="31" t="s">
        <v>527</v>
      </c>
      <c r="G5" s="31" t="s">
        <v>528</v>
      </c>
      <c r="H5" s="31" t="s">
        <v>528</v>
      </c>
      <c r="I5" s="31" t="s">
        <v>528</v>
      </c>
      <c r="J5" s="31" t="s">
        <v>528</v>
      </c>
      <c r="K5" s="31" t="s">
        <v>528</v>
      </c>
    </row>
    <row r="6" spans="1:11" x14ac:dyDescent="0.25">
      <c r="A6" s="34">
        <v>1</v>
      </c>
      <c r="B6" s="26" t="str">
        <f>'Инвентаризация на 01.07.16'!L6</f>
        <v>г.Новосибирск</v>
      </c>
      <c r="C6" s="28" t="str">
        <f>'Инвентаризация на 01.07.16'!M6</f>
        <v>Кропоткина</v>
      </c>
      <c r="D6" s="29" t="str">
        <f>'Инвентаризация на 01.07.16'!N6</f>
        <v>136</v>
      </c>
      <c r="E6" s="37">
        <f>F6+G6</f>
        <v>2656616</v>
      </c>
      <c r="F6" s="38">
        <f>'Инвентаризация на 01.07.16'!E6+'Инвентаризация на 01.07.16'!E14+'Инвентаризация на 01.07.16'!E41+'Инвентаризация на 01.07.16'!E70</f>
        <v>619502.13</v>
      </c>
      <c r="G6" s="38">
        <f>'Инвентаризация на 01.07.16'!E13+'Инвентаризация на 01.07.16'!E60+'Инвентаризация на 01.07.16'!E86+'Инвентаризация на 01.07.16'!E89+'Инвентаризация на 01.08.16'!E286+'Инвентаризация на 01.10.16 '!E395</f>
        <v>2037113.87</v>
      </c>
      <c r="H6" s="38"/>
      <c r="I6" s="38"/>
      <c r="J6" s="38"/>
      <c r="K6" s="38"/>
    </row>
    <row r="7" spans="1:11" x14ac:dyDescent="0.25">
      <c r="A7" s="34">
        <f>A6+1</f>
        <v>2</v>
      </c>
      <c r="B7" s="26" t="s">
        <v>14</v>
      </c>
      <c r="C7" s="28" t="str">
        <f>'Инвентаризация на 01.07.16'!M7</f>
        <v>С.Шамшиных</v>
      </c>
      <c r="D7" s="29" t="str">
        <f>'Инвентаризация на 01.07.16'!N7</f>
        <v>69а</v>
      </c>
      <c r="E7" s="37">
        <f t="shared" ref="E7:E70" si="0">F7+G7</f>
        <v>109353.55</v>
      </c>
      <c r="F7" s="38">
        <f>'Инвентаризация на 01.07.16'!E7</f>
        <v>109353.55</v>
      </c>
      <c r="G7" s="38"/>
      <c r="H7" s="38"/>
      <c r="I7" s="38"/>
      <c r="J7" s="38"/>
      <c r="K7" s="38"/>
    </row>
    <row r="8" spans="1:11" x14ac:dyDescent="0.25">
      <c r="A8" s="34">
        <f>A7+1</f>
        <v>3</v>
      </c>
      <c r="B8" s="26" t="s">
        <v>27</v>
      </c>
      <c r="C8" s="28" t="str">
        <f>'Инвентаризация на 01.07.16'!M10</f>
        <v>Островского</v>
      </c>
      <c r="D8" s="29" t="str">
        <f>'Инвентаризация на 01.07.16'!N9</f>
        <v>64</v>
      </c>
      <c r="E8" s="37">
        <f t="shared" si="0"/>
        <v>407009.33999999997</v>
      </c>
      <c r="F8" s="38">
        <f>'Инвентаризация на 01.07.16'!E8+'Инвентаризация на 01.07.16'!E9+'Инвентаризация на 01.07.16'!E10+'Инвентаризация на 01.07.16'!E11+'Инвентаризация на 01.07.16'!E12</f>
        <v>122102.8</v>
      </c>
      <c r="G8" s="38">
        <f>'Инвентаризация на 01.07.16'!E22+'Инвентаризация на 01.07.16'!E23+'Инвентаризация на 01.07.16'!E24+'Инвентаризация на 01.07.16'!E30+'Инвентаризация на 01.07.16'!E33</f>
        <v>284906.53999999998</v>
      </c>
      <c r="H8" s="38"/>
      <c r="I8" s="38"/>
      <c r="J8" s="38"/>
      <c r="K8" s="38"/>
    </row>
    <row r="9" spans="1:11" x14ac:dyDescent="0.25">
      <c r="A9" s="34">
        <f t="shared" ref="A9:A94" si="1">A8+1</f>
        <v>4</v>
      </c>
      <c r="B9" s="26" t="s">
        <v>14</v>
      </c>
      <c r="C9" s="28" t="str">
        <f>'Инвентаризация на 01.07.16'!M15</f>
        <v>Высоцкого</v>
      </c>
      <c r="D9" s="29" t="str">
        <f>'Инвентаризация на 01.07.16'!N15</f>
        <v>41</v>
      </c>
      <c r="E9" s="37">
        <f t="shared" si="0"/>
        <v>459664</v>
      </c>
      <c r="F9" s="38">
        <f>'Инвентаризация на 01.07.16'!E15</f>
        <v>137899.20000000001</v>
      </c>
      <c r="G9" s="38">
        <f>'Инвентаризация на 01.07.16'!E53+'Инвентаризация на 01.07.16'!E105</f>
        <v>321764.8</v>
      </c>
      <c r="H9" s="38"/>
      <c r="I9" s="38"/>
      <c r="J9" s="38"/>
      <c r="K9" s="38"/>
    </row>
    <row r="10" spans="1:11" x14ac:dyDescent="0.25">
      <c r="A10" s="34">
        <f t="shared" si="1"/>
        <v>5</v>
      </c>
      <c r="B10" s="26" t="s">
        <v>14</v>
      </c>
      <c r="C10" s="28" t="str">
        <f>'Инвентаризация на 01.07.16'!M16</f>
        <v>Иванова</v>
      </c>
      <c r="D10" s="29" t="str">
        <f>'Инвентаризация на 01.07.16'!N16</f>
        <v>28а</v>
      </c>
      <c r="E10" s="37">
        <f t="shared" si="0"/>
        <v>271580.14999999997</v>
      </c>
      <c r="F10" s="38">
        <f>'Инвентаризация на 01.07.16'!E16</f>
        <v>81474.039999999994</v>
      </c>
      <c r="G10" s="38">
        <f>'Инвентаризация на 01.07.16'!E27</f>
        <v>190106.11</v>
      </c>
      <c r="H10" s="38"/>
      <c r="I10" s="38"/>
      <c r="J10" s="38"/>
      <c r="K10" s="38"/>
    </row>
    <row r="11" spans="1:11" x14ac:dyDescent="0.25">
      <c r="A11" s="34">
        <f t="shared" si="1"/>
        <v>6</v>
      </c>
      <c r="B11" s="26" t="s">
        <v>14</v>
      </c>
      <c r="C11" s="28" t="str">
        <f>'Инвентаризация на 01.07.16'!M17</f>
        <v>Петухова</v>
      </c>
      <c r="D11" s="29" t="str">
        <f>'Инвентаризация на 01.07.16'!N17</f>
        <v>46</v>
      </c>
      <c r="E11" s="37">
        <f t="shared" si="0"/>
        <v>337695</v>
      </c>
      <c r="F11" s="38">
        <f>'Инвентаризация на 01.07.16'!E17</f>
        <v>44308.5</v>
      </c>
      <c r="G11" s="38">
        <f>'Инвентаризация на 01.07.16'!E91+'Инвентаризация на 01.07.16'!E200+'Инвентаризация на 01.08.16'!E258</f>
        <v>293386.5</v>
      </c>
      <c r="H11" s="38"/>
      <c r="I11" s="38"/>
      <c r="J11" s="38"/>
      <c r="K11" s="38"/>
    </row>
    <row r="12" spans="1:11" x14ac:dyDescent="0.25">
      <c r="A12" s="34">
        <f t="shared" si="1"/>
        <v>7</v>
      </c>
      <c r="B12" s="26" t="s">
        <v>14</v>
      </c>
      <c r="C12" s="28" t="str">
        <f>'Инвентаризация на 01.07.16'!M18</f>
        <v>Федосеева</v>
      </c>
      <c r="D12" s="29" t="str">
        <f>'Инвентаризация на 01.07.16'!N18</f>
        <v>1</v>
      </c>
      <c r="E12" s="37">
        <f t="shared" si="0"/>
        <v>1577032.23</v>
      </c>
      <c r="F12" s="38">
        <f>'Инвентаризация на 01.07.16'!E18+'Инвентаризация на 01.07.16'!E44</f>
        <v>314880.52</v>
      </c>
      <c r="G12" s="38">
        <f>'Инвентаризация на 01.07.16'!E26+'Инвентаризация на 01.07.16'!E110+'Инвентаризация на 01.07.16'!E197+'Инвентаризация на 01.08.16'!E265</f>
        <v>1262151.71</v>
      </c>
      <c r="H12" s="38"/>
      <c r="I12" s="38"/>
      <c r="J12" s="38"/>
      <c r="K12" s="38"/>
    </row>
    <row r="13" spans="1:11" x14ac:dyDescent="0.25">
      <c r="A13" s="34">
        <f t="shared" si="1"/>
        <v>8</v>
      </c>
      <c r="B13" s="26" t="s">
        <v>14</v>
      </c>
      <c r="C13" s="28" t="str">
        <f>'Инвентаризация на 01.07.16'!M19</f>
        <v>Полякова</v>
      </c>
      <c r="D13" s="29" t="str">
        <f>'Инвентаризация на 01.07.16'!N19</f>
        <v>3</v>
      </c>
      <c r="E13" s="37">
        <f t="shared" si="0"/>
        <v>199140</v>
      </c>
      <c r="F13" s="38">
        <f>'Инвентаризация на 01.07.16'!E19</f>
        <v>59742</v>
      </c>
      <c r="G13" s="38">
        <f>'Инвентаризация на 01.07.16'!E28</f>
        <v>139398</v>
      </c>
      <c r="H13" s="38"/>
      <c r="I13" s="38"/>
      <c r="J13" s="38"/>
      <c r="K13" s="38"/>
    </row>
    <row r="14" spans="1:11" x14ac:dyDescent="0.25">
      <c r="A14" s="34">
        <f t="shared" si="1"/>
        <v>9</v>
      </c>
      <c r="B14" s="26" t="s">
        <v>14</v>
      </c>
      <c r="C14" s="28" t="str">
        <f>'Инвентаризация на 01.07.16'!M20</f>
        <v>Бориса Богаткова</v>
      </c>
      <c r="D14" s="29" t="str">
        <f>'Инвентаризация на 01.07.16'!N20</f>
        <v>194/2</v>
      </c>
      <c r="E14" s="37">
        <f t="shared" si="0"/>
        <v>1225980.1740000001</v>
      </c>
      <c r="F14" s="38">
        <f>'Инвентаризация на 01.07.16'!E20+'Инвентаризация на 01.07.16'!E35</f>
        <v>786547.96</v>
      </c>
      <c r="G14" s="38">
        <f>'Инвентаризация на 01.07.16'!E107+'Инвентаризация на 01.07.16'!E151</f>
        <v>439432.21400000004</v>
      </c>
      <c r="H14" s="38"/>
      <c r="I14" s="38"/>
      <c r="J14" s="38"/>
      <c r="K14" s="38"/>
    </row>
    <row r="15" spans="1:11" x14ac:dyDescent="0.25">
      <c r="A15" s="34">
        <f t="shared" si="1"/>
        <v>10</v>
      </c>
      <c r="B15" s="26" t="s">
        <v>14</v>
      </c>
      <c r="C15" s="26" t="str">
        <f>'Инвентаризация на 01.07.16'!M21</f>
        <v xml:space="preserve">3 Интернационала </v>
      </c>
      <c r="D15" s="29" t="str">
        <f>'Инвентаризация на 01.07.16'!N21</f>
        <v>23</v>
      </c>
      <c r="E15" s="37">
        <f t="shared" si="0"/>
        <v>304947.40000000002</v>
      </c>
      <c r="F15" s="38">
        <f>'Инвентаризация на 01.07.16'!E21</f>
        <v>95086.17</v>
      </c>
      <c r="G15" s="38">
        <f>'Инвентаризация на 01.07.16'!E34+'Инвентаризация на 01.07.16'!E58</f>
        <v>209861.23</v>
      </c>
      <c r="H15" s="38"/>
      <c r="I15" s="38"/>
      <c r="J15" s="38"/>
      <c r="K15" s="38"/>
    </row>
    <row r="16" spans="1:11" x14ac:dyDescent="0.25">
      <c r="A16" s="34">
        <f t="shared" si="1"/>
        <v>11</v>
      </c>
      <c r="B16" s="26" t="s">
        <v>14</v>
      </c>
      <c r="C16" s="28" t="str">
        <f>'Инвентаризация на 01.07.16'!M25</f>
        <v>25 лет Октября</v>
      </c>
      <c r="D16" s="29" t="str">
        <f>'Инвентаризация на 01.07.16'!N25</f>
        <v>16</v>
      </c>
      <c r="E16" s="37">
        <f t="shared" si="0"/>
        <v>714000</v>
      </c>
      <c r="F16" s="38">
        <f>'Инвентаризация на 01.07.16'!E25</f>
        <v>210000</v>
      </c>
      <c r="G16" s="38">
        <f>'Инвентаризация на 01.07.16'!E54</f>
        <v>504000</v>
      </c>
      <c r="H16" s="38"/>
      <c r="I16" s="38"/>
      <c r="J16" s="38"/>
      <c r="K16" s="38"/>
    </row>
    <row r="17" spans="1:11" x14ac:dyDescent="0.25">
      <c r="A17" s="34">
        <f t="shared" si="1"/>
        <v>12</v>
      </c>
      <c r="B17" s="26" t="s">
        <v>14</v>
      </c>
      <c r="C17" s="28" t="str">
        <f>'Инвентаризация на 01.07.16'!M29</f>
        <v>Немировича-Данченко</v>
      </c>
      <c r="D17" s="29" t="str">
        <f>'Инвентаризация на 01.07.16'!N29</f>
        <v>28/5</v>
      </c>
      <c r="E17" s="37">
        <f t="shared" si="0"/>
        <v>1543934.43</v>
      </c>
      <c r="F17" s="38">
        <f>'Инвентаризация на 01.07.16'!E29</f>
        <v>566705.53</v>
      </c>
      <c r="G17" s="38">
        <f>'Инвентаризация на 01.08.16'!E57+'Инвентаризация на 01.08.16'!E108+'Инвентаризация на 01.08.16'!E139+'Инвентаризация на 01.08.16'!E170+'Инвентаризация на 01.08.16'!E195+'Инвентаризация на 01.08.16'!E203+'Инвентаризация на 01.08.16'!E259+'Инвентаризация на 01.10.16 '!E378</f>
        <v>977228.89999999991</v>
      </c>
      <c r="H17" s="38"/>
      <c r="I17" s="38"/>
      <c r="J17" s="38"/>
      <c r="K17" s="38"/>
    </row>
    <row r="18" spans="1:11" x14ac:dyDescent="0.25">
      <c r="A18" s="34">
        <f t="shared" si="1"/>
        <v>13</v>
      </c>
      <c r="B18" s="26" t="s">
        <v>14</v>
      </c>
      <c r="C18" s="28" t="str">
        <f>'Инвентаризация на 01.07.16'!M31</f>
        <v>Первомайская</v>
      </c>
      <c r="D18" s="29" t="str">
        <f>'Инвентаризация на 01.07.16'!N31</f>
        <v>118</v>
      </c>
      <c r="E18" s="37">
        <f t="shared" si="0"/>
        <v>145800</v>
      </c>
      <c r="F18" s="38">
        <f>'Инвентаризация на 01.07.16'!E31</f>
        <v>43740</v>
      </c>
      <c r="G18" s="38">
        <f>'Инвентаризация на 01.07.16'!E46</f>
        <v>102060</v>
      </c>
      <c r="H18" s="38"/>
      <c r="I18" s="38"/>
      <c r="J18" s="38"/>
      <c r="K18" s="38"/>
    </row>
    <row r="19" spans="1:11" x14ac:dyDescent="0.25">
      <c r="A19" s="34">
        <f t="shared" si="1"/>
        <v>14</v>
      </c>
      <c r="B19" s="26" t="s">
        <v>14</v>
      </c>
      <c r="C19" s="28" t="str">
        <f>'Инвентаризация на 01.07.16'!M32</f>
        <v>Бориса Богаткова</v>
      </c>
      <c r="D19" s="29" t="str">
        <f>'Инвентаризация на 01.07.16'!N32</f>
        <v>165/3</v>
      </c>
      <c r="E19" s="37">
        <f t="shared" si="0"/>
        <v>591367</v>
      </c>
      <c r="F19" s="38">
        <f>'Инвентаризация на 01.07.16'!E32</f>
        <v>177410.1</v>
      </c>
      <c r="G19" s="38">
        <f>'Инвентаризация на 01.07.16'!E69+'Инвентаризация на 01.07.16'!E104</f>
        <v>413956.9</v>
      </c>
      <c r="H19" s="38"/>
      <c r="I19" s="38"/>
      <c r="J19" s="38"/>
      <c r="K19" s="38"/>
    </row>
    <row r="20" spans="1:11" x14ac:dyDescent="0.25">
      <c r="A20" s="34">
        <f t="shared" si="1"/>
        <v>15</v>
      </c>
      <c r="B20" s="26" t="s">
        <v>14</v>
      </c>
      <c r="C20" s="28" t="str">
        <f>'Инвентаризация на 01.07.16'!M36</f>
        <v>Есенина</v>
      </c>
      <c r="D20" s="29" t="str">
        <f>'Инвентаризация на 01.07.16'!N36</f>
        <v>10/2</v>
      </c>
      <c r="E20" s="37">
        <f t="shared" si="0"/>
        <v>1041725.2200000001</v>
      </c>
      <c r="F20" s="38">
        <f>'Инвентаризация на 01.07.16'!E36+'Инвентаризация на 01.08.16'!E230</f>
        <v>220706.36</v>
      </c>
      <c r="G20" s="38">
        <f>'Инвентаризация на 01.07.16'!E103+'Инвентаризация на 01.08.16'!E231+'Инвентаризация на 01.08.16'!E307+'Инвентаризация на 01.08.16'!E308</f>
        <v>821018.8600000001</v>
      </c>
      <c r="H20" s="38"/>
      <c r="I20" s="38"/>
      <c r="J20" s="38"/>
      <c r="K20" s="38"/>
    </row>
    <row r="21" spans="1:11" x14ac:dyDescent="0.25">
      <c r="A21" s="34">
        <f t="shared" si="1"/>
        <v>16</v>
      </c>
      <c r="B21" s="26" t="s">
        <v>14</v>
      </c>
      <c r="C21" s="28" t="str">
        <f>'Инвентаризация на 01.07.16'!M38</f>
        <v>Чкалова</v>
      </c>
      <c r="D21" s="29" t="str">
        <f>'Инвентаризация на 01.07.16'!N38</f>
        <v>70/1</v>
      </c>
      <c r="E21" s="37">
        <f t="shared" si="0"/>
        <v>2529608.2000000002</v>
      </c>
      <c r="F21" s="38">
        <f>'Инвентаризация на 01.07.16'!E38+'Инвентаризация на 01.07.16'!E156</f>
        <v>812794.65</v>
      </c>
      <c r="G21" s="38">
        <f>'Инвентаризация на 01.07.16'!E120+'Инвентаризация на 01.07.16'!E135+'Инвентаризация на 01.07.16'!E191+'Инвентаризация на 01.07.16'!E214+'Инвентаризация на 01.08.16'!E254+'Инвентаризация на 01.10.16 '!E354</f>
        <v>1716813.55</v>
      </c>
      <c r="H21" s="38"/>
      <c r="I21" s="38"/>
      <c r="J21" s="38"/>
      <c r="K21" s="38"/>
    </row>
    <row r="22" spans="1:11" x14ac:dyDescent="0.25">
      <c r="A22" s="34">
        <f t="shared" si="1"/>
        <v>17</v>
      </c>
      <c r="B22" s="26" t="s">
        <v>14</v>
      </c>
      <c r="C22" s="28" t="str">
        <f>'Инвентаризация на 01.07.16'!M40</f>
        <v xml:space="preserve">Ольги Жилиной </v>
      </c>
      <c r="D22" s="29" t="str">
        <f>'Инвентаризация на 01.07.16'!N40</f>
        <v>92а</v>
      </c>
      <c r="E22" s="37">
        <f t="shared" si="0"/>
        <v>260000</v>
      </c>
      <c r="F22" s="38">
        <f>'Инвентаризация на 01.07.16'!E40</f>
        <v>50000</v>
      </c>
      <c r="G22" s="38">
        <f>'Инвентаризация на 01.07.16'!E98+'Инвентаризация на 01.07.16'!E113</f>
        <v>210000</v>
      </c>
      <c r="H22" s="38"/>
      <c r="I22" s="38"/>
      <c r="J22" s="38"/>
      <c r="K22" s="38"/>
    </row>
    <row r="23" spans="1:11" x14ac:dyDescent="0.25">
      <c r="A23" s="34">
        <f t="shared" si="1"/>
        <v>18</v>
      </c>
      <c r="B23" s="26" t="s">
        <v>14</v>
      </c>
      <c r="C23" s="28" t="str">
        <f>'Инвентаризация на 01.07.16'!M39</f>
        <v xml:space="preserve">Толбухина </v>
      </c>
      <c r="D23" s="29" t="str">
        <f>'Инвентаризация на 01.07.16'!N39</f>
        <v>25</v>
      </c>
      <c r="E23" s="37">
        <f t="shared" si="0"/>
        <v>1872971.66</v>
      </c>
      <c r="F23" s="38">
        <f>'Инвентаризация на 01.07.16'!E39+'Инвентаризация на 01.09.16 '!E311</f>
        <v>625941.96</v>
      </c>
      <c r="G23" s="38">
        <f>'Инвентаризация на 01.07.16'!E52+'Инвентаризация на 01.07.16'!E72+'Инвентаризация на 01.07.16'!E155+'Инвентаризация на 01.10.16 '!E365</f>
        <v>1247029.7</v>
      </c>
      <c r="H23" s="38"/>
      <c r="I23" s="38"/>
      <c r="J23" s="38"/>
      <c r="K23" s="38"/>
    </row>
    <row r="24" spans="1:11" x14ac:dyDescent="0.25">
      <c r="A24" s="34">
        <f t="shared" si="1"/>
        <v>19</v>
      </c>
      <c r="B24" s="26" t="s">
        <v>14</v>
      </c>
      <c r="C24" s="28" t="str">
        <f>'Инвентаризация на 01.07.16'!M42</f>
        <v>Кирова</v>
      </c>
      <c r="D24" s="29" t="str">
        <f>'Инвентаризация на 01.07.16'!N42</f>
        <v>114</v>
      </c>
      <c r="E24" s="37">
        <f t="shared" si="0"/>
        <v>112800</v>
      </c>
      <c r="F24" s="38">
        <f>'Инвентаризация на 01.07.16'!E42</f>
        <v>33840</v>
      </c>
      <c r="G24" s="38">
        <f>'Инвентаризация на 01.07.16'!E77</f>
        <v>78960</v>
      </c>
      <c r="H24" s="38"/>
      <c r="I24" s="38"/>
      <c r="J24" s="38"/>
      <c r="K24" s="38"/>
    </row>
    <row r="25" spans="1:11" x14ac:dyDescent="0.25">
      <c r="A25" s="34">
        <f t="shared" si="1"/>
        <v>20</v>
      </c>
      <c r="B25" s="26" t="s">
        <v>14</v>
      </c>
      <c r="C25" s="28" t="str">
        <f>'Инвентаризация на 01.07.16'!M43</f>
        <v>Кирова</v>
      </c>
      <c r="D25" s="29" t="str">
        <f>'Инвентаризация на 01.07.16'!N43</f>
        <v>112</v>
      </c>
      <c r="E25" s="37">
        <f t="shared" si="0"/>
        <v>105750</v>
      </c>
      <c r="F25" s="38">
        <f>'Инвентаризация на 01.07.16'!E43</f>
        <v>31725</v>
      </c>
      <c r="G25" s="38">
        <f>'Инвентаризация на 01.07.16'!E76</f>
        <v>74025</v>
      </c>
      <c r="H25" s="38"/>
      <c r="I25" s="38"/>
      <c r="J25" s="38"/>
      <c r="K25" s="38"/>
    </row>
    <row r="26" spans="1:11" x14ac:dyDescent="0.25">
      <c r="A26" s="34">
        <f t="shared" si="1"/>
        <v>21</v>
      </c>
      <c r="B26" s="26" t="s">
        <v>27</v>
      </c>
      <c r="C26" s="28" t="str">
        <f>'Инвентаризация на 01.07.16'!M45</f>
        <v>Микрорайон</v>
      </c>
      <c r="D26" s="29" t="str">
        <f>'Инвентаризация на 01.07.16'!N45</f>
        <v>26</v>
      </c>
      <c r="E26" s="37">
        <f t="shared" si="0"/>
        <v>273611.84999999998</v>
      </c>
      <c r="F26" s="38">
        <f>'Инвентаризация на 01.07.16'!E45</f>
        <v>94408.2</v>
      </c>
      <c r="G26" s="38">
        <f>'Инвентаризация на 01.08.16'!E303+'Инвентаризация на 01.08.16'!E304+'Инвентаризация на 01.10.16 '!E368</f>
        <v>179203.65</v>
      </c>
      <c r="H26" s="38"/>
      <c r="I26" s="38"/>
      <c r="J26" s="38"/>
      <c r="K26" s="38"/>
    </row>
    <row r="27" spans="1:11" x14ac:dyDescent="0.25">
      <c r="A27" s="34">
        <f t="shared" si="1"/>
        <v>22</v>
      </c>
      <c r="B27" s="26" t="s">
        <v>14</v>
      </c>
      <c r="C27" s="28" t="str">
        <f>'Инвентаризация на 01.07.16'!M49</f>
        <v>Аэропорт</v>
      </c>
      <c r="D27" s="29" t="str">
        <f>'Инвентаризация на 01.07.16'!N49</f>
        <v>56</v>
      </c>
      <c r="E27" s="37">
        <f t="shared" si="0"/>
        <v>488286.16000000003</v>
      </c>
      <c r="F27" s="38">
        <f>'Инвентаризация на 01.07.16'!E49+'Инвентаризация на 01.07.16'!E100</f>
        <v>146485.85</v>
      </c>
      <c r="G27" s="38">
        <f>'Инвентаризация на 01.07.16'!E78+'Инвентаризация на 01.07.16'!E138</f>
        <v>341800.31</v>
      </c>
      <c r="H27" s="38"/>
      <c r="I27" s="38"/>
      <c r="J27" s="38"/>
      <c r="K27" s="38"/>
    </row>
    <row r="28" spans="1:11" x14ac:dyDescent="0.25">
      <c r="A28" s="34">
        <f t="shared" si="1"/>
        <v>23</v>
      </c>
      <c r="B28" s="26" t="s">
        <v>14</v>
      </c>
      <c r="C28" s="28" t="str">
        <f>'Инвентаризация на 01.07.16'!M47</f>
        <v>Сибирская</v>
      </c>
      <c r="D28" s="29" t="str">
        <f>'Инвентаризация на 01.07.16'!N47</f>
        <v>13</v>
      </c>
      <c r="E28" s="37">
        <f t="shared" si="0"/>
        <v>498555.9</v>
      </c>
      <c r="F28" s="38">
        <f>'Инвентаризация на 01.07.16'!E47</f>
        <v>149566.76999999999</v>
      </c>
      <c r="G28" s="38">
        <f>'Инвентаризация на 01.07.16'!E92+'Инвентаризация на 01.07.16'!E130</f>
        <v>348989.13</v>
      </c>
      <c r="H28" s="38"/>
      <c r="I28" s="38"/>
      <c r="J28" s="38"/>
      <c r="K28" s="38"/>
    </row>
    <row r="29" spans="1:11" x14ac:dyDescent="0.25">
      <c r="A29" s="34">
        <f t="shared" si="1"/>
        <v>24</v>
      </c>
      <c r="B29" s="26" t="s">
        <v>14</v>
      </c>
      <c r="C29" s="28" t="str">
        <f>'Инвентаризация на 01.07.16'!M48</f>
        <v>Челюскинцев</v>
      </c>
      <c r="D29" s="29" t="str">
        <f>'Инвентаризация на 01.07.16'!N48</f>
        <v>24</v>
      </c>
      <c r="E29" s="37">
        <f t="shared" si="0"/>
        <v>796300</v>
      </c>
      <c r="F29" s="38">
        <f>'Инвентаризация на 01.07.16'!E48+'Инвентаризация на 01.08.16'!E280</f>
        <v>456000</v>
      </c>
      <c r="G29" s="38">
        <f>'Инвентаризация на 01.10.16 '!E397</f>
        <v>340300</v>
      </c>
      <c r="H29" s="38"/>
      <c r="I29" s="38"/>
      <c r="J29" s="38"/>
      <c r="K29" s="38"/>
    </row>
    <row r="30" spans="1:11" x14ac:dyDescent="0.25">
      <c r="A30" s="34">
        <f t="shared" si="1"/>
        <v>25</v>
      </c>
      <c r="B30" s="26" t="s">
        <v>14</v>
      </c>
      <c r="C30" s="28" t="str">
        <f>'Инвентаризация на 01.07.16'!M51</f>
        <v>Станиславского</v>
      </c>
      <c r="D30" s="29" t="str">
        <f>'Инвентаризация на 01.07.16'!N51</f>
        <v>28/1</v>
      </c>
      <c r="E30" s="37">
        <f t="shared" si="0"/>
        <v>220000</v>
      </c>
      <c r="F30" s="38">
        <f>'Инвентаризация на 01.07.16'!E51</f>
        <v>66000</v>
      </c>
      <c r="G30" s="38">
        <f>'Инвентаризация на 01.07.16'!E90</f>
        <v>154000</v>
      </c>
      <c r="H30" s="38"/>
      <c r="I30" s="38"/>
      <c r="J30" s="38"/>
      <c r="K30" s="38"/>
    </row>
    <row r="31" spans="1:11" x14ac:dyDescent="0.25">
      <c r="A31" s="34">
        <f t="shared" si="1"/>
        <v>26</v>
      </c>
      <c r="B31" s="26" t="s">
        <v>14</v>
      </c>
      <c r="C31" s="28" t="str">
        <f>'Инвентаризация на 01.07.16'!M50</f>
        <v>Серебренниковская</v>
      </c>
      <c r="D31" s="29" t="str">
        <f>'Инвентаризация на 01.07.16'!N50</f>
        <v>4/2</v>
      </c>
      <c r="E31" s="37">
        <f t="shared" si="0"/>
        <v>342424.54</v>
      </c>
      <c r="F31" s="38">
        <f>'Инвентаризация на 01.07.16'!E50</f>
        <v>102727.36</v>
      </c>
      <c r="G31" s="38">
        <f>'Инвентаризация на 01.07.16'!E97+'Инвентаризация на 01.07.16'!E140+'Инвентаризация на 01.07.16'!E184</f>
        <v>239697.18</v>
      </c>
      <c r="H31" s="38"/>
      <c r="I31" s="38"/>
      <c r="J31" s="38"/>
      <c r="K31" s="38"/>
    </row>
    <row r="32" spans="1:11" x14ac:dyDescent="0.25">
      <c r="A32" s="34">
        <f t="shared" si="1"/>
        <v>27</v>
      </c>
      <c r="B32" s="26" t="s">
        <v>14</v>
      </c>
      <c r="C32" s="28" t="str">
        <f>'Инвентаризация на 01.07.16'!M55</f>
        <v>Бориса Богаткова</v>
      </c>
      <c r="D32" s="29" t="str">
        <f>'Инвентаризация на 01.07.16'!N55</f>
        <v>185</v>
      </c>
      <c r="E32" s="37">
        <f t="shared" si="0"/>
        <v>0</v>
      </c>
      <c r="F32" s="38">
        <f>'Инвентаризация на 01.07.16'!E55+'Инвентаризация на 01.09.16 '!E340</f>
        <v>0</v>
      </c>
      <c r="G32" s="38"/>
      <c r="H32" s="38"/>
      <c r="I32" s="38"/>
      <c r="J32" s="38"/>
      <c r="K32" s="38"/>
    </row>
    <row r="33" spans="1:11" x14ac:dyDescent="0.25">
      <c r="A33" s="34">
        <f t="shared" si="1"/>
        <v>28</v>
      </c>
      <c r="B33" s="26" t="s">
        <v>14</v>
      </c>
      <c r="C33" s="28" t="str">
        <f>'Инвентаризация на 01.07.16'!M56</f>
        <v>1905 года</v>
      </c>
      <c r="D33" s="29" t="str">
        <f>'Инвентаризация на 01.07.16'!N56</f>
        <v>87</v>
      </c>
      <c r="E33" s="37">
        <f t="shared" si="0"/>
        <v>900733.95</v>
      </c>
      <c r="F33" s="38">
        <f>'Инвентаризация на 01.07.16'!E56</f>
        <v>193821.09</v>
      </c>
      <c r="G33" s="38">
        <f>'Инвентаризация на 01.07.16'!E145+'Инвентаризация на 01.08.16'!E281</f>
        <v>706912.86</v>
      </c>
      <c r="H33" s="38"/>
      <c r="I33" s="38"/>
      <c r="J33" s="38"/>
      <c r="K33" s="38"/>
    </row>
    <row r="34" spans="1:11" x14ac:dyDescent="0.25">
      <c r="A34" s="34">
        <f t="shared" si="1"/>
        <v>29</v>
      </c>
      <c r="B34" s="26" t="s">
        <v>14</v>
      </c>
      <c r="C34" s="28" t="str">
        <f>'Инвентаризация на 01.07.16'!M59</f>
        <v>Полевая</v>
      </c>
      <c r="D34" s="29" t="str">
        <f>'Инвентаризация на 01.07.16'!N59</f>
        <v>14</v>
      </c>
      <c r="E34" s="37">
        <f t="shared" si="0"/>
        <v>504209.9</v>
      </c>
      <c r="F34" s="38">
        <f>'Инвентаризация на 01.07.16'!E59</f>
        <v>151262.97</v>
      </c>
      <c r="G34" s="38">
        <f>'Инвентаризация на 01.07.16'!E118</f>
        <v>352946.93</v>
      </c>
      <c r="H34" s="38"/>
      <c r="I34" s="38"/>
      <c r="J34" s="38"/>
      <c r="K34" s="38"/>
    </row>
    <row r="35" spans="1:11" x14ac:dyDescent="0.25">
      <c r="A35" s="34">
        <f t="shared" si="1"/>
        <v>30</v>
      </c>
      <c r="B35" s="26" t="s">
        <v>193</v>
      </c>
      <c r="C35" s="28" t="str">
        <f>'Инвентаризация на 01.07.16'!M61</f>
        <v>нет</v>
      </c>
      <c r="D35" s="29" t="str">
        <f>'Инвентаризация на 01.07.16'!N61</f>
        <v>28</v>
      </c>
      <c r="E35" s="37">
        <f t="shared" si="0"/>
        <v>710000</v>
      </c>
      <c r="F35" s="38">
        <f>'Инвентаризация на 01.07.16'!E61</f>
        <v>213000</v>
      </c>
      <c r="G35" s="38">
        <f>'Инвентаризация на 01.07.16'!E115</f>
        <v>497000</v>
      </c>
      <c r="H35" s="38"/>
      <c r="I35" s="38"/>
      <c r="J35" s="38"/>
      <c r="K35" s="38"/>
    </row>
    <row r="36" spans="1:11" x14ac:dyDescent="0.25">
      <c r="A36" s="34">
        <f t="shared" si="1"/>
        <v>31</v>
      </c>
      <c r="B36" s="26" t="s">
        <v>14</v>
      </c>
      <c r="C36" s="28" t="str">
        <f>'Инвентаризация на 01.07.16'!M62</f>
        <v>Кропоткина</v>
      </c>
      <c r="D36" s="29" t="str">
        <f>'Инвентаризация на 01.07.16'!N62</f>
        <v>130/1</v>
      </c>
      <c r="E36" s="37">
        <f t="shared" si="0"/>
        <v>652000</v>
      </c>
      <c r="F36" s="38">
        <f>'Инвентаризация на 01.07.16'!E62</f>
        <v>195600</v>
      </c>
      <c r="G36" s="38">
        <f>'Инвентаризация на 01.07.16'!E128</f>
        <v>456400</v>
      </c>
      <c r="H36" s="38"/>
      <c r="I36" s="38"/>
      <c r="J36" s="38"/>
      <c r="K36" s="38"/>
    </row>
    <row r="37" spans="1:11" x14ac:dyDescent="0.25">
      <c r="A37" s="34">
        <f t="shared" si="1"/>
        <v>32</v>
      </c>
      <c r="B37" s="26" t="s">
        <v>14</v>
      </c>
      <c r="C37" s="28" t="str">
        <f>'Инвентаризация на 01.07.16'!M63</f>
        <v>Нарымская</v>
      </c>
      <c r="D37" s="29" t="str">
        <f>'Инвентаризация на 01.07.16'!N63</f>
        <v>7</v>
      </c>
      <c r="E37" s="37">
        <f t="shared" si="0"/>
        <v>487981.92</v>
      </c>
      <c r="F37" s="38">
        <f>'Инвентаризация на 01.07.16'!E63</f>
        <v>146394.57</v>
      </c>
      <c r="G37" s="38">
        <f>'Инвентаризация на 01.07.16'!E85+'Инвентаризация на 01.07.16'!E174+'Инвентаризация на 01.08.16'!E266</f>
        <v>341587.35</v>
      </c>
      <c r="H37" s="38"/>
      <c r="I37" s="38"/>
      <c r="J37" s="38"/>
      <c r="K37" s="38"/>
    </row>
    <row r="38" spans="1:11" x14ac:dyDescent="0.25">
      <c r="A38" s="34">
        <f t="shared" si="1"/>
        <v>33</v>
      </c>
      <c r="B38" s="26" t="s">
        <v>14</v>
      </c>
      <c r="C38" s="28" t="str">
        <f>'Инвентаризация на 01.07.16'!M64</f>
        <v>Крылова</v>
      </c>
      <c r="D38" s="29" t="str">
        <f>'Инвентаризация на 01.07.16'!N64</f>
        <v>43а</v>
      </c>
      <c r="E38" s="37">
        <f t="shared" si="0"/>
        <v>202250</v>
      </c>
      <c r="F38" s="38">
        <f>'Инвентаризация на 01.07.16'!E64+'Инвентаризация на 01.07.16'!F64</f>
        <v>60685</v>
      </c>
      <c r="G38" s="38">
        <f>'Инвентаризация на 01.07.16'!E121+'Инвентаризация на 01.07.16'!F121</f>
        <v>141565</v>
      </c>
      <c r="H38" s="38"/>
      <c r="I38" s="38"/>
      <c r="J38" s="38"/>
      <c r="K38" s="38"/>
    </row>
    <row r="39" spans="1:11" x14ac:dyDescent="0.25">
      <c r="A39" s="34">
        <f t="shared" si="1"/>
        <v>34</v>
      </c>
      <c r="B39" s="26" t="s">
        <v>14</v>
      </c>
      <c r="C39" s="28" t="str">
        <f>'Инвентаризация на 01.07.16'!M65</f>
        <v>Полевая</v>
      </c>
      <c r="D39" s="29" t="str">
        <f>'Инвентаризация на 01.07.16'!N65</f>
        <v>10</v>
      </c>
      <c r="E39" s="37">
        <f t="shared" si="0"/>
        <v>504209.9</v>
      </c>
      <c r="F39" s="38">
        <f>'Инвентаризация на 01.07.16'!E65</f>
        <v>151262.97</v>
      </c>
      <c r="G39" s="38">
        <f>'Инвентаризация на 01.07.16'!E119</f>
        <v>352946.93</v>
      </c>
      <c r="H39" s="38"/>
      <c r="I39" s="38"/>
      <c r="J39" s="38"/>
      <c r="K39" s="38"/>
    </row>
    <row r="40" spans="1:11" x14ac:dyDescent="0.25">
      <c r="A40" s="34">
        <f t="shared" si="1"/>
        <v>35</v>
      </c>
      <c r="B40" s="26" t="s">
        <v>27</v>
      </c>
      <c r="C40" s="28" t="str">
        <f>'Инвентаризация на 01.07.16'!M66</f>
        <v>Спортивная</v>
      </c>
      <c r="D40" s="29" t="str">
        <f>'Инвентаризация на 01.07.16'!N67</f>
        <v>9</v>
      </c>
      <c r="E40" s="37">
        <f t="shared" si="0"/>
        <v>159089.14000000001</v>
      </c>
      <c r="F40" s="38">
        <f>'Инвентаризация на 01.07.16'!E66</f>
        <v>32744</v>
      </c>
      <c r="G40" s="38">
        <f>'Инвентаризация на 01.07.16'!E67+'Инвентаризация на 01.07.16'!E68</f>
        <v>126345.14</v>
      </c>
      <c r="H40" s="38"/>
      <c r="I40" s="38"/>
      <c r="J40" s="38"/>
      <c r="K40" s="38"/>
    </row>
    <row r="41" spans="1:11" x14ac:dyDescent="0.25">
      <c r="A41" s="34">
        <f t="shared" si="1"/>
        <v>36</v>
      </c>
      <c r="B41" s="26" t="s">
        <v>14</v>
      </c>
      <c r="C41" s="28" t="str">
        <f>'Инвентаризация на 01.07.16'!M71</f>
        <v xml:space="preserve">Красноярская </v>
      </c>
      <c r="D41" s="29" t="str">
        <f>'Инвентаризация на 01.07.16'!N71</f>
        <v>36</v>
      </c>
      <c r="E41" s="37">
        <f t="shared" si="0"/>
        <v>769977.14</v>
      </c>
      <c r="F41" s="38">
        <f>'Инвентаризация на 01.07.16'!E71</f>
        <v>230993.14</v>
      </c>
      <c r="G41" s="38">
        <f>'Инвентаризация на 01.07.16'!E109+'Инвентаризация на 01.07.16'!E137+'Инвентаризация на 01.07.16'!E171+'Инвентаризация на 01.07.16'!E194+'Инвентаризация на 01.08.16'!E220</f>
        <v>538984</v>
      </c>
      <c r="H41" s="38"/>
      <c r="I41" s="38"/>
      <c r="J41" s="38"/>
      <c r="K41" s="38"/>
    </row>
    <row r="42" spans="1:11" x14ac:dyDescent="0.25">
      <c r="A42" s="34">
        <f t="shared" si="1"/>
        <v>37</v>
      </c>
      <c r="B42" s="26" t="s">
        <v>14</v>
      </c>
      <c r="C42" s="28" t="str">
        <f>'Инвентаризация на 01.07.16'!M73</f>
        <v>Сакко и Ванцетти</v>
      </c>
      <c r="D42" s="29" t="str">
        <f>'Инвентаризация на 01.07.16'!N73</f>
        <v>52</v>
      </c>
      <c r="E42" s="37">
        <f t="shared" si="0"/>
        <v>425457.87</v>
      </c>
      <c r="F42" s="38">
        <f>'Инвентаризация на 01.07.16'!E73+'Инвентаризация на 01.07.16'!E134</f>
        <v>127637.36</v>
      </c>
      <c r="G42" s="38">
        <f>'Инвентаризация на 01.07.16'!E106+'Инвентаризация на 01.07.16'!E152</f>
        <v>297820.51</v>
      </c>
      <c r="H42" s="38"/>
      <c r="I42" s="38"/>
      <c r="J42" s="38"/>
      <c r="K42" s="38"/>
    </row>
    <row r="43" spans="1:11" x14ac:dyDescent="0.25">
      <c r="A43" s="34">
        <f t="shared" si="1"/>
        <v>38</v>
      </c>
      <c r="B43" s="26" t="s">
        <v>14</v>
      </c>
      <c r="C43" s="28" t="str">
        <f>'Инвентаризация на 01.07.16'!M74</f>
        <v>Ветлужская</v>
      </c>
      <c r="D43" s="29" t="str">
        <f>'Инвентаризация на 01.07.16'!N74</f>
        <v>26</v>
      </c>
      <c r="E43" s="37">
        <f t="shared" si="0"/>
        <v>500720</v>
      </c>
      <c r="F43" s="38">
        <f>'Инвентаризация на 01.07.16'!E74</f>
        <v>150216</v>
      </c>
      <c r="G43" s="38">
        <f>'Инвентаризация на 01.07.16'!E114</f>
        <v>350504</v>
      </c>
      <c r="H43" s="38"/>
      <c r="I43" s="38"/>
      <c r="J43" s="38"/>
      <c r="K43" s="38"/>
    </row>
    <row r="44" spans="1:11" x14ac:dyDescent="0.25">
      <c r="A44" s="34">
        <f t="shared" si="1"/>
        <v>39</v>
      </c>
      <c r="B44" s="26" t="s">
        <v>14</v>
      </c>
      <c r="C44" s="28" t="str">
        <f>'Инвентаризация на 01.07.16'!M75</f>
        <v>1905 года</v>
      </c>
      <c r="D44" s="29" t="str">
        <f>'Инвентаризация на 01.07.16'!N75</f>
        <v>85</v>
      </c>
      <c r="E44" s="37">
        <f t="shared" si="0"/>
        <v>721546.56</v>
      </c>
      <c r="F44" s="38">
        <f>'Инвентаризация на 01.07.16'!E75</f>
        <v>180000</v>
      </c>
      <c r="G44" s="38">
        <f>'Инвентаризация на 01.07.16'!E123+'Инвентаризация на 01.08.16'!E297</f>
        <v>541546.56000000006</v>
      </c>
      <c r="H44" s="38"/>
      <c r="I44" s="38"/>
      <c r="J44" s="38"/>
      <c r="K44" s="38"/>
    </row>
    <row r="45" spans="1:11" x14ac:dyDescent="0.25">
      <c r="A45" s="34">
        <f t="shared" si="1"/>
        <v>40</v>
      </c>
      <c r="B45" s="26" t="s">
        <v>248</v>
      </c>
      <c r="C45" s="28" t="str">
        <f>'Инвентаризация на 01.07.16'!M79</f>
        <v>Микрорайон</v>
      </c>
      <c r="D45" s="29" t="str">
        <f>'Инвентаризация на 01.07.16'!N79</f>
        <v>16</v>
      </c>
      <c r="E45" s="37">
        <f t="shared" si="0"/>
        <v>268716.79999999999</v>
      </c>
      <c r="F45" s="38">
        <f>'Инвентаризация на 01.07.16'!E79+'Инвентаризация на 01.10.16 '!E380</f>
        <v>129659.37</v>
      </c>
      <c r="G45" s="38">
        <f>'Инвентаризация на 01.07.16'!E99</f>
        <v>139057.43</v>
      </c>
      <c r="H45" s="38"/>
      <c r="I45" s="38"/>
      <c r="J45" s="38"/>
      <c r="K45" s="38"/>
    </row>
    <row r="46" spans="1:11" x14ac:dyDescent="0.25">
      <c r="A46" s="34">
        <f t="shared" si="1"/>
        <v>41</v>
      </c>
      <c r="B46" s="26" t="s">
        <v>14</v>
      </c>
      <c r="C46" s="28" t="str">
        <f>'Инвентаризация на 01.07.16'!M80</f>
        <v>Железнодорожная</v>
      </c>
      <c r="D46" s="29" t="str">
        <f>'Инвентаризация на 01.07.16'!N80</f>
        <v>8/1</v>
      </c>
      <c r="E46" s="37">
        <f t="shared" si="0"/>
        <v>1111786.5499999998</v>
      </c>
      <c r="F46" s="38">
        <f>'Инвентаризация на 01.07.16'!E80+'Инвентаризация на 01.07.16'!E81</f>
        <v>375526.33999999997</v>
      </c>
      <c r="G46" s="38">
        <f>'Инвентаризация на 01.07.16'!E82+'Инвентаризация на 01.07.16'!E122+'Инвентаризация на 01.07.16'!E127</f>
        <v>736260.21</v>
      </c>
      <c r="H46" s="38"/>
      <c r="I46" s="38"/>
      <c r="J46" s="38"/>
      <c r="K46" s="38"/>
    </row>
    <row r="47" spans="1:11" x14ac:dyDescent="0.25">
      <c r="A47" s="34">
        <f t="shared" si="1"/>
        <v>42</v>
      </c>
      <c r="B47" s="26" t="s">
        <v>14</v>
      </c>
      <c r="C47" s="28" t="str">
        <f>'Инвентаризация на 01.07.16'!M83</f>
        <v>Степная</v>
      </c>
      <c r="D47" s="29" t="str">
        <f>'Инвентаризация на 01.07.16'!N83</f>
        <v>55а</v>
      </c>
      <c r="E47" s="37">
        <f t="shared" si="0"/>
        <v>198707.83000000002</v>
      </c>
      <c r="F47" s="38">
        <f>'Инвентаризация на 01.07.16'!E83</f>
        <v>70093.53</v>
      </c>
      <c r="G47" s="38">
        <f>'Инвентаризация на 01.07.16'!E149</f>
        <v>128614.3</v>
      </c>
      <c r="H47" s="38"/>
      <c r="I47" s="38"/>
      <c r="J47" s="38"/>
      <c r="K47" s="38"/>
    </row>
    <row r="48" spans="1:11" x14ac:dyDescent="0.25">
      <c r="A48" s="34">
        <f t="shared" si="1"/>
        <v>43</v>
      </c>
      <c r="B48" s="26" t="s">
        <v>14</v>
      </c>
      <c r="C48" s="28" t="str">
        <f>'Инвентаризация на 01.07.16'!M84</f>
        <v>Бориса Богаткова</v>
      </c>
      <c r="D48" s="29" t="str">
        <f>'Инвентаризация на 01.07.16'!N84</f>
        <v>194/7</v>
      </c>
      <c r="E48" s="37">
        <f t="shared" si="0"/>
        <v>371481</v>
      </c>
      <c r="F48" s="38">
        <f>'Инвентаризация на 01.07.16'!E84</f>
        <v>71801.100000000006</v>
      </c>
      <c r="G48" s="38">
        <f>'Инвентаризация на 01.07.16'!E96+'Инвентаризация на 01.08.16'!E274+'Инвентаризация на 01.09.16 '!E337</f>
        <v>299679.89999999997</v>
      </c>
      <c r="H48" s="38"/>
      <c r="I48" s="38"/>
      <c r="J48" s="38"/>
      <c r="K48" s="38"/>
    </row>
    <row r="49" spans="1:11" x14ac:dyDescent="0.25">
      <c r="A49" s="34">
        <f t="shared" si="1"/>
        <v>44</v>
      </c>
      <c r="B49" s="26" t="s">
        <v>14</v>
      </c>
      <c r="C49" s="28" t="str">
        <f>'Инвентаризация на 01.07.16'!M87</f>
        <v>Вертковская</v>
      </c>
      <c r="D49" s="29" t="str">
        <f>'Инвентаризация на 01.07.16'!N87</f>
        <v>8/1</v>
      </c>
      <c r="E49" s="37">
        <f t="shared" si="0"/>
        <v>212528.00999999998</v>
      </c>
      <c r="F49" s="38">
        <f>'Инвентаризация на 01.07.16'!E87</f>
        <v>63758.400000000001</v>
      </c>
      <c r="G49" s="38">
        <f>'Инвентаризация на 01.07.16'!E136</f>
        <v>148769.60999999999</v>
      </c>
      <c r="H49" s="38"/>
      <c r="I49" s="38"/>
      <c r="J49" s="38"/>
      <c r="K49" s="38"/>
    </row>
    <row r="50" spans="1:11" x14ac:dyDescent="0.25">
      <c r="A50" s="34">
        <f t="shared" si="1"/>
        <v>45</v>
      </c>
      <c r="B50" s="26" t="s">
        <v>14</v>
      </c>
      <c r="C50" s="28" t="str">
        <f>'Инвентаризация на 01.07.16'!M88</f>
        <v>Молодости</v>
      </c>
      <c r="D50" s="29" t="str">
        <f>'Инвентаризация на 01.07.16'!N88</f>
        <v>24</v>
      </c>
      <c r="E50" s="37">
        <f t="shared" si="0"/>
        <v>1449072.8399999999</v>
      </c>
      <c r="F50" s="38">
        <f>'Инвентаризация на 01.07.16'!E88+'Инвентаризация на 01.07.16'!E208</f>
        <v>434721.9</v>
      </c>
      <c r="G50" s="38">
        <f>'Инвентаризация на 01.07.16'!E126+'Инвентаризация на 01.08.16'!E264+'Инвентаризация на 01.10.16 '!E373</f>
        <v>1014350.94</v>
      </c>
      <c r="H50" s="38"/>
      <c r="I50" s="38"/>
      <c r="J50" s="38"/>
      <c r="K50" s="38"/>
    </row>
    <row r="51" spans="1:11" x14ac:dyDescent="0.25">
      <c r="A51" s="34">
        <f t="shared" si="1"/>
        <v>46</v>
      </c>
      <c r="B51" s="26" t="s">
        <v>283</v>
      </c>
      <c r="C51" s="26" t="str">
        <f>'Инвентаризация на 01.07.16'!M93</f>
        <v>нет</v>
      </c>
      <c r="D51" s="29" t="str">
        <f>'Инвентаризация на 01.07.16'!N93</f>
        <v>3</v>
      </c>
      <c r="E51" s="37">
        <f t="shared" si="0"/>
        <v>739021.04</v>
      </c>
      <c r="F51" s="38">
        <f>'Инвентаризация на 01.07.16'!E93+'Инвентаризация на 01.07.16'!E94</f>
        <v>221706.31</v>
      </c>
      <c r="G51" s="38">
        <f>'Инвентаризация на 01.07.16'!E125+'Инвентаризация на 01.07.16'!E169</f>
        <v>517314.73</v>
      </c>
      <c r="H51" s="38"/>
      <c r="I51" s="38"/>
      <c r="J51" s="38"/>
      <c r="K51" s="38"/>
    </row>
    <row r="52" spans="1:11" x14ac:dyDescent="0.25">
      <c r="A52" s="34">
        <f t="shared" si="1"/>
        <v>47</v>
      </c>
      <c r="B52" s="26" t="s">
        <v>14</v>
      </c>
      <c r="C52" s="28" t="str">
        <f>'Инвентаризация на 01.07.16'!M95</f>
        <v>Белинского</v>
      </c>
      <c r="D52" s="29" t="str">
        <f>'Инвентаризация на 01.07.16'!N95</f>
        <v>3</v>
      </c>
      <c r="E52" s="37">
        <f t="shared" si="0"/>
        <v>1099130</v>
      </c>
      <c r="F52" s="38">
        <f>'Инвентаризация на 01.07.16'!E95</f>
        <v>329739</v>
      </c>
      <c r="G52" s="38">
        <f>'Инвентаризация на 01.07.16'!E132</f>
        <v>769391</v>
      </c>
      <c r="H52" s="38"/>
      <c r="I52" s="38"/>
      <c r="J52" s="38"/>
      <c r="K52" s="38"/>
    </row>
    <row r="53" spans="1:11" x14ac:dyDescent="0.25">
      <c r="A53" s="34">
        <f t="shared" si="1"/>
        <v>48</v>
      </c>
      <c r="B53" s="26" t="s">
        <v>14</v>
      </c>
      <c r="C53" s="28" t="str">
        <f>'Инвентаризация на 01.07.16'!M101</f>
        <v>Кропоткина</v>
      </c>
      <c r="D53" s="29" t="str">
        <f>'Инвентаризация на 01.07.16'!N101</f>
        <v>104</v>
      </c>
      <c r="E53" s="37">
        <f t="shared" si="0"/>
        <v>277509.87</v>
      </c>
      <c r="F53" s="38">
        <f>'Инвентаризация на 01.07.16'!E101</f>
        <v>83252.960000000006</v>
      </c>
      <c r="G53" s="38">
        <f>'Инвентаризация на 01.07.16'!E133</f>
        <v>194256.91</v>
      </c>
      <c r="H53" s="38"/>
      <c r="I53" s="38"/>
      <c r="J53" s="38"/>
      <c r="K53" s="38"/>
    </row>
    <row r="54" spans="1:11" x14ac:dyDescent="0.25">
      <c r="A54" s="34">
        <f t="shared" si="1"/>
        <v>49</v>
      </c>
      <c r="B54" s="26" t="s">
        <v>27</v>
      </c>
      <c r="C54" s="28" t="str">
        <f>'Инвентаризация на 01.07.16'!M102</f>
        <v>Павлова</v>
      </c>
      <c r="D54" s="29" t="str">
        <f>'Инвентаризация на 01.07.16'!N102</f>
        <v>4/1</v>
      </c>
      <c r="E54" s="37">
        <f t="shared" si="0"/>
        <v>329117.33999999997</v>
      </c>
      <c r="F54" s="38">
        <f>'Инвентаризация на 01.07.16'!E102</f>
        <v>98735</v>
      </c>
      <c r="G54" s="38">
        <f>'Инвентаризация на 01.07.16'!E150</f>
        <v>230382.34</v>
      </c>
      <c r="H54" s="38"/>
      <c r="I54" s="38"/>
      <c r="J54" s="38"/>
      <c r="K54" s="38"/>
    </row>
    <row r="55" spans="1:11" x14ac:dyDescent="0.25">
      <c r="A55" s="34">
        <f t="shared" si="1"/>
        <v>50</v>
      </c>
      <c r="B55" s="26" t="s">
        <v>14</v>
      </c>
      <c r="C55" s="28" t="str">
        <f>'Инвентаризация на 01.07.16'!M112</f>
        <v>Демакова</v>
      </c>
      <c r="D55" s="29" t="str">
        <f>'Инвентаризация на 01.07.16'!N112</f>
        <v>12</v>
      </c>
      <c r="E55" s="37">
        <f t="shared" si="0"/>
        <v>600000</v>
      </c>
      <c r="F55" s="38"/>
      <c r="G55" s="38">
        <f>'Инвентаризация на 01.07.16'!E112</f>
        <v>600000</v>
      </c>
      <c r="H55" s="38"/>
      <c r="I55" s="38"/>
      <c r="J55" s="38"/>
      <c r="K55" s="38"/>
    </row>
    <row r="56" spans="1:11" x14ac:dyDescent="0.25">
      <c r="A56" s="34">
        <f t="shared" si="1"/>
        <v>51</v>
      </c>
      <c r="B56" s="26" t="s">
        <v>14</v>
      </c>
      <c r="C56" s="28" t="str">
        <f>'Инвентаризация на 01.07.16'!M111</f>
        <v>Новогодняя</v>
      </c>
      <c r="D56" s="29" t="str">
        <f>'Инвентаризация на 01.07.16'!N111</f>
        <v>34/1</v>
      </c>
      <c r="E56" s="37">
        <f t="shared" si="0"/>
        <v>250166.28</v>
      </c>
      <c r="F56" s="38">
        <f>'Инвентаризация на 01.07.16'!E111</f>
        <v>75049.88</v>
      </c>
      <c r="G56" s="38">
        <f>'Инвентаризация на 01.07.16'!E142</f>
        <v>175116.4</v>
      </c>
      <c r="H56" s="38"/>
      <c r="I56" s="38"/>
      <c r="J56" s="38"/>
      <c r="K56" s="38"/>
    </row>
    <row r="57" spans="1:11" x14ac:dyDescent="0.25">
      <c r="A57" s="34">
        <f t="shared" si="1"/>
        <v>52</v>
      </c>
      <c r="B57" s="26" t="s">
        <v>14</v>
      </c>
      <c r="C57" s="28" t="str">
        <f>'Инвентаризация на 01.07.16'!M116</f>
        <v>Бориса Богаткова</v>
      </c>
      <c r="D57" s="29" t="str">
        <f>'Инвентаризация на 01.07.16'!N116</f>
        <v>208/1</v>
      </c>
      <c r="E57" s="37">
        <f t="shared" si="0"/>
        <v>707715</v>
      </c>
      <c r="F57" s="38">
        <f>'Инвентаризация на 01.07.16'!E116+'Инвентаризация на 01.07.16'!F116</f>
        <v>212317</v>
      </c>
      <c r="G57" s="38">
        <f>'Инвентаризация на 01.07.16'!E154+'Инвентаризация на 01.07.16'!F154+'Инвентаризация на 01.07.16'!E157+'Инвентаризация на 01.07.16'!F157</f>
        <v>495398</v>
      </c>
      <c r="H57" s="38"/>
      <c r="I57" s="38"/>
      <c r="J57" s="38"/>
      <c r="K57" s="38"/>
    </row>
    <row r="58" spans="1:11" x14ac:dyDescent="0.25">
      <c r="A58" s="34">
        <f t="shared" si="1"/>
        <v>53</v>
      </c>
      <c r="B58" s="26" t="s">
        <v>14</v>
      </c>
      <c r="C58" s="28" t="str">
        <f>'Инвентаризация на 01.07.16'!M117</f>
        <v>Станиславского</v>
      </c>
      <c r="D58" s="29" t="s">
        <v>229</v>
      </c>
      <c r="E58" s="37">
        <f t="shared" si="0"/>
        <v>810374.76</v>
      </c>
      <c r="F58" s="38">
        <f>'Инвентаризация на 01.07.16'!E117</f>
        <v>450374.76</v>
      </c>
      <c r="G58" s="38">
        <f>'Инвентаризация на 01.07.16'!E176</f>
        <v>360000</v>
      </c>
      <c r="H58" s="38"/>
      <c r="I58" s="38"/>
      <c r="J58" s="38"/>
      <c r="K58" s="38"/>
    </row>
    <row r="59" spans="1:11" x14ac:dyDescent="0.25">
      <c r="A59" s="34">
        <f t="shared" si="1"/>
        <v>54</v>
      </c>
      <c r="B59" s="26" t="s">
        <v>14</v>
      </c>
      <c r="C59" s="28" t="str">
        <f>'Инвентаризация на 01.07.16'!M124</f>
        <v xml:space="preserve">пр.Дзержинского </v>
      </c>
      <c r="D59" s="29" t="s">
        <v>341</v>
      </c>
      <c r="E59" s="37">
        <f t="shared" si="0"/>
        <v>211152.03999999998</v>
      </c>
      <c r="F59" s="38">
        <f>'Инвентаризация на 01.07.16'!E124+'Инвентаризация на 01.08.16'!E238</f>
        <v>63345.61</v>
      </c>
      <c r="G59" s="38">
        <f>'Инвентаризация на 01.07.16'!E147+'Инвентаризация на 01.09.16 '!E332</f>
        <v>147806.43</v>
      </c>
      <c r="H59" s="38"/>
      <c r="I59" s="38"/>
      <c r="J59" s="38"/>
      <c r="K59" s="38"/>
    </row>
    <row r="60" spans="1:11" x14ac:dyDescent="0.25">
      <c r="A60" s="34">
        <f t="shared" si="1"/>
        <v>55</v>
      </c>
      <c r="B60" s="26" t="s">
        <v>27</v>
      </c>
      <c r="C60" s="28" t="str">
        <f>'Инвентаризация на 01.07.16'!M129</f>
        <v>Горького</v>
      </c>
      <c r="D60" s="29" t="s">
        <v>350</v>
      </c>
      <c r="E60" s="37">
        <f t="shared" si="0"/>
        <v>860078</v>
      </c>
      <c r="F60" s="38"/>
      <c r="G60" s="38">
        <f>'Инвентаризация на 01.07.16'!E129</f>
        <v>860078</v>
      </c>
      <c r="H60" s="38"/>
      <c r="I60" s="38"/>
      <c r="J60" s="38"/>
      <c r="K60" s="38"/>
    </row>
    <row r="61" spans="1:11" x14ac:dyDescent="0.25">
      <c r="A61" s="34">
        <f t="shared" si="1"/>
        <v>56</v>
      </c>
      <c r="B61" s="26" t="s">
        <v>14</v>
      </c>
      <c r="C61" s="28" t="str">
        <f>'Инвентаризация на 01.07.16'!M131</f>
        <v>Нарымская</v>
      </c>
      <c r="D61" s="29" t="s">
        <v>356</v>
      </c>
      <c r="E61" s="37">
        <f t="shared" si="0"/>
        <v>413243.89999999997</v>
      </c>
      <c r="F61" s="38">
        <f>'Инвентаризация на 01.07.16'!E131</f>
        <v>123973.17</v>
      </c>
      <c r="G61" s="38">
        <f>'Инвентаризация на 01.07.16'!E159</f>
        <v>289270.73</v>
      </c>
      <c r="H61" s="38"/>
      <c r="I61" s="38"/>
      <c r="J61" s="38"/>
      <c r="K61" s="38"/>
    </row>
    <row r="62" spans="1:11" x14ac:dyDescent="0.25">
      <c r="A62" s="34">
        <f t="shared" si="1"/>
        <v>57</v>
      </c>
      <c r="B62" s="26" t="s">
        <v>14</v>
      </c>
      <c r="C62" s="28" t="str">
        <f>'Инвентаризация на 01.07.16'!M141</f>
        <v>Бориса Богаткова</v>
      </c>
      <c r="D62" s="29" t="s">
        <v>369</v>
      </c>
      <c r="E62" s="37">
        <f t="shared" si="0"/>
        <v>718194.4</v>
      </c>
      <c r="F62" s="38">
        <f>'Инвентаризация на 01.07.16'!E141</f>
        <v>96600</v>
      </c>
      <c r="G62" s="38">
        <f>'Инвентаризация на 01.07.16'!E161+'Инвентаризация на 01.10.16 '!E346</f>
        <v>621594.4</v>
      </c>
      <c r="H62" s="38"/>
      <c r="I62" s="38"/>
      <c r="J62" s="38"/>
      <c r="K62" s="38"/>
    </row>
    <row r="63" spans="1:11" x14ac:dyDescent="0.25">
      <c r="A63" s="34">
        <f t="shared" si="1"/>
        <v>58</v>
      </c>
      <c r="B63" s="26" t="s">
        <v>14</v>
      </c>
      <c r="C63" s="28" t="str">
        <f>'Инвентаризация на 01.07.16'!M143</f>
        <v>Трудовая</v>
      </c>
      <c r="D63" s="29" t="s">
        <v>374</v>
      </c>
      <c r="E63" s="37">
        <f t="shared" si="0"/>
        <v>412914.2</v>
      </c>
      <c r="F63" s="38">
        <f>'Инвентаризация на 01.07.16'!E143+'Инвентаризация на 01.10.16 '!E370</f>
        <v>174970.2</v>
      </c>
      <c r="G63" s="38">
        <f>'Инвентаризация на 01.07.16'!E162</f>
        <v>237944</v>
      </c>
      <c r="H63" s="38"/>
      <c r="I63" s="38"/>
      <c r="J63" s="38"/>
      <c r="K63" s="38"/>
    </row>
    <row r="64" spans="1:11" x14ac:dyDescent="0.25">
      <c r="A64" s="34">
        <f t="shared" si="1"/>
        <v>59</v>
      </c>
      <c r="B64" s="26" t="s">
        <v>14</v>
      </c>
      <c r="C64" s="28" t="str">
        <f>'Инвентаризация на 01.07.16'!M146</f>
        <v>ул.Добролюбова</v>
      </c>
      <c r="D64" s="29" t="s">
        <v>188</v>
      </c>
      <c r="E64" s="37">
        <f t="shared" si="0"/>
        <v>480708.14</v>
      </c>
      <c r="F64" s="38">
        <f>'Инвентаризация на 01.07.16'!E146</f>
        <v>144212.44</v>
      </c>
      <c r="G64" s="38">
        <f>'Инвентаризация на 01.07.16'!E173</f>
        <v>336495.7</v>
      </c>
      <c r="H64" s="38"/>
      <c r="I64" s="38"/>
      <c r="J64" s="38"/>
      <c r="K64" s="38"/>
    </row>
    <row r="65" spans="1:11" x14ac:dyDescent="0.25">
      <c r="A65" s="34">
        <f t="shared" si="1"/>
        <v>60</v>
      </c>
      <c r="B65" s="26" t="s">
        <v>14</v>
      </c>
      <c r="C65" s="28" t="str">
        <f>'Инвентаризация на 01.07.16'!M148</f>
        <v>ул.Иванова</v>
      </c>
      <c r="D65" s="29" t="s">
        <v>393</v>
      </c>
      <c r="E65" s="37">
        <f t="shared" si="0"/>
        <v>315000</v>
      </c>
      <c r="F65" s="38"/>
      <c r="G65" s="38">
        <f>'Инвентаризация на 01.07.16'!E148</f>
        <v>315000</v>
      </c>
      <c r="H65" s="38"/>
      <c r="I65" s="38"/>
      <c r="J65" s="38"/>
      <c r="K65" s="38"/>
    </row>
    <row r="66" spans="1:11" x14ac:dyDescent="0.25">
      <c r="A66" s="34">
        <f t="shared" si="1"/>
        <v>61</v>
      </c>
      <c r="B66" s="26" t="s">
        <v>14</v>
      </c>
      <c r="C66" s="28" t="str">
        <f>'Инвентаризация на 01.07.16'!M153</f>
        <v>ул.Вертковская</v>
      </c>
      <c r="D66" s="29" t="s">
        <v>405</v>
      </c>
      <c r="E66" s="37">
        <f t="shared" si="0"/>
        <v>243374.85</v>
      </c>
      <c r="F66" s="38">
        <f>'Инвентаризация на 01.07.16'!E153</f>
        <v>243374.85</v>
      </c>
      <c r="G66" s="38"/>
      <c r="H66" s="38"/>
      <c r="I66" s="38"/>
      <c r="J66" s="38"/>
      <c r="K66" s="38"/>
    </row>
    <row r="67" spans="1:11" x14ac:dyDescent="0.25">
      <c r="A67" s="34">
        <f t="shared" si="1"/>
        <v>62</v>
      </c>
      <c r="B67" s="26" t="s">
        <v>14</v>
      </c>
      <c r="C67" s="28" t="str">
        <f>'Инвентаризация на 01.07.16'!M158</f>
        <v>Бориса Богаткова</v>
      </c>
      <c r="D67" s="29" t="s">
        <v>419</v>
      </c>
      <c r="E67" s="37">
        <f t="shared" si="0"/>
        <v>1164783.8799999999</v>
      </c>
      <c r="F67" s="38">
        <f>'Инвентаризация на 01.07.16'!E158</f>
        <v>753783.88</v>
      </c>
      <c r="G67" s="38">
        <f>'Инвентаризация на 01.09.16 '!E313+'Инвентаризация на 01.10.16 '!E353</f>
        <v>411000</v>
      </c>
      <c r="H67" s="38"/>
      <c r="I67" s="38"/>
      <c r="J67" s="38"/>
      <c r="K67" s="38"/>
    </row>
    <row r="68" spans="1:11" x14ac:dyDescent="0.25">
      <c r="A68" s="34">
        <f t="shared" si="1"/>
        <v>63</v>
      </c>
      <c r="B68" s="26" t="s">
        <v>14</v>
      </c>
      <c r="C68" s="28" t="str">
        <f>'Инвентаризация на 01.07.16'!M160</f>
        <v xml:space="preserve">Бориса Богаткова </v>
      </c>
      <c r="D68" s="29" t="s">
        <v>425</v>
      </c>
      <c r="E68" s="37">
        <f t="shared" si="0"/>
        <v>598754.42000000004</v>
      </c>
      <c r="F68" s="38">
        <f>'Инвентаризация на 01.07.16'!E160</f>
        <v>179626.33</v>
      </c>
      <c r="G68" s="38">
        <f>'Инвентаризация на 01.07.16'!E190</f>
        <v>419128.09</v>
      </c>
      <c r="H68" s="38"/>
      <c r="I68" s="38"/>
      <c r="J68" s="38"/>
      <c r="K68" s="38"/>
    </row>
    <row r="69" spans="1:11" x14ac:dyDescent="0.25">
      <c r="A69" s="34">
        <f t="shared" si="1"/>
        <v>64</v>
      </c>
      <c r="B69" s="26" t="s">
        <v>14</v>
      </c>
      <c r="C69" s="28" t="str">
        <f>'Инвентаризация на 01.07.16'!M163</f>
        <v xml:space="preserve"> ул.Лебедевского</v>
      </c>
      <c r="D69" s="29" t="s">
        <v>434</v>
      </c>
      <c r="E69" s="37">
        <f t="shared" si="0"/>
        <v>2353689.06</v>
      </c>
      <c r="F69" s="38"/>
      <c r="G69" s="38">
        <f>'Инвентаризация на 01.07.16'!E163</f>
        <v>2353689.06</v>
      </c>
      <c r="H69" s="38"/>
      <c r="I69" s="38"/>
      <c r="J69" s="38"/>
      <c r="K69" s="38"/>
    </row>
    <row r="70" spans="1:11" x14ac:dyDescent="0.25">
      <c r="A70" s="34">
        <f t="shared" si="1"/>
        <v>65</v>
      </c>
      <c r="B70" s="26" t="s">
        <v>14</v>
      </c>
      <c r="C70" s="26" t="s">
        <v>867</v>
      </c>
      <c r="D70" s="29" t="s">
        <v>439</v>
      </c>
      <c r="E70" s="37">
        <f t="shared" si="0"/>
        <v>1098000</v>
      </c>
      <c r="F70" s="38">
        <f>'Инвентаризация на 01.07.16'!E164</f>
        <v>350000</v>
      </c>
      <c r="G70" s="38">
        <f>'Инвентаризация на 01.07.16'!E188+'Инвентаризация на 01.08.16'!E216+'Инвентаризация на 01.09.16 '!E310+'Инвентаризация на 01.10.16 '!E376</f>
        <v>748000</v>
      </c>
      <c r="H70" s="38"/>
      <c r="I70" s="38"/>
      <c r="J70" s="38"/>
      <c r="K70" s="38"/>
    </row>
    <row r="71" spans="1:11" x14ac:dyDescent="0.25">
      <c r="A71" s="34">
        <f t="shared" si="1"/>
        <v>66</v>
      </c>
      <c r="B71" s="26" t="s">
        <v>14</v>
      </c>
      <c r="C71" s="28" t="str">
        <f>'Инвентаризация на 01.07.16'!M166</f>
        <v>ул.Молодости</v>
      </c>
      <c r="D71" s="29" t="s">
        <v>447</v>
      </c>
      <c r="E71" s="37">
        <f t="shared" ref="E71:E134" si="2">F71+G71</f>
        <v>600000</v>
      </c>
      <c r="F71" s="38"/>
      <c r="G71" s="38">
        <f>'Инвентаризация на 01.07.16'!E166+'Инвентаризация на 01.07.16'!E167+'Инвентаризация на 01.07.16'!E168</f>
        <v>600000</v>
      </c>
      <c r="H71" s="38"/>
      <c r="I71" s="38"/>
      <c r="J71" s="38"/>
      <c r="K71" s="38"/>
    </row>
    <row r="72" spans="1:11" x14ac:dyDescent="0.25">
      <c r="A72" s="34">
        <f t="shared" si="1"/>
        <v>67</v>
      </c>
      <c r="B72" s="26" t="str">
        <f>'Инвентаризация на 01.07.16'!L172</f>
        <v>с.Криводановка</v>
      </c>
      <c r="C72" s="26" t="s">
        <v>141</v>
      </c>
      <c r="D72" s="29" t="s">
        <v>458</v>
      </c>
      <c r="E72" s="37">
        <f t="shared" si="2"/>
        <v>210000</v>
      </c>
      <c r="F72" s="38">
        <f>'Инвентаризация на 01.08.16'!E172</f>
        <v>63000</v>
      </c>
      <c r="G72" s="38">
        <f>'Инвентаризация на 01.08.16'!E204</f>
        <v>147000</v>
      </c>
      <c r="H72" s="38"/>
      <c r="I72" s="38"/>
      <c r="J72" s="38"/>
      <c r="K72" s="38"/>
    </row>
    <row r="73" spans="1:11" x14ac:dyDescent="0.25">
      <c r="A73" s="34">
        <f t="shared" si="1"/>
        <v>68</v>
      </c>
      <c r="B73" s="26" t="s">
        <v>14</v>
      </c>
      <c r="C73" s="28" t="str">
        <f>'Инвентаризация на 01.07.16'!M175</f>
        <v>Высоцкого</v>
      </c>
      <c r="D73" s="29" t="s">
        <v>464</v>
      </c>
      <c r="E73" s="37">
        <f t="shared" si="2"/>
        <v>1751828.65</v>
      </c>
      <c r="F73" s="38"/>
      <c r="G73" s="38">
        <f>'Инвентаризация на 01.07.16'!E175</f>
        <v>1751828.65</v>
      </c>
      <c r="H73" s="38"/>
      <c r="I73" s="38"/>
      <c r="J73" s="38"/>
      <c r="K73" s="38"/>
    </row>
    <row r="74" spans="1:11" x14ac:dyDescent="0.25">
      <c r="A74" s="34">
        <f t="shared" si="1"/>
        <v>69</v>
      </c>
      <c r="B74" s="26" t="s">
        <v>14</v>
      </c>
      <c r="C74" s="26" t="str">
        <f>'Инвентаризация на 01.07.16'!M178</f>
        <v>ул.Ильича</v>
      </c>
      <c r="D74" s="29">
        <v>3</v>
      </c>
      <c r="E74" s="37">
        <f t="shared" si="2"/>
        <v>373391.05</v>
      </c>
      <c r="F74" s="38">
        <f>'Инвентаризация на 01.07.16'!E178</f>
        <v>135000</v>
      </c>
      <c r="G74" s="38">
        <f>'Инвентаризация на 01.09.16 '!E316</f>
        <v>238391.05</v>
      </c>
      <c r="H74" s="38"/>
      <c r="I74" s="38"/>
      <c r="J74" s="38"/>
      <c r="K74" s="38"/>
    </row>
    <row r="75" spans="1:11" x14ac:dyDescent="0.25">
      <c r="A75" s="34">
        <f t="shared" si="1"/>
        <v>70</v>
      </c>
      <c r="B75" s="26" t="s">
        <v>14</v>
      </c>
      <c r="C75" s="26" t="str">
        <f>'Инвентаризация на 01.07.16'!M177</f>
        <v>ул.Сибиряков-Гвардейцев</v>
      </c>
      <c r="D75" s="29" t="s">
        <v>470</v>
      </c>
      <c r="E75" s="37">
        <f t="shared" si="2"/>
        <v>200010.74</v>
      </c>
      <c r="F75" s="38">
        <f>'Инвентаризация на 01.07.16'!E177</f>
        <v>60000</v>
      </c>
      <c r="G75" s="38">
        <f>'Инвентаризация на 01.07.16'!E207</f>
        <v>140010.74</v>
      </c>
      <c r="H75" s="38"/>
      <c r="I75" s="38"/>
      <c r="J75" s="38"/>
      <c r="K75" s="38"/>
    </row>
    <row r="76" spans="1:11" x14ac:dyDescent="0.25">
      <c r="A76" s="34">
        <f t="shared" si="1"/>
        <v>71</v>
      </c>
      <c r="B76" s="26" t="s">
        <v>14</v>
      </c>
      <c r="C76" s="26" t="str">
        <f>'Инвентаризация на 01.07.16'!M181</f>
        <v>Высоцкого</v>
      </c>
      <c r="D76" s="29" t="s">
        <v>61</v>
      </c>
      <c r="E76" s="37">
        <f t="shared" si="2"/>
        <v>1703650</v>
      </c>
      <c r="F76" s="38">
        <f>'Инвентаризация на 01.07.16'!E181</f>
        <v>511095</v>
      </c>
      <c r="G76" s="38">
        <f>'Инвентаризация на 01.07.16'!E193+'Инвентаризация на 01.08.16'!E218</f>
        <v>1192555</v>
      </c>
      <c r="H76" s="38"/>
      <c r="I76" s="38"/>
      <c r="J76" s="38"/>
      <c r="K76" s="38"/>
    </row>
    <row r="77" spans="1:11" x14ac:dyDescent="0.25">
      <c r="A77" s="34">
        <f t="shared" si="1"/>
        <v>72</v>
      </c>
      <c r="B77" s="26" t="s">
        <v>14</v>
      </c>
      <c r="C77" s="28" t="str">
        <f>'Инвентаризация на 01.07.16'!M183</f>
        <v>Тамбовская</v>
      </c>
      <c r="D77" s="29" t="s">
        <v>490</v>
      </c>
      <c r="E77" s="37">
        <f t="shared" si="2"/>
        <v>500938.32</v>
      </c>
      <c r="F77" s="38">
        <f>'Инвентаризация на 01.07.16'!E183</f>
        <v>150281.5</v>
      </c>
      <c r="G77" s="38">
        <f>'Инвентаризация на 01.08.16'!E251</f>
        <v>350656.82</v>
      </c>
      <c r="H77" s="38"/>
      <c r="I77" s="38"/>
      <c r="J77" s="38"/>
      <c r="K77" s="38"/>
    </row>
    <row r="78" spans="1:11" x14ac:dyDescent="0.25">
      <c r="A78" s="34">
        <f t="shared" si="1"/>
        <v>73</v>
      </c>
      <c r="B78" s="26" t="s">
        <v>14</v>
      </c>
      <c r="C78" s="26" t="str">
        <f>'Инвентаризация на 01.07.16'!M180</f>
        <v>Некрасова</v>
      </c>
      <c r="D78" s="29" t="s">
        <v>722</v>
      </c>
      <c r="E78" s="37">
        <f t="shared" si="2"/>
        <v>941040.84000000008</v>
      </c>
      <c r="F78" s="38">
        <f>'Инвентаризация на 01.07.16'!E180</f>
        <v>338211.25</v>
      </c>
      <c r="G78" s="38">
        <f>'Инвентаризация на 01.08.16'!E239+'Инвентаризация на 01.09.16 '!E320+'Инвентаризация на 01.10.16 '!E389</f>
        <v>602829.59000000008</v>
      </c>
      <c r="H78" s="38"/>
      <c r="I78" s="38"/>
      <c r="J78" s="38"/>
      <c r="K78" s="38"/>
    </row>
    <row r="79" spans="1:11" x14ac:dyDescent="0.25">
      <c r="A79" s="34">
        <f t="shared" si="1"/>
        <v>74</v>
      </c>
      <c r="B79" s="26" t="s">
        <v>14</v>
      </c>
      <c r="C79" s="28" t="str">
        <f>'Инвентаризация на 01.07.16'!M182</f>
        <v>Березовая</v>
      </c>
      <c r="D79" s="29" t="s">
        <v>487</v>
      </c>
      <c r="E79" s="37">
        <f t="shared" si="2"/>
        <v>219818</v>
      </c>
      <c r="F79" s="38">
        <f>'Инвентаризация на 01.07.16'!E182</f>
        <v>65945.399999999994</v>
      </c>
      <c r="G79" s="38">
        <f>'Инвентаризация на 01.08.16'!E229</f>
        <v>153872.6</v>
      </c>
      <c r="H79" s="38"/>
      <c r="I79" s="38"/>
      <c r="J79" s="38"/>
      <c r="K79" s="38"/>
    </row>
    <row r="80" spans="1:11" x14ac:dyDescent="0.25">
      <c r="A80" s="34">
        <f t="shared" si="1"/>
        <v>75</v>
      </c>
      <c r="B80" s="26" t="s">
        <v>14</v>
      </c>
      <c r="C80" s="28" t="str">
        <f>'Инвентаризация на 01.07.16'!M185</f>
        <v>ул.Петухова</v>
      </c>
      <c r="D80" s="29" t="s">
        <v>497</v>
      </c>
      <c r="E80" s="37">
        <f t="shared" si="2"/>
        <v>180847.98</v>
      </c>
      <c r="F80" s="38"/>
      <c r="G80" s="38">
        <f>'Инвентаризация на 01.07.16'!E185</f>
        <v>180847.98</v>
      </c>
      <c r="H80" s="38"/>
      <c r="I80" s="38"/>
      <c r="J80" s="38"/>
      <c r="K80" s="38"/>
    </row>
    <row r="81" spans="1:11" x14ac:dyDescent="0.25">
      <c r="A81" s="34">
        <f t="shared" si="1"/>
        <v>76</v>
      </c>
      <c r="B81" s="26" t="s">
        <v>14</v>
      </c>
      <c r="C81" s="28" t="str">
        <f>'Инвентаризация на 01.07.16'!M189</f>
        <v>Красноярская</v>
      </c>
      <c r="D81" s="29" t="s">
        <v>510</v>
      </c>
      <c r="E81" s="37">
        <f t="shared" si="2"/>
        <v>510000</v>
      </c>
      <c r="F81" s="38">
        <f>'Инвентаризация на 01.07.16'!E189</f>
        <v>153000</v>
      </c>
      <c r="G81" s="38">
        <f>'Инвентаризация на 01.07.16'!E205+'Инвентаризация на 01.07.16'!E206</f>
        <v>357000</v>
      </c>
      <c r="H81" s="38"/>
      <c r="I81" s="38"/>
      <c r="J81" s="38"/>
      <c r="K81" s="38"/>
    </row>
    <row r="82" spans="1:11" x14ac:dyDescent="0.25">
      <c r="A82" s="34">
        <f t="shared" si="1"/>
        <v>77</v>
      </c>
      <c r="B82" s="26" t="str">
        <f>'Инвентаризация на 01.07.16'!L186</f>
        <v>с.Криводановка</v>
      </c>
      <c r="C82" s="28" t="s">
        <v>933</v>
      </c>
      <c r="D82" s="29" t="s">
        <v>501</v>
      </c>
      <c r="E82" s="37">
        <f t="shared" si="2"/>
        <v>210000</v>
      </c>
      <c r="F82" s="38">
        <f>'Инвентаризация на 01.07.16'!E186</f>
        <v>63000</v>
      </c>
      <c r="G82" s="38">
        <f>'Инвентаризация на 01.10.16 '!E369</f>
        <v>147000</v>
      </c>
      <c r="H82" s="38"/>
      <c r="I82" s="38"/>
      <c r="J82" s="38"/>
      <c r="K82" s="38"/>
    </row>
    <row r="83" spans="1:11" x14ac:dyDescent="0.25">
      <c r="A83" s="34">
        <f t="shared" si="1"/>
        <v>78</v>
      </c>
      <c r="B83" s="26" t="s">
        <v>14</v>
      </c>
      <c r="C83" s="28" t="str">
        <f>'Инвентаризация на 01.07.16'!M187</f>
        <v>Есенина</v>
      </c>
      <c r="D83" s="29" t="s">
        <v>121</v>
      </c>
      <c r="E83" s="37">
        <f t="shared" si="2"/>
        <v>81151.88</v>
      </c>
      <c r="F83" s="38">
        <f>'Инвентаризация на 01.07.16'!E187</f>
        <v>24345.56</v>
      </c>
      <c r="G83" s="38">
        <f>'Инвентаризация на 01.08.16'!E237</f>
        <v>56806.32</v>
      </c>
      <c r="H83" s="38"/>
      <c r="I83" s="38"/>
      <c r="J83" s="38"/>
      <c r="K83" s="38"/>
    </row>
    <row r="84" spans="1:11" x14ac:dyDescent="0.25">
      <c r="A84" s="34">
        <f t="shared" si="1"/>
        <v>79</v>
      </c>
      <c r="B84" s="26" t="s">
        <v>14</v>
      </c>
      <c r="C84" s="28" t="str">
        <f>'Инвентаризация на 01.07.16'!M192</f>
        <v>Адриена Лежена</v>
      </c>
      <c r="D84" s="29" t="s">
        <v>464</v>
      </c>
      <c r="E84" s="37">
        <f t="shared" si="2"/>
        <v>1013920.9</v>
      </c>
      <c r="F84" s="38">
        <f>'Инвентаризация на 01.07.16'!E192</f>
        <v>304176.27</v>
      </c>
      <c r="G84" s="38">
        <f>'Инвентаризация на 01.08.16'!E234</f>
        <v>709744.63</v>
      </c>
      <c r="H84" s="38"/>
      <c r="I84" s="38"/>
      <c r="J84" s="38"/>
      <c r="K84" s="38"/>
    </row>
    <row r="85" spans="1:11" x14ac:dyDescent="0.25">
      <c r="A85" s="34">
        <f t="shared" si="1"/>
        <v>80</v>
      </c>
      <c r="B85" s="26" t="s">
        <v>14</v>
      </c>
      <c r="C85" s="28" t="str">
        <f>'Инвентаризация на 01.07.16'!M202</f>
        <v>Полякова</v>
      </c>
      <c r="D85" s="29" t="s">
        <v>772</v>
      </c>
      <c r="E85" s="37">
        <f t="shared" si="2"/>
        <v>255594</v>
      </c>
      <c r="F85" s="38">
        <f>'Инвентаризация на 01.07.16'!E202</f>
        <v>76678.2</v>
      </c>
      <c r="G85" s="38">
        <f>'Инвентаризация на 01.08.16'!E228</f>
        <v>178915.8</v>
      </c>
      <c r="H85" s="38"/>
      <c r="I85" s="38"/>
      <c r="J85" s="38"/>
      <c r="K85" s="38"/>
    </row>
    <row r="86" spans="1:11" x14ac:dyDescent="0.25">
      <c r="A86" s="34">
        <f t="shared" si="1"/>
        <v>81</v>
      </c>
      <c r="B86" s="26" t="s">
        <v>14</v>
      </c>
      <c r="C86" s="28" t="str">
        <f>'Инвентаризация на 01.07.16'!M201</f>
        <v>Сибревкома</v>
      </c>
      <c r="D86" s="29" t="s">
        <v>434</v>
      </c>
      <c r="E86" s="37">
        <f t="shared" si="2"/>
        <v>170000</v>
      </c>
      <c r="F86" s="38">
        <f>'Инвентаризация на 01.07.16'!E201</f>
        <v>51000</v>
      </c>
      <c r="G86" s="38">
        <f>'Инвентаризация на 01.08.16'!E300</f>
        <v>119000</v>
      </c>
      <c r="H86" s="38"/>
      <c r="I86" s="38"/>
      <c r="J86" s="38"/>
      <c r="K86" s="38"/>
    </row>
    <row r="87" spans="1:11" x14ac:dyDescent="0.25">
      <c r="A87" s="34">
        <f t="shared" si="1"/>
        <v>82</v>
      </c>
      <c r="B87" s="26" t="s">
        <v>14</v>
      </c>
      <c r="C87" s="28" t="str">
        <f>'Инвентаризация на 01.07.16'!M196</f>
        <v>Куприна</v>
      </c>
      <c r="D87" s="29" t="s">
        <v>78</v>
      </c>
      <c r="E87" s="37">
        <f t="shared" si="2"/>
        <v>479294.05</v>
      </c>
      <c r="F87" s="38">
        <f>'Инвентаризация на 01.07.16'!E196</f>
        <v>225581.37</v>
      </c>
      <c r="G87" s="38">
        <f>'Инвентаризация на 01.09.16 '!E328+'Инвентаризация на 01.10.16 '!E363</f>
        <v>253712.68</v>
      </c>
      <c r="H87" s="38"/>
      <c r="I87" s="38"/>
      <c r="J87" s="38"/>
      <c r="K87" s="38"/>
    </row>
    <row r="88" spans="1:11" x14ac:dyDescent="0.25">
      <c r="A88" s="34">
        <f t="shared" si="1"/>
        <v>83</v>
      </c>
      <c r="B88" s="26" t="s">
        <v>14</v>
      </c>
      <c r="C88" s="26" t="s">
        <v>768</v>
      </c>
      <c r="D88" s="29" t="s">
        <v>771</v>
      </c>
      <c r="E88" s="37">
        <f t="shared" si="2"/>
        <v>1111938.8</v>
      </c>
      <c r="F88" s="38">
        <f>'Инвентаризация на 01.07.16'!E199</f>
        <v>335150.56</v>
      </c>
      <c r="G88" s="38">
        <f>'Инвентаризация на 01.08.16'!E240+'Инвентаризация на 01.08.16'!E290+'Инвентаризация на 01.09.16 '!E318+'Инвентаризация на 01.10.16 '!E388+'Инвентаризация на 01.10.16 '!E375</f>
        <v>776788.24</v>
      </c>
      <c r="H88" s="38"/>
      <c r="I88" s="38"/>
      <c r="J88" s="38"/>
      <c r="K88" s="38"/>
    </row>
    <row r="89" spans="1:11" x14ac:dyDescent="0.25">
      <c r="A89" s="34">
        <f t="shared" si="1"/>
        <v>84</v>
      </c>
      <c r="B89" s="26" t="s">
        <v>14</v>
      </c>
      <c r="C89" s="26" t="s">
        <v>774</v>
      </c>
      <c r="D89" s="29" t="s">
        <v>195</v>
      </c>
      <c r="E89" s="37">
        <f t="shared" si="2"/>
        <v>535676.67000000004</v>
      </c>
      <c r="F89" s="38">
        <f>'Инвентаризация на 01.07.16'!E213</f>
        <v>166676.67000000001</v>
      </c>
      <c r="G89" s="38">
        <f>'Инвентаризация на 01.09.16 '!E317</f>
        <v>369000</v>
      </c>
      <c r="H89" s="38"/>
      <c r="I89" s="38"/>
      <c r="J89" s="38"/>
      <c r="K89" s="38"/>
    </row>
    <row r="90" spans="1:11" x14ac:dyDescent="0.25">
      <c r="A90" s="34">
        <f t="shared" si="1"/>
        <v>85</v>
      </c>
      <c r="B90" s="26" t="s">
        <v>14</v>
      </c>
      <c r="C90" s="26" t="s">
        <v>15</v>
      </c>
      <c r="D90" s="29" t="s">
        <v>775</v>
      </c>
      <c r="E90" s="37">
        <f t="shared" si="2"/>
        <v>881546</v>
      </c>
      <c r="F90" s="38">
        <f>'Инвентаризация на 01.07.16'!E211+'Инвентаризация на 01.07.16'!E212</f>
        <v>264463.8</v>
      </c>
      <c r="G90" s="38">
        <f>'Инвентаризация на 01.08.16'!E269+'Инвентаризация на 01.08.16'!E279</f>
        <v>617082.19999999995</v>
      </c>
      <c r="H90" s="38"/>
      <c r="I90" s="38"/>
      <c r="J90" s="38"/>
      <c r="K90" s="38"/>
    </row>
    <row r="91" spans="1:11" x14ac:dyDescent="0.25">
      <c r="A91" s="34">
        <f t="shared" si="1"/>
        <v>86</v>
      </c>
      <c r="B91" s="26" t="s">
        <v>14</v>
      </c>
      <c r="C91" s="26" t="s">
        <v>65</v>
      </c>
      <c r="D91" s="29" t="s">
        <v>776</v>
      </c>
      <c r="E91" s="37">
        <f t="shared" si="2"/>
        <v>1471000.3</v>
      </c>
      <c r="F91" s="38">
        <f>'Инвентаризация на 01.07.16'!E215</f>
        <v>537000.30000000005</v>
      </c>
      <c r="G91" s="38">
        <f>'Инвентаризация на 01.09.16 '!E330+'Инвентаризация на 01.10.16 '!E393</f>
        <v>934000</v>
      </c>
      <c r="H91" s="38"/>
      <c r="I91" s="38"/>
      <c r="J91" s="38"/>
      <c r="K91" s="38"/>
    </row>
    <row r="92" spans="1:11" x14ac:dyDescent="0.25">
      <c r="A92" s="34">
        <f t="shared" si="1"/>
        <v>87</v>
      </c>
      <c r="B92" s="26" t="s">
        <v>14</v>
      </c>
      <c r="C92" s="26" t="s">
        <v>15</v>
      </c>
      <c r="D92" s="29" t="s">
        <v>377</v>
      </c>
      <c r="E92" s="37">
        <f t="shared" si="2"/>
        <v>305529.08999999997</v>
      </c>
      <c r="F92" s="38">
        <f>'Инвентаризация на 01.07.16'!E144+'Инвентаризация на 01.07.16'!E209+'Инвентаризация на 01.07.16'!E210</f>
        <v>91658.73</v>
      </c>
      <c r="G92" s="38">
        <f>'Инвентаризация на 01.07.16'!E179</f>
        <v>213870.36</v>
      </c>
      <c r="H92" s="38"/>
      <c r="I92" s="38"/>
      <c r="J92" s="38"/>
      <c r="K92" s="38"/>
    </row>
    <row r="93" spans="1:11" x14ac:dyDescent="0.25">
      <c r="A93" s="34">
        <f t="shared" si="1"/>
        <v>88</v>
      </c>
      <c r="B93" s="26" t="s">
        <v>14</v>
      </c>
      <c r="C93" s="26" t="s">
        <v>442</v>
      </c>
      <c r="D93" s="29" t="s">
        <v>443</v>
      </c>
      <c r="E93" s="37">
        <f t="shared" si="2"/>
        <v>5358015.16</v>
      </c>
      <c r="F93" s="38"/>
      <c r="G93" s="38">
        <f>'Инвентаризация на 01.07.16'!E165</f>
        <v>5358015.16</v>
      </c>
      <c r="H93" s="38"/>
      <c r="I93" s="38"/>
      <c r="J93" s="38"/>
      <c r="K93" s="38"/>
    </row>
    <row r="94" spans="1:11" x14ac:dyDescent="0.25">
      <c r="A94" s="34">
        <f t="shared" si="1"/>
        <v>89</v>
      </c>
      <c r="B94" s="26" t="s">
        <v>14</v>
      </c>
      <c r="C94" s="26" t="s">
        <v>801</v>
      </c>
      <c r="D94" s="29" t="s">
        <v>770</v>
      </c>
      <c r="E94" s="37">
        <f t="shared" si="2"/>
        <v>1461087.8</v>
      </c>
      <c r="F94" s="38">
        <f>'Инвентаризация на 01.07.16'!E198</f>
        <v>438326.34</v>
      </c>
      <c r="G94" s="38">
        <f>'Инвентаризация на 01.10.16 '!E364</f>
        <v>1022761.46</v>
      </c>
      <c r="H94" s="38"/>
      <c r="I94" s="38"/>
      <c r="J94" s="38"/>
      <c r="K94" s="38"/>
    </row>
    <row r="95" spans="1:11" x14ac:dyDescent="0.25">
      <c r="A95" s="34">
        <v>89</v>
      </c>
      <c r="B95" s="26" t="s">
        <v>14</v>
      </c>
      <c r="C95" s="26" t="s">
        <v>395</v>
      </c>
      <c r="D95" s="29" t="s">
        <v>110</v>
      </c>
      <c r="E95" s="37">
        <f t="shared" si="2"/>
        <v>30000</v>
      </c>
      <c r="F95" s="38">
        <v>30000</v>
      </c>
      <c r="G95" s="38"/>
      <c r="H95" s="38"/>
      <c r="I95" s="38"/>
      <c r="J95" s="38"/>
      <c r="K95" s="38"/>
    </row>
    <row r="96" spans="1:11" x14ac:dyDescent="0.25">
      <c r="A96" s="34">
        <v>90</v>
      </c>
      <c r="B96" s="26" t="s">
        <v>14</v>
      </c>
      <c r="C96" s="26" t="s">
        <v>865</v>
      </c>
      <c r="D96" s="29" t="s">
        <v>866</v>
      </c>
      <c r="E96" s="37">
        <f t="shared" si="2"/>
        <v>565078.86</v>
      </c>
      <c r="F96" s="38">
        <f>'Инвентаризация на 01.08.16'!E217</f>
        <v>170945.32</v>
      </c>
      <c r="G96" s="38">
        <f>'Инвентаризация на 01.09.16 '!E322</f>
        <v>394133.54</v>
      </c>
      <c r="H96" s="38"/>
      <c r="I96" s="38"/>
      <c r="J96" s="38"/>
      <c r="K96" s="38"/>
    </row>
    <row r="97" spans="1:11" x14ac:dyDescent="0.25">
      <c r="A97" s="34">
        <v>91</v>
      </c>
      <c r="B97" s="26" t="s">
        <v>248</v>
      </c>
      <c r="C97" s="26" t="s">
        <v>141</v>
      </c>
      <c r="D97" s="29" t="s">
        <v>929</v>
      </c>
      <c r="E97" s="37">
        <f t="shared" si="2"/>
        <v>235000</v>
      </c>
      <c r="F97" s="38">
        <f>'Инвентаризация на 01.08.16'!E221</f>
        <v>70500</v>
      </c>
      <c r="G97" s="38">
        <f>'Инвентаризация на 01.10.16 '!E359</f>
        <v>164500</v>
      </c>
      <c r="H97" s="38"/>
      <c r="I97" s="38"/>
      <c r="J97" s="38"/>
      <c r="K97" s="38"/>
    </row>
    <row r="98" spans="1:11" x14ac:dyDescent="0.25">
      <c r="A98" s="34">
        <v>92</v>
      </c>
      <c r="B98" s="26" t="s">
        <v>248</v>
      </c>
      <c r="C98" s="26" t="s">
        <v>933</v>
      </c>
      <c r="D98" s="29" t="s">
        <v>918</v>
      </c>
      <c r="E98" s="37">
        <f t="shared" si="2"/>
        <v>375500</v>
      </c>
      <c r="F98" s="38">
        <f>'Инвентаризация на 01.08.16'!E222</f>
        <v>112650</v>
      </c>
      <c r="G98" s="38">
        <f>'Инвентаризация на 01.10.16 '!E360</f>
        <v>262850</v>
      </c>
      <c r="H98" s="38"/>
      <c r="I98" s="38"/>
      <c r="J98" s="38"/>
      <c r="K98" s="38"/>
    </row>
    <row r="99" spans="1:11" x14ac:dyDescent="0.25">
      <c r="A99" s="34">
        <v>93</v>
      </c>
      <c r="B99" s="26" t="s">
        <v>14</v>
      </c>
      <c r="C99" s="26" t="s">
        <v>151</v>
      </c>
      <c r="D99" s="29" t="s">
        <v>447</v>
      </c>
      <c r="E99" s="37">
        <f t="shared" si="2"/>
        <v>626946.89</v>
      </c>
      <c r="F99" s="38">
        <f>'Инвентаризация на 01.08.16'!E223+'Инвентаризация на 01.08.16'!E252+'Инвентаризация на 01.09.16 '!E315</f>
        <v>206571.89</v>
      </c>
      <c r="G99" s="38">
        <f>'Инвентаризация на 01.10.16 '!E387</f>
        <v>420375</v>
      </c>
      <c r="H99" s="38"/>
      <c r="I99" s="38"/>
      <c r="J99" s="38"/>
      <c r="K99" s="38"/>
    </row>
    <row r="100" spans="1:11" x14ac:dyDescent="0.25">
      <c r="A100" s="34">
        <v>94</v>
      </c>
      <c r="B100" s="26" t="s">
        <v>248</v>
      </c>
      <c r="C100" s="26" t="s">
        <v>141</v>
      </c>
      <c r="D100" s="29" t="s">
        <v>924</v>
      </c>
      <c r="E100" s="37">
        <f t="shared" si="2"/>
        <v>316200</v>
      </c>
      <c r="F100" s="38">
        <f>'Инвентаризация на 01.08.16'!E224</f>
        <v>94860</v>
      </c>
      <c r="G100" s="38">
        <f>'Инвентаризация на 01.10.16 '!E361</f>
        <v>221340</v>
      </c>
      <c r="H100" s="38"/>
      <c r="I100" s="38"/>
      <c r="J100" s="38"/>
      <c r="K100" s="38"/>
    </row>
    <row r="101" spans="1:11" x14ac:dyDescent="0.25">
      <c r="A101" s="34">
        <v>95</v>
      </c>
      <c r="B101" s="26" t="s">
        <v>14</v>
      </c>
      <c r="C101" s="26" t="s">
        <v>65</v>
      </c>
      <c r="D101" s="29" t="s">
        <v>881</v>
      </c>
      <c r="E101" s="37">
        <f t="shared" si="2"/>
        <v>1408338.4</v>
      </c>
      <c r="F101" s="38">
        <f>'Инвентаризация на 01.08.16'!E225</f>
        <v>474338.4</v>
      </c>
      <c r="G101" s="38">
        <f>'Инвентаризация на 01.09.16 '!E323</f>
        <v>934000</v>
      </c>
      <c r="H101" s="38"/>
      <c r="I101" s="38"/>
      <c r="J101" s="38"/>
      <c r="K101" s="38"/>
    </row>
    <row r="102" spans="1:11" x14ac:dyDescent="0.25">
      <c r="A102" s="34">
        <v>96</v>
      </c>
      <c r="B102" s="26" t="s">
        <v>14</v>
      </c>
      <c r="C102" s="26" t="s">
        <v>65</v>
      </c>
      <c r="D102" s="29" t="s">
        <v>920</v>
      </c>
      <c r="E102" s="37">
        <f t="shared" si="2"/>
        <v>150000</v>
      </c>
      <c r="F102" s="38">
        <f>'Инвентаризация на 01.08.16'!E226</f>
        <v>45000</v>
      </c>
      <c r="G102" s="38">
        <f>'Инвентаризация на 01.08.16'!E277</f>
        <v>105000</v>
      </c>
      <c r="H102" s="38"/>
      <c r="I102" s="38"/>
      <c r="J102" s="38"/>
      <c r="K102" s="38"/>
    </row>
    <row r="103" spans="1:11" x14ac:dyDescent="0.25">
      <c r="A103" s="34">
        <v>97</v>
      </c>
      <c r="B103" s="26" t="s">
        <v>14</v>
      </c>
      <c r="C103" s="26" t="s">
        <v>917</v>
      </c>
      <c r="D103" s="29" t="s">
        <v>918</v>
      </c>
      <c r="E103" s="37">
        <f t="shared" si="2"/>
        <v>228668.27</v>
      </c>
      <c r="F103" s="38">
        <f>'Инвентаризация на 01.08.16'!E227</f>
        <v>228668.27</v>
      </c>
      <c r="G103" s="38"/>
      <c r="H103" s="38"/>
      <c r="I103" s="38"/>
      <c r="J103" s="38"/>
      <c r="K103" s="38"/>
    </row>
    <row r="104" spans="1:11" x14ac:dyDescent="0.25">
      <c r="A104" s="34">
        <v>98</v>
      </c>
      <c r="B104" s="26" t="s">
        <v>14</v>
      </c>
      <c r="C104" s="26" t="s">
        <v>875</v>
      </c>
      <c r="D104" s="29" t="s">
        <v>213</v>
      </c>
      <c r="E104" s="37">
        <f t="shared" si="2"/>
        <v>384927.09</v>
      </c>
      <c r="F104" s="38"/>
      <c r="G104" s="38">
        <f>'Инвентаризация на 01.08.16'!E232+'Инвентаризация на 01.08.16'!E250</f>
        <v>384927.09</v>
      </c>
      <c r="H104" s="38"/>
      <c r="I104" s="38"/>
      <c r="J104" s="38"/>
      <c r="K104" s="38"/>
    </row>
    <row r="105" spans="1:11" x14ac:dyDescent="0.25">
      <c r="A105" s="34">
        <v>99</v>
      </c>
      <c r="B105" s="26" t="s">
        <v>14</v>
      </c>
      <c r="C105" s="26" t="s">
        <v>872</v>
      </c>
      <c r="D105" s="29" t="s">
        <v>458</v>
      </c>
      <c r="E105" s="37">
        <f t="shared" si="2"/>
        <v>744190</v>
      </c>
      <c r="F105" s="38">
        <f>'Инвентаризация на 01.08.16'!E233</f>
        <v>501093</v>
      </c>
      <c r="G105" s="38">
        <f>'Инвентаризация на 01.08.16'!E302</f>
        <v>243097</v>
      </c>
      <c r="H105" s="38"/>
      <c r="I105" s="38"/>
      <c r="J105" s="38"/>
      <c r="K105" s="38"/>
    </row>
    <row r="106" spans="1:11" x14ac:dyDescent="0.25">
      <c r="A106" s="34">
        <v>100</v>
      </c>
      <c r="B106" s="26" t="s">
        <v>14</v>
      </c>
      <c r="C106" s="26" t="s">
        <v>960</v>
      </c>
      <c r="D106" s="29" t="s">
        <v>961</v>
      </c>
      <c r="E106" s="37">
        <f t="shared" si="2"/>
        <v>158979.16999999998</v>
      </c>
      <c r="F106" s="38"/>
      <c r="G106" s="38">
        <f>'Инвентаризация на 01.08.16'!E235+'Инвентаризация на 01.10.16 '!E362</f>
        <v>158979.16999999998</v>
      </c>
      <c r="H106" s="38"/>
      <c r="I106" s="38"/>
      <c r="J106" s="38"/>
      <c r="K106" s="38"/>
    </row>
    <row r="107" spans="1:11" x14ac:dyDescent="0.25">
      <c r="A107" s="34">
        <v>101</v>
      </c>
      <c r="B107" s="26" t="s">
        <v>14</v>
      </c>
      <c r="C107" s="26" t="s">
        <v>1267</v>
      </c>
      <c r="D107" s="29" t="s">
        <v>907</v>
      </c>
      <c r="E107" s="37">
        <f t="shared" si="2"/>
        <v>1423305</v>
      </c>
      <c r="F107" s="38">
        <f>'Инвентаризация на 01.08.16'!E236</f>
        <v>426991.5</v>
      </c>
      <c r="G107" s="38">
        <f>'Инвентаризация на 01.08.16'!E288</f>
        <v>996313.5</v>
      </c>
      <c r="H107" s="38"/>
      <c r="I107" s="38"/>
      <c r="J107" s="38"/>
      <c r="K107" s="38"/>
    </row>
    <row r="108" spans="1:11" x14ac:dyDescent="0.25">
      <c r="A108" s="34">
        <v>102</v>
      </c>
      <c r="B108" s="26" t="s">
        <v>14</v>
      </c>
      <c r="C108" s="26" t="s">
        <v>65</v>
      </c>
      <c r="D108" s="29" t="s">
        <v>885</v>
      </c>
      <c r="E108" s="37">
        <f t="shared" si="2"/>
        <v>555000</v>
      </c>
      <c r="F108" s="38">
        <f>'Инвентаризация на 01.08.16'!E241</f>
        <v>555000</v>
      </c>
      <c r="G108" s="38"/>
      <c r="H108" s="38"/>
      <c r="I108" s="38"/>
      <c r="J108" s="38"/>
      <c r="K108" s="38"/>
    </row>
    <row r="109" spans="1:11" x14ac:dyDescent="0.25">
      <c r="A109" s="34">
        <v>103</v>
      </c>
      <c r="B109" s="26" t="s">
        <v>14</v>
      </c>
      <c r="C109" s="26" t="s">
        <v>317</v>
      </c>
      <c r="D109" s="29" t="s">
        <v>218</v>
      </c>
      <c r="E109" s="37">
        <f t="shared" si="2"/>
        <v>208053.57</v>
      </c>
      <c r="F109" s="38"/>
      <c r="G109" s="38">
        <f>'Инвентаризация на 01.08.16'!E242+'Инвентаризация на 01.08.16'!E243</f>
        <v>208053.57</v>
      </c>
      <c r="H109" s="38"/>
      <c r="I109" s="38"/>
      <c r="J109" s="38"/>
      <c r="K109" s="38"/>
    </row>
    <row r="110" spans="1:11" x14ac:dyDescent="0.25">
      <c r="A110" s="34">
        <v>104</v>
      </c>
      <c r="B110" s="26" t="s">
        <v>248</v>
      </c>
      <c r="C110" s="26" t="s">
        <v>141</v>
      </c>
      <c r="D110" s="29" t="s">
        <v>907</v>
      </c>
      <c r="E110" s="37">
        <f t="shared" si="2"/>
        <v>355470.92000000004</v>
      </c>
      <c r="F110" s="38">
        <f>'Инвентаризация на 01.08.16'!E244</f>
        <v>106641.28</v>
      </c>
      <c r="G110" s="38">
        <f>'Инвентаризация на 01.08.16'!E287</f>
        <v>248829.64</v>
      </c>
      <c r="H110" s="38"/>
      <c r="I110" s="38"/>
      <c r="J110" s="38"/>
      <c r="K110" s="38"/>
    </row>
    <row r="111" spans="1:11" x14ac:dyDescent="0.25">
      <c r="A111" s="34">
        <v>105</v>
      </c>
      <c r="B111" s="26" t="s">
        <v>14</v>
      </c>
      <c r="C111" s="26" t="s">
        <v>322</v>
      </c>
      <c r="D111" s="29" t="s">
        <v>148</v>
      </c>
      <c r="E111" s="37">
        <f t="shared" si="2"/>
        <v>275797.2</v>
      </c>
      <c r="F111" s="38">
        <f>'Инвентаризация на 01.08.16'!E245+'Инвентаризация на 01.08.16'!E247</f>
        <v>81271.86</v>
      </c>
      <c r="G111" s="38">
        <f>'Инвентаризация на 01.08.16'!E253+'Инвентаризация на 01.09.16 '!E329</f>
        <v>194525.34</v>
      </c>
      <c r="H111" s="38"/>
      <c r="I111" s="38"/>
      <c r="J111" s="38"/>
      <c r="K111" s="38"/>
    </row>
    <row r="112" spans="1:11" x14ac:dyDescent="0.25">
      <c r="A112" s="34">
        <v>106</v>
      </c>
      <c r="B112" s="26" t="s">
        <v>14</v>
      </c>
      <c r="C112" s="26" t="s">
        <v>65</v>
      </c>
      <c r="D112" s="29" t="s">
        <v>943</v>
      </c>
      <c r="E112" s="37">
        <f t="shared" si="2"/>
        <v>160600</v>
      </c>
      <c r="F112" s="38">
        <f>'Инвентаризация на 01.08.16'!E246</f>
        <v>48180</v>
      </c>
      <c r="G112" s="38">
        <f>'Инвентаризация на 01.10.16 '!E384</f>
        <v>112420</v>
      </c>
      <c r="H112" s="38"/>
      <c r="I112" s="38"/>
      <c r="J112" s="38"/>
      <c r="K112" s="38"/>
    </row>
    <row r="113" spans="1:11" x14ac:dyDescent="0.25">
      <c r="A113" s="34">
        <v>107</v>
      </c>
      <c r="B113" s="26" t="s">
        <v>14</v>
      </c>
      <c r="C113" s="26" t="s">
        <v>867</v>
      </c>
      <c r="D113" s="29" t="s">
        <v>948</v>
      </c>
      <c r="E113" s="37">
        <f t="shared" si="2"/>
        <v>784286.94</v>
      </c>
      <c r="F113" s="38">
        <f>'Инвентаризация на 01.08.16'!E248</f>
        <v>431081</v>
      </c>
      <c r="G113" s="38">
        <f>'Инвентаризация на 01.10.16 '!E355</f>
        <v>353205.94</v>
      </c>
      <c r="H113" s="38"/>
      <c r="I113" s="38"/>
      <c r="J113" s="38"/>
      <c r="K113" s="38"/>
    </row>
    <row r="114" spans="1:11" x14ac:dyDescent="0.25">
      <c r="A114" s="34">
        <v>108</v>
      </c>
      <c r="B114" s="26" t="s">
        <v>14</v>
      </c>
      <c r="C114" s="26" t="s">
        <v>950</v>
      </c>
      <c r="D114" s="29" t="s">
        <v>350</v>
      </c>
      <c r="E114" s="37">
        <f t="shared" si="2"/>
        <v>1000552.68</v>
      </c>
      <c r="F114" s="38">
        <f>'Инвентаризация на 01.08.16'!E249</f>
        <v>1000552.68</v>
      </c>
      <c r="G114" s="38"/>
      <c r="H114" s="38"/>
      <c r="I114" s="38"/>
      <c r="J114" s="38"/>
      <c r="K114" s="38"/>
    </row>
    <row r="115" spans="1:11" x14ac:dyDescent="0.25">
      <c r="A115" s="34">
        <v>109</v>
      </c>
      <c r="B115" s="26" t="s">
        <v>14</v>
      </c>
      <c r="C115" s="26" t="s">
        <v>1012</v>
      </c>
      <c r="D115" s="29" t="s">
        <v>1014</v>
      </c>
      <c r="E115" s="37">
        <f t="shared" si="2"/>
        <v>344699.41000000003</v>
      </c>
      <c r="F115" s="38">
        <f>'Инвентаризация на 01.08.16'!E255</f>
        <v>103409.82</v>
      </c>
      <c r="G115" s="38">
        <f>'Инвентаризация на 01.10.16 '!E356</f>
        <v>241289.59</v>
      </c>
      <c r="H115" s="38"/>
      <c r="I115" s="38"/>
      <c r="J115" s="38"/>
      <c r="K115" s="38"/>
    </row>
    <row r="116" spans="1:11" x14ac:dyDescent="0.25">
      <c r="A116" s="34">
        <v>110</v>
      </c>
      <c r="B116" s="26" t="s">
        <v>14</v>
      </c>
      <c r="C116" s="26" t="s">
        <v>388</v>
      </c>
      <c r="D116" s="29" t="s">
        <v>1013</v>
      </c>
      <c r="E116" s="37">
        <f t="shared" si="2"/>
        <v>117039.62</v>
      </c>
      <c r="F116" s="38">
        <f>'Инвентаризация на 01.08.16'!E256</f>
        <v>117039.62</v>
      </c>
      <c r="G116" s="38"/>
      <c r="H116" s="38"/>
      <c r="I116" s="38"/>
      <c r="J116" s="38"/>
      <c r="K116" s="38"/>
    </row>
    <row r="117" spans="1:11" x14ac:dyDescent="0.25">
      <c r="A117" s="34">
        <v>111</v>
      </c>
      <c r="B117" s="26" t="s">
        <v>248</v>
      </c>
      <c r="C117" s="26" t="s">
        <v>141</v>
      </c>
      <c r="D117" s="29" t="s">
        <v>148</v>
      </c>
      <c r="E117" s="37">
        <f t="shared" si="2"/>
        <v>250591.88</v>
      </c>
      <c r="F117" s="38">
        <f>'Инвентаризация на 01.08.16'!E257</f>
        <v>75177.56</v>
      </c>
      <c r="G117" s="38">
        <f>'Инвентаризация на 01.09.16 '!E342</f>
        <v>175414.32</v>
      </c>
      <c r="H117" s="38"/>
      <c r="I117" s="38"/>
      <c r="J117" s="38"/>
      <c r="K117" s="38"/>
    </row>
    <row r="118" spans="1:11" x14ac:dyDescent="0.25">
      <c r="A118" s="34">
        <v>112</v>
      </c>
      <c r="B118" s="26" t="s">
        <v>14</v>
      </c>
      <c r="C118" s="26" t="s">
        <v>1016</v>
      </c>
      <c r="D118" s="29" t="s">
        <v>1021</v>
      </c>
      <c r="E118" s="37">
        <f t="shared" si="2"/>
        <v>1637414</v>
      </c>
      <c r="F118" s="38">
        <f>'Инвентаризация на 01.08.16'!E260</f>
        <v>491224.2</v>
      </c>
      <c r="G118" s="38">
        <f>'Инвентаризация на 01.09.16 '!E309+'Инвентаризация на 01.10.16 '!E394</f>
        <v>1146189.8</v>
      </c>
      <c r="H118" s="38"/>
      <c r="I118" s="38"/>
      <c r="J118" s="38"/>
      <c r="K118" s="38"/>
    </row>
    <row r="119" spans="1:11" x14ac:dyDescent="0.25">
      <c r="A119" s="34">
        <v>113</v>
      </c>
      <c r="B119" s="26" t="s">
        <v>14</v>
      </c>
      <c r="C119" s="26" t="s">
        <v>875</v>
      </c>
      <c r="D119" s="29" t="s">
        <v>1022</v>
      </c>
      <c r="E119" s="37">
        <f t="shared" si="2"/>
        <v>931164.8</v>
      </c>
      <c r="F119" s="38">
        <f>'Инвентаризация на 01.08.16'!E261</f>
        <v>243018</v>
      </c>
      <c r="G119" s="38">
        <f>'Инвентаризация на 01.08.16'!E306+'Инвентаризация на 01.10.16 '!E357</f>
        <v>688146.8</v>
      </c>
      <c r="H119" s="38"/>
      <c r="I119" s="38"/>
      <c r="J119" s="38"/>
      <c r="K119" s="38"/>
    </row>
    <row r="120" spans="1:11" x14ac:dyDescent="0.25">
      <c r="A120" s="34">
        <v>114</v>
      </c>
      <c r="B120" s="26" t="s">
        <v>14</v>
      </c>
      <c r="C120" s="26" t="s">
        <v>1017</v>
      </c>
      <c r="D120" s="29" t="s">
        <v>1023</v>
      </c>
      <c r="E120" s="37">
        <f t="shared" si="2"/>
        <v>125663.78</v>
      </c>
      <c r="F120" s="38">
        <f>'Инвентаризация на 01.08.16'!E262</f>
        <v>125663.78</v>
      </c>
      <c r="G120" s="38"/>
      <c r="H120" s="38"/>
      <c r="I120" s="38"/>
      <c r="J120" s="38"/>
      <c r="K120" s="38"/>
    </row>
    <row r="121" spans="1:11" x14ac:dyDescent="0.25">
      <c r="A121" s="34">
        <v>115</v>
      </c>
      <c r="B121" s="26" t="s">
        <v>14</v>
      </c>
      <c r="C121" s="26" t="s">
        <v>1018</v>
      </c>
      <c r="D121" s="29" t="s">
        <v>1024</v>
      </c>
      <c r="E121" s="37">
        <f t="shared" si="2"/>
        <v>73140</v>
      </c>
      <c r="F121" s="38">
        <f>'Инвентаризация на 01.08.16'!E263</f>
        <v>73140</v>
      </c>
      <c r="G121" s="38"/>
      <c r="H121" s="38"/>
      <c r="I121" s="38"/>
      <c r="J121" s="38"/>
      <c r="K121" s="38"/>
    </row>
    <row r="122" spans="1:11" x14ac:dyDescent="0.25">
      <c r="A122" s="34">
        <v>116</v>
      </c>
      <c r="B122" s="26" t="s">
        <v>14</v>
      </c>
      <c r="C122" s="26" t="s">
        <v>208</v>
      </c>
      <c r="D122" s="29" t="s">
        <v>1026</v>
      </c>
      <c r="E122" s="37">
        <f t="shared" si="2"/>
        <v>214961.9</v>
      </c>
      <c r="F122" s="38">
        <f>'Инвентаризация на 01.08.16'!E267</f>
        <v>214961.9</v>
      </c>
      <c r="G122" s="38"/>
      <c r="H122" s="38"/>
      <c r="I122" s="38"/>
      <c r="J122" s="38"/>
      <c r="K122" s="38"/>
    </row>
    <row r="123" spans="1:11" x14ac:dyDescent="0.25">
      <c r="A123" s="34">
        <v>117</v>
      </c>
      <c r="B123" s="26" t="s">
        <v>14</v>
      </c>
      <c r="C123" s="26" t="s">
        <v>890</v>
      </c>
      <c r="D123" s="29" t="s">
        <v>1027</v>
      </c>
      <c r="E123" s="37">
        <f t="shared" si="2"/>
        <v>990520</v>
      </c>
      <c r="F123" s="38">
        <f>'Инвентаризация на 01.08.16'!E268</f>
        <v>297156</v>
      </c>
      <c r="G123" s="38">
        <f>'Инвентаризация на 01.10.16 '!E385</f>
        <v>693364</v>
      </c>
      <c r="H123" s="38"/>
      <c r="I123" s="38"/>
      <c r="J123" s="38"/>
      <c r="K123" s="38"/>
    </row>
    <row r="124" spans="1:11" x14ac:dyDescent="0.25">
      <c r="A124" s="34">
        <v>118</v>
      </c>
      <c r="B124" s="26" t="s">
        <v>14</v>
      </c>
      <c r="C124" s="26" t="s">
        <v>65</v>
      </c>
      <c r="D124" s="29" t="s">
        <v>1028</v>
      </c>
      <c r="E124" s="37">
        <f t="shared" si="2"/>
        <v>974981.63</v>
      </c>
      <c r="F124" s="38">
        <f>'Инвентаризация на 01.08.16'!E270</f>
        <v>482981.63</v>
      </c>
      <c r="G124" s="38">
        <f>'Инвентаризация на 01.10.16 '!E390</f>
        <v>492000</v>
      </c>
      <c r="H124" s="38"/>
      <c r="I124" s="38"/>
      <c r="J124" s="38"/>
      <c r="K124" s="38"/>
    </row>
    <row r="125" spans="1:11" x14ac:dyDescent="0.25">
      <c r="A125" s="34">
        <v>119</v>
      </c>
      <c r="B125" s="26" t="s">
        <v>14</v>
      </c>
      <c r="C125" s="26" t="s">
        <v>1019</v>
      </c>
      <c r="D125" s="29" t="s">
        <v>881</v>
      </c>
      <c r="E125" s="37">
        <f t="shared" si="2"/>
        <v>377861.67</v>
      </c>
      <c r="F125" s="38">
        <f>'Инвентаризация на 01.08.16'!E271+'Инвентаризация на 01.08.16'!E272+'Инвентаризация на 01.09.16 '!E331</f>
        <v>377861.67</v>
      </c>
      <c r="G125" s="38"/>
      <c r="H125" s="38"/>
      <c r="I125" s="38"/>
      <c r="J125" s="38"/>
      <c r="K125" s="38"/>
    </row>
    <row r="126" spans="1:11" x14ac:dyDescent="0.25">
      <c r="A126" s="34">
        <v>120</v>
      </c>
      <c r="B126" s="26" t="s">
        <v>14</v>
      </c>
      <c r="C126" s="26" t="s">
        <v>1020</v>
      </c>
      <c r="D126" s="29" t="s">
        <v>1029</v>
      </c>
      <c r="E126" s="37">
        <f t="shared" si="2"/>
        <v>610000</v>
      </c>
      <c r="F126" s="38">
        <f>'Инвентаризация на 01.08.16'!E273</f>
        <v>183000</v>
      </c>
      <c r="G126" s="38">
        <f>'Инвентаризация на 01.10.16 '!E391</f>
        <v>427000</v>
      </c>
      <c r="H126" s="38"/>
      <c r="I126" s="38"/>
      <c r="J126" s="38"/>
      <c r="K126" s="38"/>
    </row>
    <row r="127" spans="1:11" x14ac:dyDescent="0.25">
      <c r="A127" s="34">
        <v>121</v>
      </c>
      <c r="B127" s="26" t="s">
        <v>14</v>
      </c>
      <c r="C127" s="26" t="s">
        <v>1030</v>
      </c>
      <c r="D127" s="29" t="s">
        <v>501</v>
      </c>
      <c r="E127" s="37">
        <f t="shared" si="2"/>
        <v>323370.90000000002</v>
      </c>
      <c r="F127" s="38">
        <f>'Инвентаризация на 01.08.16'!E275</f>
        <v>323370.90000000002</v>
      </c>
      <c r="G127" s="38"/>
      <c r="H127" s="38"/>
      <c r="I127" s="38"/>
      <c r="J127" s="38"/>
      <c r="K127" s="38"/>
    </row>
    <row r="128" spans="1:11" x14ac:dyDescent="0.25">
      <c r="A128" s="34">
        <v>122</v>
      </c>
      <c r="B128" s="26" t="s">
        <v>14</v>
      </c>
      <c r="C128" s="26" t="s">
        <v>1031</v>
      </c>
      <c r="D128" s="29" t="s">
        <v>1015</v>
      </c>
      <c r="E128" s="37">
        <f t="shared" si="2"/>
        <v>137639.09</v>
      </c>
      <c r="F128" s="38">
        <f>'Инвентаризация на 01.08.16'!E276</f>
        <v>137639.09</v>
      </c>
      <c r="G128" s="38"/>
      <c r="H128" s="38"/>
      <c r="I128" s="38"/>
      <c r="J128" s="38"/>
      <c r="K128" s="38"/>
    </row>
    <row r="129" spans="1:11" x14ac:dyDescent="0.25">
      <c r="A129" s="34">
        <v>123</v>
      </c>
      <c r="B129" s="26" t="s">
        <v>14</v>
      </c>
      <c r="C129" s="26" t="s">
        <v>1032</v>
      </c>
      <c r="D129" s="29" t="s">
        <v>918</v>
      </c>
      <c r="E129" s="37">
        <f t="shared" si="2"/>
        <v>436562.49</v>
      </c>
      <c r="F129" s="38">
        <f>'Инвентаризация на 01.08.16'!E278</f>
        <v>141762.49</v>
      </c>
      <c r="G129" s="38">
        <f>'Инвентаризация на 01.10.16 '!E399</f>
        <v>294800</v>
      </c>
      <c r="H129" s="38"/>
      <c r="I129" s="38"/>
      <c r="J129" s="38"/>
      <c r="K129" s="38"/>
    </row>
    <row r="130" spans="1:11" x14ac:dyDescent="0.25">
      <c r="A130" s="34">
        <v>124</v>
      </c>
      <c r="B130" s="26" t="s">
        <v>14</v>
      </c>
      <c r="C130" s="26" t="s">
        <v>1033</v>
      </c>
      <c r="D130" s="29" t="s">
        <v>21</v>
      </c>
      <c r="E130" s="37">
        <f t="shared" si="2"/>
        <v>139157.04999999999</v>
      </c>
      <c r="F130" s="38">
        <f>'Инвентаризация на 01.08.16'!E282</f>
        <v>139157.04999999999</v>
      </c>
      <c r="G130" s="38"/>
      <c r="H130" s="38"/>
      <c r="I130" s="38"/>
      <c r="J130" s="38"/>
      <c r="K130" s="38"/>
    </row>
    <row r="131" spans="1:11" x14ac:dyDescent="0.25">
      <c r="A131" s="34">
        <v>125</v>
      </c>
      <c r="B131" s="26" t="s">
        <v>14</v>
      </c>
      <c r="C131" s="26" t="s">
        <v>45</v>
      </c>
      <c r="D131" s="29" t="s">
        <v>510</v>
      </c>
      <c r="E131" s="37">
        <f t="shared" si="2"/>
        <v>150820.20000000001</v>
      </c>
      <c r="F131" s="38">
        <f>'Инвентаризация на 01.08.16'!E283</f>
        <v>150820.20000000001</v>
      </c>
      <c r="G131" s="38"/>
      <c r="H131" s="38"/>
      <c r="I131" s="38"/>
      <c r="J131" s="38"/>
      <c r="K131" s="38"/>
    </row>
    <row r="132" spans="1:11" x14ac:dyDescent="0.25">
      <c r="A132" s="34">
        <v>126</v>
      </c>
      <c r="B132" s="26" t="s">
        <v>14</v>
      </c>
      <c r="C132" s="26" t="s">
        <v>252</v>
      </c>
      <c r="D132" s="29" t="s">
        <v>1021</v>
      </c>
      <c r="E132" s="37">
        <f t="shared" si="2"/>
        <v>551275.69999999995</v>
      </c>
      <c r="F132" s="38">
        <f>'Инвентаризация на 01.08.16'!E284</f>
        <v>551275.69999999995</v>
      </c>
      <c r="G132" s="38"/>
      <c r="H132" s="38"/>
      <c r="I132" s="38"/>
      <c r="J132" s="38"/>
      <c r="K132" s="38"/>
    </row>
    <row r="133" spans="1:11" x14ac:dyDescent="0.25">
      <c r="A133" s="34">
        <v>127</v>
      </c>
      <c r="B133" s="26" t="s">
        <v>1222</v>
      </c>
      <c r="C133" s="26" t="s">
        <v>1224</v>
      </c>
      <c r="D133" s="29" t="s">
        <v>218</v>
      </c>
      <c r="E133" s="37">
        <f t="shared" si="2"/>
        <v>436083.6</v>
      </c>
      <c r="F133" s="38">
        <f>'Инвентаризация на 01.08.16'!E285</f>
        <v>436083.6</v>
      </c>
      <c r="G133" s="38"/>
      <c r="H133" s="38"/>
      <c r="I133" s="38"/>
      <c r="J133" s="38"/>
      <c r="K133" s="38"/>
    </row>
    <row r="134" spans="1:11" x14ac:dyDescent="0.25">
      <c r="A134" s="34">
        <v>128</v>
      </c>
      <c r="B134" s="26" t="s">
        <v>14</v>
      </c>
      <c r="C134" s="26" t="s">
        <v>15</v>
      </c>
      <c r="D134" s="29" t="s">
        <v>1233</v>
      </c>
      <c r="E134" s="37">
        <f t="shared" si="2"/>
        <v>887694.15</v>
      </c>
      <c r="F134" s="38">
        <f>'Инвентаризация на 01.08.16'!E289</f>
        <v>266308.25</v>
      </c>
      <c r="G134" s="38">
        <f>'Инвентаризация на 01.10.16 '!E374</f>
        <v>621385.9</v>
      </c>
      <c r="H134" s="38"/>
      <c r="I134" s="38"/>
      <c r="J134" s="38"/>
      <c r="K134" s="38"/>
    </row>
    <row r="135" spans="1:11" x14ac:dyDescent="0.25">
      <c r="A135" s="34">
        <v>129</v>
      </c>
      <c r="B135" s="26" t="s">
        <v>14</v>
      </c>
      <c r="C135" s="26" t="s">
        <v>1250</v>
      </c>
      <c r="D135" s="29" t="s">
        <v>1252</v>
      </c>
      <c r="E135" s="37">
        <f t="shared" ref="E135:E173" si="3">F135+G135</f>
        <v>631173.04</v>
      </c>
      <c r="F135" s="38">
        <f>'Инвентаризация на 01.08.16'!E291</f>
        <v>222173.04</v>
      </c>
      <c r="G135" s="38">
        <f>'Инвентаризация на 01.10.16 '!E386</f>
        <v>409000</v>
      </c>
      <c r="H135" s="38"/>
      <c r="I135" s="38"/>
      <c r="J135" s="38"/>
      <c r="K135" s="38"/>
    </row>
    <row r="136" spans="1:11" x14ac:dyDescent="0.25">
      <c r="A136" s="34">
        <v>130</v>
      </c>
      <c r="B136" s="26" t="s">
        <v>14</v>
      </c>
      <c r="C136" s="26" t="s">
        <v>890</v>
      </c>
      <c r="D136" s="29" t="s">
        <v>1253</v>
      </c>
      <c r="E136" s="37">
        <f t="shared" si="3"/>
        <v>87842.05</v>
      </c>
      <c r="F136" s="38">
        <f>'Инвентаризация на 01.08.16'!E292</f>
        <v>87842.05</v>
      </c>
      <c r="G136" s="38"/>
      <c r="H136" s="38"/>
      <c r="I136" s="38"/>
      <c r="J136" s="38"/>
      <c r="K136" s="38"/>
    </row>
    <row r="137" spans="1:11" x14ac:dyDescent="0.25">
      <c r="A137" s="34">
        <v>131</v>
      </c>
      <c r="B137" s="26" t="s">
        <v>14</v>
      </c>
      <c r="C137" s="26" t="s">
        <v>1251</v>
      </c>
      <c r="D137" s="29" t="s">
        <v>458</v>
      </c>
      <c r="E137" s="37">
        <f t="shared" si="3"/>
        <v>72080.77</v>
      </c>
      <c r="F137" s="38">
        <f>'Инвентаризация на 01.08.16'!E293</f>
        <v>72080.77</v>
      </c>
      <c r="G137" s="38"/>
      <c r="H137" s="38"/>
      <c r="I137" s="38"/>
      <c r="J137" s="38"/>
      <c r="K137" s="38"/>
    </row>
    <row r="138" spans="1:11" x14ac:dyDescent="0.25">
      <c r="A138" s="34">
        <v>132</v>
      </c>
      <c r="B138" s="26" t="s">
        <v>14</v>
      </c>
      <c r="C138" s="26" t="s">
        <v>1017</v>
      </c>
      <c r="D138" s="29" t="s">
        <v>1264</v>
      </c>
      <c r="E138" s="37">
        <f t="shared" si="3"/>
        <v>159900.29999999999</v>
      </c>
      <c r="F138" s="38">
        <f>'Инвентаризация на 01.08.16'!E294</f>
        <v>159900.29999999999</v>
      </c>
      <c r="G138" s="38"/>
      <c r="H138" s="38"/>
      <c r="I138" s="38"/>
      <c r="J138" s="38"/>
      <c r="K138" s="38"/>
    </row>
    <row r="139" spans="1:11" x14ac:dyDescent="0.25">
      <c r="A139" s="34">
        <v>133</v>
      </c>
      <c r="B139" s="26" t="s">
        <v>14</v>
      </c>
      <c r="C139" s="26" t="s">
        <v>1018</v>
      </c>
      <c r="D139" s="29" t="s">
        <v>61</v>
      </c>
      <c r="E139" s="37">
        <f t="shared" si="3"/>
        <v>303728.3</v>
      </c>
      <c r="F139" s="38">
        <f>'Инвентаризация на 01.08.16'!E295</f>
        <v>91118.49</v>
      </c>
      <c r="G139" s="38">
        <f>'Инвентаризация на 01.09.16 '!E321</f>
        <v>212609.81</v>
      </c>
      <c r="H139" s="38"/>
      <c r="I139" s="38"/>
      <c r="J139" s="38"/>
      <c r="K139" s="38"/>
    </row>
    <row r="140" spans="1:11" x14ac:dyDescent="0.25">
      <c r="A140" s="34">
        <v>134</v>
      </c>
      <c r="B140" s="26" t="s">
        <v>14</v>
      </c>
      <c r="C140" s="26" t="s">
        <v>890</v>
      </c>
      <c r="D140" s="29" t="s">
        <v>1254</v>
      </c>
      <c r="E140" s="37">
        <f t="shared" si="3"/>
        <v>482981.64</v>
      </c>
      <c r="F140" s="38">
        <f>'Инвентаризация на 01.08.16'!E296</f>
        <v>482981.64</v>
      </c>
      <c r="G140" s="38"/>
      <c r="H140" s="38"/>
      <c r="I140" s="38"/>
      <c r="J140" s="38"/>
      <c r="K140" s="38"/>
    </row>
    <row r="141" spans="1:11" x14ac:dyDescent="0.25">
      <c r="A141" s="34">
        <v>135</v>
      </c>
      <c r="B141" s="26" t="s">
        <v>14</v>
      </c>
      <c r="C141" s="26" t="s">
        <v>92</v>
      </c>
      <c r="D141" s="29" t="s">
        <v>405</v>
      </c>
      <c r="E141" s="37">
        <f t="shared" si="3"/>
        <v>118005.6</v>
      </c>
      <c r="F141" s="38">
        <f>'Инвентаризация на 01.08.16'!E298</f>
        <v>118005.6</v>
      </c>
      <c r="G141" s="38"/>
      <c r="H141" s="38"/>
      <c r="I141" s="38"/>
      <c r="J141" s="38"/>
      <c r="K141" s="38"/>
    </row>
    <row r="142" spans="1:11" x14ac:dyDescent="0.25">
      <c r="A142" s="34">
        <v>136</v>
      </c>
      <c r="B142" s="26" t="s">
        <v>14</v>
      </c>
      <c r="C142" s="26" t="s">
        <v>890</v>
      </c>
      <c r="D142" s="29" t="s">
        <v>1255</v>
      </c>
      <c r="E142" s="37">
        <f t="shared" si="3"/>
        <v>41861.58</v>
      </c>
      <c r="F142" s="38">
        <f>'Инвентаризация на 01.08.16'!E299</f>
        <v>41861.58</v>
      </c>
      <c r="G142" s="38"/>
      <c r="H142" s="38"/>
      <c r="I142" s="38"/>
      <c r="J142" s="38"/>
      <c r="K142" s="38"/>
    </row>
    <row r="143" spans="1:11" x14ac:dyDescent="0.25">
      <c r="A143" s="34">
        <v>137</v>
      </c>
      <c r="B143" s="26" t="s">
        <v>248</v>
      </c>
      <c r="C143" s="26" t="s">
        <v>141</v>
      </c>
      <c r="D143" s="29" t="s">
        <v>405</v>
      </c>
      <c r="E143" s="37">
        <f t="shared" si="3"/>
        <v>195000</v>
      </c>
      <c r="F143" s="38">
        <f>'Инвентаризация на 01.08.16'!E219</f>
        <v>58500</v>
      </c>
      <c r="G143" s="38">
        <f>'Инвентаризация на 01.08.16'!E301</f>
        <v>136500</v>
      </c>
      <c r="H143" s="38"/>
      <c r="I143" s="38"/>
      <c r="J143" s="38"/>
      <c r="K143" s="38"/>
    </row>
    <row r="144" spans="1:11" x14ac:dyDescent="0.25">
      <c r="A144" s="34">
        <v>138</v>
      </c>
      <c r="B144" s="26" t="str">
        <f>'Инвентаризация на 01.08.16'!L305</f>
        <v>г.Новосибирск</v>
      </c>
      <c r="C144" s="28" t="str">
        <f>'Инвентаризация на 01.08.16'!M305</f>
        <v>Терешковой</v>
      </c>
      <c r="D144" s="29" t="s">
        <v>443</v>
      </c>
      <c r="E144" s="37">
        <f t="shared" si="3"/>
        <v>535312.80000000005</v>
      </c>
      <c r="F144" s="38">
        <f>'Инвентаризация на 01.08.16'!E305</f>
        <v>535312.80000000005</v>
      </c>
      <c r="G144" s="38"/>
      <c r="H144" s="38"/>
      <c r="I144" s="38"/>
      <c r="J144" s="38"/>
      <c r="K144" s="38"/>
    </row>
    <row r="145" spans="1:11" x14ac:dyDescent="0.25">
      <c r="A145" s="34">
        <v>139</v>
      </c>
      <c r="B145" s="26" t="s">
        <v>14</v>
      </c>
      <c r="C145" s="26" t="s">
        <v>890</v>
      </c>
      <c r="D145" s="29" t="s">
        <v>1375</v>
      </c>
      <c r="E145" s="37">
        <f t="shared" si="3"/>
        <v>377893.23</v>
      </c>
      <c r="F145" s="38">
        <f>'Инвентаризация на 01.09.16 '!E312</f>
        <v>113367.97</v>
      </c>
      <c r="G145" s="38">
        <f>'Инвентаризация на 01.10.16 '!E392</f>
        <v>264525.26</v>
      </c>
      <c r="H145" s="38"/>
      <c r="I145" s="38"/>
      <c r="J145" s="38"/>
      <c r="K145" s="38"/>
    </row>
    <row r="146" spans="1:11" x14ac:dyDescent="0.25">
      <c r="A146" s="34">
        <v>140</v>
      </c>
      <c r="B146" s="26" t="str">
        <f>'Инвентаризация на 01.09.16 '!L319</f>
        <v>г.Болотное</v>
      </c>
      <c r="C146" s="28" t="str">
        <f>'Инвентаризация на 01.09.16 '!M319</f>
        <v>Степная</v>
      </c>
      <c r="D146" s="29" t="s">
        <v>1415</v>
      </c>
      <c r="E146" s="37">
        <f t="shared" si="3"/>
        <v>133000</v>
      </c>
      <c r="F146" s="38">
        <f>'Инвентаризация на 01.09.16 '!E319</f>
        <v>39900</v>
      </c>
      <c r="G146" s="38">
        <f>'Инвентаризация на 01.10.16 '!E367</f>
        <v>93100</v>
      </c>
      <c r="H146" s="38"/>
      <c r="I146" s="38"/>
      <c r="J146" s="38"/>
      <c r="K146" s="38"/>
    </row>
    <row r="147" spans="1:11" x14ac:dyDescent="0.25">
      <c r="A147" s="34">
        <v>141</v>
      </c>
      <c r="B147" s="26" t="s">
        <v>14</v>
      </c>
      <c r="C147" s="28" t="s">
        <v>890</v>
      </c>
      <c r="D147" s="29" t="s">
        <v>1413</v>
      </c>
      <c r="E147" s="37">
        <f t="shared" si="3"/>
        <v>268223.28999999998</v>
      </c>
      <c r="F147" s="38">
        <f>'Инвентаризация на 01.09.16 '!E314</f>
        <v>268223.28999999998</v>
      </c>
      <c r="G147" s="38"/>
      <c r="H147" s="38"/>
      <c r="I147" s="38"/>
      <c r="J147" s="38"/>
      <c r="K147" s="38"/>
    </row>
    <row r="148" spans="1:11" x14ac:dyDescent="0.25">
      <c r="A148" s="34">
        <v>142</v>
      </c>
      <c r="B148" s="26" t="s">
        <v>14</v>
      </c>
      <c r="C148" s="28" t="s">
        <v>109</v>
      </c>
      <c r="D148" s="29" t="s">
        <v>261</v>
      </c>
      <c r="E148" s="37">
        <f t="shared" si="3"/>
        <v>82889.45</v>
      </c>
      <c r="F148" s="38">
        <f>'Инвентаризация на 01.09.16 '!E324</f>
        <v>82889.45</v>
      </c>
      <c r="G148" s="38"/>
      <c r="H148" s="38"/>
      <c r="I148" s="38"/>
      <c r="J148" s="38"/>
      <c r="K148" s="38"/>
    </row>
    <row r="149" spans="1:11" x14ac:dyDescent="0.25">
      <c r="A149" s="34">
        <v>143</v>
      </c>
      <c r="B149" s="26" t="s">
        <v>14</v>
      </c>
      <c r="C149" s="28" t="s">
        <v>15</v>
      </c>
      <c r="D149" s="29" t="s">
        <v>1436</v>
      </c>
      <c r="E149" s="37">
        <f t="shared" si="3"/>
        <v>425086.38</v>
      </c>
      <c r="F149" s="38">
        <f>'Инвентаризация на 01.09.16 '!E326</f>
        <v>425086.38</v>
      </c>
      <c r="G149" s="38"/>
      <c r="H149" s="38"/>
      <c r="I149" s="38"/>
      <c r="J149" s="38"/>
      <c r="K149" s="38"/>
    </row>
    <row r="150" spans="1:11" x14ac:dyDescent="0.25">
      <c r="A150" s="34">
        <v>144</v>
      </c>
      <c r="B150" s="26" t="s">
        <v>14</v>
      </c>
      <c r="C150" s="28" t="s">
        <v>1435</v>
      </c>
      <c r="D150" s="29" t="s">
        <v>1437</v>
      </c>
      <c r="E150" s="37">
        <f t="shared" si="3"/>
        <v>159863.21</v>
      </c>
      <c r="F150" s="38">
        <f>'Инвентаризация на 01.09.16 '!E327</f>
        <v>159863.21</v>
      </c>
      <c r="G150" s="38"/>
      <c r="H150" s="38"/>
      <c r="I150" s="38"/>
      <c r="J150" s="38"/>
      <c r="K150" s="38"/>
    </row>
    <row r="151" spans="1:11" x14ac:dyDescent="0.25">
      <c r="A151" s="34">
        <v>145</v>
      </c>
      <c r="B151" s="26" t="s">
        <v>14</v>
      </c>
      <c r="C151" s="28" t="s">
        <v>1456</v>
      </c>
      <c r="D151" s="29" t="s">
        <v>458</v>
      </c>
      <c r="E151" s="37">
        <f t="shared" si="3"/>
        <v>103138.8</v>
      </c>
      <c r="F151" s="38">
        <f>'Инвентаризация на 01.09.16 '!E333</f>
        <v>103138.8</v>
      </c>
      <c r="G151" s="38"/>
      <c r="H151" s="38"/>
      <c r="I151" s="38"/>
      <c r="J151" s="38"/>
      <c r="K151" s="38"/>
    </row>
    <row r="152" spans="1:11" x14ac:dyDescent="0.25">
      <c r="A152" s="34">
        <v>146</v>
      </c>
      <c r="B152" s="26" t="s">
        <v>14</v>
      </c>
      <c r="C152" s="28" t="s">
        <v>1020</v>
      </c>
      <c r="D152" s="29" t="s">
        <v>1457</v>
      </c>
      <c r="E152" s="37">
        <f t="shared" si="3"/>
        <v>88209.01</v>
      </c>
      <c r="F152" s="38">
        <f>'Инвентаризация на 01.09.16 '!E334</f>
        <v>88209.01</v>
      </c>
      <c r="G152" s="38"/>
      <c r="H152" s="38"/>
      <c r="I152" s="38"/>
      <c r="J152" s="38"/>
      <c r="K152" s="38"/>
    </row>
    <row r="153" spans="1:11" x14ac:dyDescent="0.25">
      <c r="A153" s="34">
        <v>147</v>
      </c>
      <c r="B153" s="26" t="s">
        <v>14</v>
      </c>
      <c r="C153" s="28" t="s">
        <v>1031</v>
      </c>
      <c r="D153" s="29" t="s">
        <v>510</v>
      </c>
      <c r="E153" s="37">
        <f t="shared" si="3"/>
        <v>46721.27</v>
      </c>
      <c r="F153" s="38">
        <f>'Инвентаризация на 01.09.16 '!E335</f>
        <v>46721.27</v>
      </c>
      <c r="G153" s="38"/>
      <c r="H153" s="38"/>
      <c r="I153" s="38"/>
      <c r="J153" s="38"/>
      <c r="K153" s="38"/>
    </row>
    <row r="154" spans="1:11" x14ac:dyDescent="0.25">
      <c r="A154" s="34">
        <v>148</v>
      </c>
      <c r="B154" s="134" t="s">
        <v>283</v>
      </c>
      <c r="C154" s="16"/>
      <c r="D154" s="136" t="s">
        <v>464</v>
      </c>
      <c r="E154" s="37">
        <f t="shared" si="3"/>
        <v>291963.09000000003</v>
      </c>
      <c r="F154" s="38">
        <f>'Инвентаризация на 01.09.16 '!E336</f>
        <v>291963.09000000003</v>
      </c>
      <c r="G154" s="38"/>
      <c r="H154" s="38"/>
      <c r="I154" s="38"/>
      <c r="J154" s="38"/>
      <c r="K154" s="38"/>
    </row>
    <row r="155" spans="1:11" x14ac:dyDescent="0.25">
      <c r="A155" s="34">
        <v>149</v>
      </c>
      <c r="B155" s="26" t="s">
        <v>14</v>
      </c>
      <c r="C155" s="28" t="s">
        <v>180</v>
      </c>
      <c r="D155" s="29" t="s">
        <v>195</v>
      </c>
      <c r="E155" s="37">
        <f t="shared" si="3"/>
        <v>361896.9</v>
      </c>
      <c r="F155" s="38">
        <v>0</v>
      </c>
      <c r="G155" s="38">
        <f>'Инвентаризация на 01.10.16 '!E371</f>
        <v>361896.9</v>
      </c>
      <c r="H155" s="38"/>
      <c r="I155" s="38"/>
      <c r="J155" s="38"/>
      <c r="K155" s="38"/>
    </row>
    <row r="156" spans="1:11" x14ac:dyDescent="0.25">
      <c r="A156" s="34">
        <v>150</v>
      </c>
      <c r="B156" s="26" t="s">
        <v>283</v>
      </c>
      <c r="C156" s="28"/>
      <c r="D156" s="29" t="s">
        <v>1021</v>
      </c>
      <c r="E156" s="37">
        <f t="shared" si="3"/>
        <v>128987.41</v>
      </c>
      <c r="F156" s="38">
        <f>'Инвентаризация на 01.09.16 '!E341</f>
        <v>128987.41</v>
      </c>
      <c r="G156" s="38"/>
      <c r="H156" s="38"/>
      <c r="I156" s="38"/>
      <c r="J156" s="38"/>
      <c r="K156" s="38"/>
    </row>
    <row r="157" spans="1:11" x14ac:dyDescent="0.25">
      <c r="A157" s="34">
        <v>151</v>
      </c>
      <c r="B157" s="26" t="s">
        <v>14</v>
      </c>
      <c r="C157" s="28" t="s">
        <v>1475</v>
      </c>
      <c r="D157" s="29" t="s">
        <v>121</v>
      </c>
      <c r="E157" s="37">
        <f t="shared" si="3"/>
        <v>332630.08</v>
      </c>
      <c r="F157" s="38">
        <f>'Инвентаризация на 01.09.16 '!E343</f>
        <v>332630.08</v>
      </c>
      <c r="G157" s="38"/>
      <c r="H157" s="38"/>
      <c r="I157" s="38"/>
      <c r="J157" s="38"/>
      <c r="K157" s="38"/>
    </row>
    <row r="158" spans="1:11" x14ac:dyDescent="0.25">
      <c r="A158" s="34">
        <v>152</v>
      </c>
      <c r="B158" s="26" t="s">
        <v>14</v>
      </c>
      <c r="C158" s="28" t="s">
        <v>1476</v>
      </c>
      <c r="D158" s="29" t="s">
        <v>195</v>
      </c>
      <c r="E158" s="37">
        <f t="shared" si="3"/>
        <v>44976.84</v>
      </c>
      <c r="F158" s="38">
        <f>'Инвентаризация на 01.09.16 '!E344</f>
        <v>44976.84</v>
      </c>
      <c r="G158" s="38"/>
      <c r="H158" s="38"/>
      <c r="I158" s="38"/>
      <c r="J158" s="38"/>
      <c r="K158" s="38"/>
    </row>
    <row r="159" spans="1:11" x14ac:dyDescent="0.25">
      <c r="A159" s="140">
        <v>153</v>
      </c>
      <c r="B159" s="26" t="s">
        <v>14</v>
      </c>
      <c r="C159" s="142" t="s">
        <v>890</v>
      </c>
      <c r="D159" s="143" t="s">
        <v>1490</v>
      </c>
      <c r="E159" s="37">
        <v>330000</v>
      </c>
      <c r="F159" s="38">
        <v>330000</v>
      </c>
      <c r="G159" s="38"/>
      <c r="H159" s="38"/>
      <c r="I159" s="38"/>
      <c r="J159" s="38"/>
      <c r="K159" s="38"/>
    </row>
    <row r="160" spans="1:11" x14ac:dyDescent="0.25">
      <c r="A160" s="140">
        <v>154</v>
      </c>
      <c r="B160" s="26" t="s">
        <v>14</v>
      </c>
      <c r="C160" s="142" t="s">
        <v>774</v>
      </c>
      <c r="D160" s="143" t="s">
        <v>218</v>
      </c>
      <c r="E160" s="37">
        <f t="shared" si="3"/>
        <v>591564.07999999996</v>
      </c>
      <c r="F160" s="38">
        <f>'Инвентаризация на 01.10.16 '!E398</f>
        <v>591564.07999999996</v>
      </c>
      <c r="G160" s="38"/>
      <c r="H160" s="38"/>
      <c r="I160" s="38"/>
      <c r="J160" s="38"/>
      <c r="K160" s="38"/>
    </row>
    <row r="161" spans="1:11" x14ac:dyDescent="0.25">
      <c r="A161" s="140">
        <v>155</v>
      </c>
      <c r="B161" s="26" t="s">
        <v>14</v>
      </c>
      <c r="C161" s="142" t="s">
        <v>1537</v>
      </c>
      <c r="D161" s="143" t="s">
        <v>772</v>
      </c>
      <c r="E161" s="37">
        <f t="shared" si="3"/>
        <v>144556.97</v>
      </c>
      <c r="F161" s="38">
        <f>'Инвентаризация на 01.10.16 '!E372</f>
        <v>144556.97</v>
      </c>
      <c r="G161" s="38"/>
      <c r="H161" s="38"/>
      <c r="I161" s="38"/>
      <c r="J161" s="38"/>
      <c r="K161" s="38"/>
    </row>
    <row r="162" spans="1:11" x14ac:dyDescent="0.25">
      <c r="A162" s="140">
        <v>156</v>
      </c>
      <c r="B162" s="26" t="s">
        <v>14</v>
      </c>
      <c r="C162" s="142" t="s">
        <v>1643</v>
      </c>
      <c r="D162" s="143" t="s">
        <v>229</v>
      </c>
      <c r="E162" s="37">
        <f t="shared" si="3"/>
        <v>112373.34</v>
      </c>
      <c r="F162" s="38">
        <f>'Инвентаризация на 01.10.16 '!E345+'Инвентаризация на 01.10.16 '!E351+'Инвентаризация на 01.10.16 '!E352</f>
        <v>112373.34</v>
      </c>
      <c r="G162" s="38"/>
      <c r="H162" s="38"/>
      <c r="I162" s="38"/>
      <c r="J162" s="38"/>
      <c r="K162" s="38"/>
    </row>
    <row r="163" spans="1:11" x14ac:dyDescent="0.25">
      <c r="A163" s="140">
        <v>157</v>
      </c>
      <c r="B163" s="141" t="s">
        <v>14</v>
      </c>
      <c r="C163" s="142" t="s">
        <v>1020</v>
      </c>
      <c r="D163" s="143" t="s">
        <v>241</v>
      </c>
      <c r="E163" s="37">
        <f t="shared" si="3"/>
        <v>1457216.0499999998</v>
      </c>
      <c r="F163" s="38">
        <f>'Инвентаризация на 01.10.16 '!E347</f>
        <v>528134.86</v>
      </c>
      <c r="G163" s="38">
        <f>'Инвентаризация на 01.10.16 '!E396</f>
        <v>929081.19</v>
      </c>
      <c r="H163" s="38"/>
      <c r="I163" s="38"/>
      <c r="J163" s="38"/>
      <c r="K163" s="38"/>
    </row>
    <row r="164" spans="1:11" x14ac:dyDescent="0.25">
      <c r="A164" s="140">
        <v>158</v>
      </c>
      <c r="B164" s="141" t="s">
        <v>14</v>
      </c>
      <c r="C164" s="142" t="s">
        <v>1573</v>
      </c>
      <c r="D164" s="143" t="s">
        <v>470</v>
      </c>
      <c r="E164" s="37">
        <f t="shared" si="3"/>
        <v>213917.91</v>
      </c>
      <c r="F164" s="38">
        <f>'Инвентаризация на 01.10.16 '!E348</f>
        <v>213917.91</v>
      </c>
      <c r="G164" s="38"/>
      <c r="H164" s="38"/>
      <c r="I164" s="38"/>
      <c r="J164" s="38"/>
      <c r="K164" s="38"/>
    </row>
    <row r="165" spans="1:11" x14ac:dyDescent="0.25">
      <c r="A165" s="140">
        <v>159</v>
      </c>
      <c r="B165" s="141" t="s">
        <v>14</v>
      </c>
      <c r="C165" s="142" t="s">
        <v>1644</v>
      </c>
      <c r="D165" s="143" t="s">
        <v>1574</v>
      </c>
      <c r="E165" s="37">
        <f t="shared" si="3"/>
        <v>224703.86</v>
      </c>
      <c r="F165" s="38">
        <f>'Инвентаризация на 01.10.16 '!E349+'Инвентаризация на 01.10.16 '!E350+'Инвентаризация на 01.10.16 '!E381</f>
        <v>224703.86</v>
      </c>
      <c r="G165" s="38"/>
      <c r="H165" s="38"/>
      <c r="I165" s="38"/>
      <c r="J165" s="38"/>
      <c r="K165" s="38"/>
    </row>
    <row r="166" spans="1:11" x14ac:dyDescent="0.25">
      <c r="A166" s="140">
        <v>160</v>
      </c>
      <c r="B166" s="141" t="s">
        <v>14</v>
      </c>
      <c r="C166" s="142" t="s">
        <v>65</v>
      </c>
      <c r="D166" s="143" t="s">
        <v>1531</v>
      </c>
      <c r="E166" s="37">
        <f t="shared" si="3"/>
        <v>102385.8</v>
      </c>
      <c r="F166" s="38">
        <f>'Инвентаризация на 01.10.16 '!E358</f>
        <v>102385.8</v>
      </c>
      <c r="G166" s="38"/>
      <c r="H166" s="38"/>
      <c r="I166" s="38"/>
      <c r="J166" s="38"/>
      <c r="K166" s="38"/>
    </row>
    <row r="167" spans="1:11" x14ac:dyDescent="0.25">
      <c r="A167" s="140">
        <v>161</v>
      </c>
      <c r="B167" s="141" t="s">
        <v>14</v>
      </c>
      <c r="C167" s="142" t="s">
        <v>774</v>
      </c>
      <c r="D167" s="143" t="s">
        <v>1535</v>
      </c>
      <c r="E167" s="37">
        <f t="shared" si="3"/>
        <v>465536.3</v>
      </c>
      <c r="F167" s="38">
        <f>'Инвентаризация на 01.10.16 '!E366</f>
        <v>465536.3</v>
      </c>
      <c r="G167" s="38"/>
      <c r="H167" s="38"/>
      <c r="I167" s="38"/>
      <c r="J167" s="38"/>
      <c r="K167" s="38"/>
    </row>
    <row r="168" spans="1:11" x14ac:dyDescent="0.25">
      <c r="A168" s="140">
        <v>162</v>
      </c>
      <c r="B168" s="141" t="s">
        <v>248</v>
      </c>
      <c r="C168" s="142" t="s">
        <v>141</v>
      </c>
      <c r="D168" s="143" t="s">
        <v>142</v>
      </c>
      <c r="E168" s="37">
        <f t="shared" si="3"/>
        <v>110514.67</v>
      </c>
      <c r="F168" s="38">
        <f>'Инвентаризация на 01.10.16 '!E377</f>
        <v>110514.67</v>
      </c>
      <c r="G168" s="38"/>
      <c r="H168" s="38"/>
      <c r="I168" s="38"/>
      <c r="J168" s="38"/>
      <c r="K168" s="38"/>
    </row>
    <row r="169" spans="1:11" x14ac:dyDescent="0.25">
      <c r="A169" s="140">
        <v>163</v>
      </c>
      <c r="B169" s="141" t="s">
        <v>14</v>
      </c>
      <c r="C169" s="142" t="s">
        <v>92</v>
      </c>
      <c r="D169" s="143" t="s">
        <v>1529</v>
      </c>
      <c r="E169" s="37">
        <f t="shared" si="3"/>
        <v>118980</v>
      </c>
      <c r="F169" s="38">
        <f>'Инвентаризация на 01.10.16 '!E379</f>
        <v>118980</v>
      </c>
      <c r="G169" s="38"/>
      <c r="H169" s="38"/>
      <c r="I169" s="38"/>
      <c r="J169" s="38"/>
      <c r="K169" s="38"/>
    </row>
    <row r="170" spans="1:11" x14ac:dyDescent="0.25">
      <c r="A170" s="140">
        <v>164</v>
      </c>
      <c r="B170" s="141" t="s">
        <v>14</v>
      </c>
      <c r="C170" s="142" t="s">
        <v>1645</v>
      </c>
      <c r="D170" s="143" t="s">
        <v>443</v>
      </c>
      <c r="E170" s="37">
        <f t="shared" si="3"/>
        <v>217241.29</v>
      </c>
      <c r="F170" s="38">
        <f>'Инвентаризация на 01.10.16 '!E382</f>
        <v>217241.29</v>
      </c>
      <c r="G170" s="38"/>
      <c r="H170" s="38"/>
      <c r="I170" s="38"/>
      <c r="J170" s="38"/>
      <c r="K170" s="38"/>
    </row>
    <row r="171" spans="1:11" x14ac:dyDescent="0.25">
      <c r="A171" s="140">
        <v>165</v>
      </c>
      <c r="B171" s="26" t="s">
        <v>14</v>
      </c>
      <c r="C171" s="142" t="s">
        <v>917</v>
      </c>
      <c r="D171" s="143" t="s">
        <v>1599</v>
      </c>
      <c r="E171" s="37">
        <f t="shared" si="3"/>
        <v>72000</v>
      </c>
      <c r="F171" s="38">
        <f>'Инвентаризация на 01.10.16 '!E383</f>
        <v>72000</v>
      </c>
      <c r="G171" s="38"/>
      <c r="H171" s="38"/>
      <c r="I171" s="38"/>
      <c r="J171" s="38"/>
      <c r="K171" s="38"/>
    </row>
    <row r="172" spans="1:11" x14ac:dyDescent="0.25">
      <c r="A172" s="140"/>
      <c r="B172" s="141"/>
      <c r="C172" s="142"/>
      <c r="D172" s="143"/>
      <c r="E172" s="37">
        <f t="shared" si="3"/>
        <v>0</v>
      </c>
      <c r="F172" s="38"/>
      <c r="G172" s="38"/>
      <c r="H172" s="38"/>
      <c r="I172" s="38"/>
      <c r="J172" s="38"/>
      <c r="K172" s="38"/>
    </row>
    <row r="173" spans="1:11" x14ac:dyDescent="0.25">
      <c r="A173" s="140"/>
      <c r="B173" s="141"/>
      <c r="C173" s="142"/>
      <c r="D173" s="143"/>
      <c r="E173" s="37">
        <f t="shared" si="3"/>
        <v>0</v>
      </c>
      <c r="F173" s="38"/>
      <c r="G173" s="38"/>
      <c r="H173" s="38"/>
      <c r="I173" s="38"/>
      <c r="J173" s="38"/>
      <c r="K173" s="38"/>
    </row>
    <row r="174" spans="1:11" x14ac:dyDescent="0.25">
      <c r="A174" s="207" t="s">
        <v>381</v>
      </c>
      <c r="B174" s="208"/>
      <c r="C174" s="208"/>
      <c r="D174" s="209"/>
      <c r="E174" s="37">
        <f>SUM(E6:E173)</f>
        <v>92777721.793999985</v>
      </c>
      <c r="F174" s="37">
        <f>SUM(F6:F173)</f>
        <v>33536817.539999995</v>
      </c>
      <c r="G174" s="37">
        <f>SUM(G6:G173)</f>
        <v>59240904.254000001</v>
      </c>
      <c r="H174" s="37">
        <f>SUM(H6:H146)</f>
        <v>0</v>
      </c>
      <c r="I174" s="37">
        <f>SUM(I6:I146)</f>
        <v>0</v>
      </c>
      <c r="J174" s="37">
        <f>SUM(J6:J146)</f>
        <v>0</v>
      </c>
      <c r="K174" s="37">
        <f>SUM(K6:K146)</f>
        <v>0</v>
      </c>
    </row>
    <row r="175" spans="1:11" x14ac:dyDescent="0.25">
      <c r="E175" s="36"/>
    </row>
    <row r="176" spans="1:11" x14ac:dyDescent="0.25">
      <c r="D176" t="s">
        <v>1278</v>
      </c>
      <c r="G176" s="117">
        <f>SUM(E174-F174-G174)</f>
        <v>-7.4505805969238281E-9</v>
      </c>
    </row>
    <row r="177" spans="4:5" x14ac:dyDescent="0.25">
      <c r="D177" t="s">
        <v>1277</v>
      </c>
      <c r="E177" s="123">
        <f>'Инвентаризация на 01.10.16 '!E402-' на 01.10.2016'!E174</f>
        <v>0</v>
      </c>
    </row>
  </sheetData>
  <autoFilter ref="A5:P174"/>
  <mergeCells count="1">
    <mergeCell ref="A174:D174"/>
  </mergeCells>
  <pageMargins left="0.7" right="0.7" top="0.75" bottom="0.75" header="0.3" footer="0.3"/>
  <pageSetup paperSize="9" scale="64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32"/>
  <sheetViews>
    <sheetView topLeftCell="B1" zoomScale="69" zoomScaleNormal="69" workbookViewId="0">
      <pane ySplit="5" topLeftCell="A393" activePane="bottomLeft" state="frozen"/>
      <selection pane="bottomLeft" activeCell="E405" sqref="E405"/>
    </sheetView>
  </sheetViews>
  <sheetFormatPr defaultColWidth="14.7109375" defaultRowHeight="15" x14ac:dyDescent="0.25"/>
  <cols>
    <col min="1" max="1" width="4.42578125" customWidth="1"/>
    <col min="2" max="3" width="12.42578125" customWidth="1"/>
    <col min="4" max="4" width="17.140625" customWidth="1"/>
    <col min="5" max="6" width="23.5703125" style="2" customWidth="1"/>
    <col min="7" max="8" width="26.140625" style="33" customWidth="1"/>
    <col min="9" max="9" width="23.5703125" customWidth="1"/>
    <col min="10" max="10" width="22.28515625" customWidth="1"/>
    <col min="11" max="11" width="26" customWidth="1"/>
    <col min="12" max="12" width="17.5703125" style="3" customWidth="1"/>
    <col min="13" max="13" width="21.85546875" customWidth="1"/>
    <col min="14" max="14" width="10" customWidth="1"/>
    <col min="15" max="15" width="50.28515625" customWidth="1"/>
    <col min="16" max="17" width="21.140625" bestFit="1" customWidth="1"/>
  </cols>
  <sheetData>
    <row r="1" spans="1:17" ht="23.25" x14ac:dyDescent="0.35">
      <c r="B1" s="198" t="s">
        <v>382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"/>
    </row>
    <row r="2" spans="1:17" ht="26.25" x14ac:dyDescent="0.4">
      <c r="B2" s="199" t="s">
        <v>951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"/>
    </row>
    <row r="3" spans="1:17" ht="15.75" thickBot="1" x14ac:dyDescent="0.3"/>
    <row r="4" spans="1:17" s="4" customFormat="1" x14ac:dyDescent="0.25">
      <c r="A4" s="200" t="s">
        <v>0</v>
      </c>
      <c r="B4" s="202" t="s">
        <v>531</v>
      </c>
      <c r="C4" s="196" t="s">
        <v>530</v>
      </c>
      <c r="D4" s="202" t="s">
        <v>1</v>
      </c>
      <c r="E4" s="204" t="s">
        <v>2</v>
      </c>
      <c r="F4" s="196" t="s">
        <v>520</v>
      </c>
      <c r="G4" s="196" t="s">
        <v>521</v>
      </c>
      <c r="H4" s="196" t="s">
        <v>522</v>
      </c>
      <c r="I4" s="196" t="s">
        <v>3</v>
      </c>
      <c r="J4" s="196" t="s">
        <v>4</v>
      </c>
      <c r="K4" s="202" t="s">
        <v>5</v>
      </c>
      <c r="L4" s="202"/>
      <c r="M4" s="202"/>
      <c r="N4" s="206"/>
      <c r="O4" s="196" t="s">
        <v>6</v>
      </c>
      <c r="P4" s="196" t="s">
        <v>518</v>
      </c>
      <c r="Q4" s="196" t="s">
        <v>519</v>
      </c>
    </row>
    <row r="5" spans="1:17" x14ac:dyDescent="0.25">
      <c r="A5" s="201"/>
      <c r="B5" s="203"/>
      <c r="C5" s="197"/>
      <c r="D5" s="203"/>
      <c r="E5" s="205"/>
      <c r="F5" s="197"/>
      <c r="G5" s="197"/>
      <c r="H5" s="197"/>
      <c r="I5" s="197"/>
      <c r="J5" s="197"/>
      <c r="K5" s="137" t="s">
        <v>7</v>
      </c>
      <c r="L5" s="137" t="s">
        <v>8</v>
      </c>
      <c r="M5" s="79" t="s">
        <v>9</v>
      </c>
      <c r="N5" s="80" t="s">
        <v>10</v>
      </c>
      <c r="O5" s="197"/>
      <c r="P5" s="197"/>
      <c r="Q5" s="197"/>
    </row>
    <row r="6" spans="1:17" s="48" customFormat="1" ht="60" x14ac:dyDescent="0.25">
      <c r="A6" s="49">
        <v>1</v>
      </c>
      <c r="B6" s="81">
        <v>42104</v>
      </c>
      <c r="C6" s="81">
        <v>42104</v>
      </c>
      <c r="D6" s="40">
        <v>54</v>
      </c>
      <c r="E6" s="41">
        <v>145866.29999999999</v>
      </c>
      <c r="F6" s="15">
        <v>0</v>
      </c>
      <c r="G6" s="42" t="s">
        <v>11</v>
      </c>
      <c r="H6" s="43" t="s">
        <v>11</v>
      </c>
      <c r="I6" s="44" t="s">
        <v>12</v>
      </c>
      <c r="J6" s="45" t="s">
        <v>532</v>
      </c>
      <c r="K6" s="45" t="s">
        <v>14</v>
      </c>
      <c r="L6" s="45" t="s">
        <v>14</v>
      </c>
      <c r="M6" s="46" t="s">
        <v>15</v>
      </c>
      <c r="N6" s="58" t="s">
        <v>16</v>
      </c>
      <c r="O6" s="47" t="s">
        <v>17</v>
      </c>
      <c r="P6" s="10" t="s">
        <v>533</v>
      </c>
      <c r="Q6" s="10" t="s">
        <v>1122</v>
      </c>
    </row>
    <row r="7" spans="1:17" s="48" customFormat="1" ht="90" x14ac:dyDescent="0.25">
      <c r="A7" s="49">
        <f>A6+1</f>
        <v>2</v>
      </c>
      <c r="B7" s="81">
        <v>42130</v>
      </c>
      <c r="C7" s="81">
        <v>42131</v>
      </c>
      <c r="D7" s="40">
        <v>467</v>
      </c>
      <c r="E7" s="15">
        <v>109353.55</v>
      </c>
      <c r="F7" s="15">
        <v>0</v>
      </c>
      <c r="G7" s="42" t="s">
        <v>18</v>
      </c>
      <c r="H7" s="42" t="s">
        <v>18</v>
      </c>
      <c r="I7" s="50" t="s">
        <v>19</v>
      </c>
      <c r="J7" s="45" t="s">
        <v>538</v>
      </c>
      <c r="K7" s="45" t="s">
        <v>14</v>
      </c>
      <c r="L7" s="45" t="s">
        <v>14</v>
      </c>
      <c r="M7" s="46" t="s">
        <v>20</v>
      </c>
      <c r="N7" s="58" t="s">
        <v>21</v>
      </c>
      <c r="O7" s="47" t="s">
        <v>22</v>
      </c>
      <c r="P7" s="45" t="s">
        <v>537</v>
      </c>
      <c r="Q7" s="45" t="s">
        <v>1123</v>
      </c>
    </row>
    <row r="8" spans="1:17" s="13" customFormat="1" ht="60" x14ac:dyDescent="0.25">
      <c r="A8" s="49">
        <f t="shared" ref="A8:A71" si="0">A7+1</f>
        <v>3</v>
      </c>
      <c r="B8" s="81" t="s">
        <v>23</v>
      </c>
      <c r="C8" s="81">
        <v>42137</v>
      </c>
      <c r="D8" s="40">
        <v>482</v>
      </c>
      <c r="E8" s="41">
        <v>68152.5</v>
      </c>
      <c r="F8" s="41">
        <v>0</v>
      </c>
      <c r="G8" s="82" t="s">
        <v>24</v>
      </c>
      <c r="H8" s="82" t="s">
        <v>24</v>
      </c>
      <c r="I8" s="50" t="s">
        <v>19</v>
      </c>
      <c r="J8" s="45" t="s">
        <v>25</v>
      </c>
      <c r="K8" s="45" t="s">
        <v>26</v>
      </c>
      <c r="L8" s="45" t="s">
        <v>27</v>
      </c>
      <c r="M8" s="46" t="s">
        <v>28</v>
      </c>
      <c r="N8" s="58" t="s">
        <v>29</v>
      </c>
      <c r="O8" s="47" t="s">
        <v>30</v>
      </c>
      <c r="P8" s="45" t="s">
        <v>534</v>
      </c>
      <c r="Q8" s="45" t="s">
        <v>1124</v>
      </c>
    </row>
    <row r="9" spans="1:17" s="13" customFormat="1" ht="60" x14ac:dyDescent="0.25">
      <c r="A9" s="49">
        <f t="shared" si="0"/>
        <v>4</v>
      </c>
      <c r="B9" s="81" t="s">
        <v>23</v>
      </c>
      <c r="C9" s="81">
        <v>42137</v>
      </c>
      <c r="D9" s="9">
        <v>483</v>
      </c>
      <c r="E9" s="15">
        <v>27561.02</v>
      </c>
      <c r="F9" s="15">
        <v>0</v>
      </c>
      <c r="G9" s="51" t="s">
        <v>24</v>
      </c>
      <c r="H9" s="82" t="s">
        <v>24</v>
      </c>
      <c r="I9" s="50" t="s">
        <v>19</v>
      </c>
      <c r="J9" s="45" t="s">
        <v>31</v>
      </c>
      <c r="K9" s="45" t="s">
        <v>26</v>
      </c>
      <c r="L9" s="45" t="s">
        <v>27</v>
      </c>
      <c r="M9" s="46" t="s">
        <v>28</v>
      </c>
      <c r="N9" s="58" t="s">
        <v>29</v>
      </c>
      <c r="O9" s="47" t="s">
        <v>32</v>
      </c>
      <c r="P9" s="45" t="s">
        <v>540</v>
      </c>
      <c r="Q9" s="45" t="s">
        <v>1124</v>
      </c>
    </row>
    <row r="10" spans="1:17" s="13" customFormat="1" ht="60" x14ac:dyDescent="0.25">
      <c r="A10" s="49">
        <f t="shared" si="0"/>
        <v>5</v>
      </c>
      <c r="B10" s="14" t="s">
        <v>23</v>
      </c>
      <c r="C10" s="14">
        <v>42137</v>
      </c>
      <c r="D10" s="9">
        <v>484</v>
      </c>
      <c r="E10" s="15">
        <v>5825.78</v>
      </c>
      <c r="F10" s="15">
        <v>0</v>
      </c>
      <c r="G10" s="51" t="s">
        <v>24</v>
      </c>
      <c r="H10" s="82" t="s">
        <v>24</v>
      </c>
      <c r="I10" s="50" t="s">
        <v>19</v>
      </c>
      <c r="J10" s="45" t="s">
        <v>25</v>
      </c>
      <c r="K10" s="45" t="s">
        <v>26</v>
      </c>
      <c r="L10" s="45" t="s">
        <v>27</v>
      </c>
      <c r="M10" s="46" t="s">
        <v>28</v>
      </c>
      <c r="N10" s="58" t="s">
        <v>29</v>
      </c>
      <c r="O10" s="47" t="s">
        <v>33</v>
      </c>
      <c r="P10" s="45" t="s">
        <v>540</v>
      </c>
      <c r="Q10" s="45" t="s">
        <v>1124</v>
      </c>
    </row>
    <row r="11" spans="1:17" s="13" customFormat="1" ht="60" x14ac:dyDescent="0.25">
      <c r="A11" s="49">
        <f t="shared" si="0"/>
        <v>6</v>
      </c>
      <c r="B11" s="14" t="s">
        <v>23</v>
      </c>
      <c r="C11" s="14">
        <v>42137</v>
      </c>
      <c r="D11" s="9">
        <v>485</v>
      </c>
      <c r="E11" s="15">
        <v>8698.5</v>
      </c>
      <c r="F11" s="15">
        <v>0</v>
      </c>
      <c r="G11" s="51" t="s">
        <v>24</v>
      </c>
      <c r="H11" s="82" t="s">
        <v>24</v>
      </c>
      <c r="I11" s="50" t="s">
        <v>19</v>
      </c>
      <c r="J11" s="45" t="s">
        <v>25</v>
      </c>
      <c r="K11" s="45" t="s">
        <v>26</v>
      </c>
      <c r="L11" s="45" t="s">
        <v>27</v>
      </c>
      <c r="M11" s="46" t="s">
        <v>28</v>
      </c>
      <c r="N11" s="58" t="s">
        <v>29</v>
      </c>
      <c r="O11" s="47" t="s">
        <v>34</v>
      </c>
      <c r="P11" s="45" t="s">
        <v>537</v>
      </c>
      <c r="Q11" s="45" t="s">
        <v>1124</v>
      </c>
    </row>
    <row r="12" spans="1:17" s="13" customFormat="1" ht="60" x14ac:dyDescent="0.25">
      <c r="A12" s="49">
        <f t="shared" si="0"/>
        <v>7</v>
      </c>
      <c r="B12" s="14" t="s">
        <v>23</v>
      </c>
      <c r="C12" s="14">
        <v>42137</v>
      </c>
      <c r="D12" s="9">
        <v>486</v>
      </c>
      <c r="E12" s="15">
        <v>11865</v>
      </c>
      <c r="F12" s="15">
        <v>0</v>
      </c>
      <c r="G12" s="51" t="s">
        <v>24</v>
      </c>
      <c r="H12" s="51" t="s">
        <v>24</v>
      </c>
      <c r="I12" s="50" t="s">
        <v>19</v>
      </c>
      <c r="J12" s="10" t="s">
        <v>35</v>
      </c>
      <c r="K12" s="45" t="s">
        <v>26</v>
      </c>
      <c r="L12" s="45" t="s">
        <v>27</v>
      </c>
      <c r="M12" s="46" t="s">
        <v>28</v>
      </c>
      <c r="N12" s="58" t="s">
        <v>29</v>
      </c>
      <c r="O12" s="47" t="s">
        <v>36</v>
      </c>
      <c r="P12" s="10" t="s">
        <v>537</v>
      </c>
      <c r="Q12" s="10" t="s">
        <v>1124</v>
      </c>
    </row>
    <row r="13" spans="1:17" s="48" customFormat="1" ht="75" x14ac:dyDescent="0.25">
      <c r="A13" s="49">
        <f t="shared" si="0"/>
        <v>8</v>
      </c>
      <c r="B13" s="81">
        <v>42139</v>
      </c>
      <c r="C13" s="81">
        <v>42139</v>
      </c>
      <c r="D13" s="40">
        <v>589</v>
      </c>
      <c r="E13" s="15">
        <v>340354.7</v>
      </c>
      <c r="F13" s="15">
        <v>0</v>
      </c>
      <c r="G13" s="42" t="s">
        <v>11</v>
      </c>
      <c r="H13" s="42" t="s">
        <v>11</v>
      </c>
      <c r="I13" s="44" t="s">
        <v>12</v>
      </c>
      <c r="J13" s="45" t="s">
        <v>532</v>
      </c>
      <c r="K13" s="45" t="s">
        <v>14</v>
      </c>
      <c r="L13" s="45" t="s">
        <v>14</v>
      </c>
      <c r="M13" s="46" t="s">
        <v>15</v>
      </c>
      <c r="N13" s="58" t="s">
        <v>16</v>
      </c>
      <c r="O13" s="47" t="s">
        <v>37</v>
      </c>
      <c r="P13" s="45" t="s">
        <v>533</v>
      </c>
      <c r="Q13" s="45" t="s">
        <v>1125</v>
      </c>
    </row>
    <row r="14" spans="1:17" s="48" customFormat="1" ht="60" x14ac:dyDescent="0.25">
      <c r="A14" s="49">
        <f t="shared" si="0"/>
        <v>9</v>
      </c>
      <c r="B14" s="81">
        <v>42163</v>
      </c>
      <c r="C14" s="81">
        <v>42163</v>
      </c>
      <c r="D14" s="40">
        <v>910</v>
      </c>
      <c r="E14" s="15">
        <v>265075.83</v>
      </c>
      <c r="F14" s="15">
        <v>0</v>
      </c>
      <c r="G14" s="42" t="s">
        <v>11</v>
      </c>
      <c r="H14" s="42" t="s">
        <v>11</v>
      </c>
      <c r="I14" s="44" t="s">
        <v>12</v>
      </c>
      <c r="J14" s="45" t="s">
        <v>532</v>
      </c>
      <c r="K14" s="45" t="s">
        <v>14</v>
      </c>
      <c r="L14" s="45" t="s">
        <v>14</v>
      </c>
      <c r="M14" s="46" t="s">
        <v>15</v>
      </c>
      <c r="N14" s="58" t="s">
        <v>16</v>
      </c>
      <c r="O14" s="12" t="s">
        <v>544</v>
      </c>
      <c r="P14" s="45" t="s">
        <v>542</v>
      </c>
      <c r="Q14" s="45" t="s">
        <v>1126</v>
      </c>
    </row>
    <row r="15" spans="1:17" s="48" customFormat="1" ht="75" x14ac:dyDescent="0.25">
      <c r="A15" s="49">
        <f t="shared" si="0"/>
        <v>10</v>
      </c>
      <c r="B15" s="81">
        <v>42171</v>
      </c>
      <c r="C15" s="81">
        <v>42171</v>
      </c>
      <c r="D15" s="40">
        <v>583</v>
      </c>
      <c r="E15" s="15">
        <v>137899.20000000001</v>
      </c>
      <c r="F15" s="15">
        <v>0</v>
      </c>
      <c r="G15" s="42" t="s">
        <v>38</v>
      </c>
      <c r="H15" s="42" t="s">
        <v>38</v>
      </c>
      <c r="I15" s="50" t="s">
        <v>19</v>
      </c>
      <c r="J15" s="45" t="s">
        <v>39</v>
      </c>
      <c r="K15" s="45" t="s">
        <v>14</v>
      </c>
      <c r="L15" s="45" t="s">
        <v>14</v>
      </c>
      <c r="M15" s="46" t="s">
        <v>40</v>
      </c>
      <c r="N15" s="58" t="s">
        <v>41</v>
      </c>
      <c r="O15" s="47" t="s">
        <v>42</v>
      </c>
      <c r="P15" s="45" t="s">
        <v>542</v>
      </c>
      <c r="Q15" s="45" t="s">
        <v>1325</v>
      </c>
    </row>
    <row r="16" spans="1:17" s="48" customFormat="1" ht="60" x14ac:dyDescent="0.25">
      <c r="A16" s="49">
        <f t="shared" si="0"/>
        <v>11</v>
      </c>
      <c r="B16" s="81">
        <v>42172</v>
      </c>
      <c r="C16" s="81">
        <v>42172</v>
      </c>
      <c r="D16" s="40">
        <v>585</v>
      </c>
      <c r="E16" s="15">
        <v>81474.039999999994</v>
      </c>
      <c r="F16" s="15">
        <v>0</v>
      </c>
      <c r="G16" s="42" t="s">
        <v>43</v>
      </c>
      <c r="H16" s="42" t="s">
        <v>43</v>
      </c>
      <c r="I16" s="50" t="s">
        <v>19</v>
      </c>
      <c r="J16" s="45" t="s">
        <v>44</v>
      </c>
      <c r="K16" s="45" t="s">
        <v>14</v>
      </c>
      <c r="L16" s="45" t="s">
        <v>14</v>
      </c>
      <c r="M16" s="46" t="s">
        <v>45</v>
      </c>
      <c r="N16" s="58" t="s">
        <v>46</v>
      </c>
      <c r="O16" s="47" t="s">
        <v>47</v>
      </c>
      <c r="P16" s="45" t="s">
        <v>546</v>
      </c>
      <c r="Q16" s="45" t="s">
        <v>1326</v>
      </c>
    </row>
    <row r="17" spans="1:17" s="48" customFormat="1" ht="60" x14ac:dyDescent="0.25">
      <c r="A17" s="49">
        <f t="shared" si="0"/>
        <v>12</v>
      </c>
      <c r="B17" s="81">
        <v>42180</v>
      </c>
      <c r="C17" s="81">
        <v>42180</v>
      </c>
      <c r="D17" s="40">
        <v>610</v>
      </c>
      <c r="E17" s="15">
        <v>44308.5</v>
      </c>
      <c r="F17" s="15">
        <v>0</v>
      </c>
      <c r="G17" s="42" t="s">
        <v>48</v>
      </c>
      <c r="H17" s="42" t="s">
        <v>48</v>
      </c>
      <c r="I17" s="50" t="s">
        <v>19</v>
      </c>
      <c r="J17" s="45" t="s">
        <v>49</v>
      </c>
      <c r="K17" s="45" t="s">
        <v>14</v>
      </c>
      <c r="L17" s="45" t="s">
        <v>14</v>
      </c>
      <c r="M17" s="46" t="s">
        <v>50</v>
      </c>
      <c r="N17" s="58" t="s">
        <v>51</v>
      </c>
      <c r="O17" s="47" t="s">
        <v>52</v>
      </c>
      <c r="P17" s="45" t="s">
        <v>549</v>
      </c>
      <c r="Q17" s="45" t="s">
        <v>1327</v>
      </c>
    </row>
    <row r="18" spans="1:17" s="48" customFormat="1" ht="75" x14ac:dyDescent="0.25">
      <c r="A18" s="49">
        <f t="shared" si="0"/>
        <v>13</v>
      </c>
      <c r="B18" s="14">
        <v>42184</v>
      </c>
      <c r="C18" s="14">
        <v>42184</v>
      </c>
      <c r="D18" s="9">
        <v>623</v>
      </c>
      <c r="E18" s="15">
        <v>208747.43</v>
      </c>
      <c r="F18" s="15">
        <v>0</v>
      </c>
      <c r="G18" s="42" t="s">
        <v>53</v>
      </c>
      <c r="H18" s="42" t="s">
        <v>53</v>
      </c>
      <c r="I18" s="50" t="s">
        <v>19</v>
      </c>
      <c r="J18" s="10" t="s">
        <v>54</v>
      </c>
      <c r="K18" s="45" t="s">
        <v>14</v>
      </c>
      <c r="L18" s="45" t="s">
        <v>14</v>
      </c>
      <c r="M18" s="16" t="s">
        <v>55</v>
      </c>
      <c r="N18" s="11" t="s">
        <v>56</v>
      </c>
      <c r="O18" s="52" t="s">
        <v>57</v>
      </c>
      <c r="P18" s="10" t="s">
        <v>551</v>
      </c>
      <c r="Q18" s="10" t="s">
        <v>1133</v>
      </c>
    </row>
    <row r="19" spans="1:17" s="53" customFormat="1" ht="60" x14ac:dyDescent="0.25">
      <c r="A19" s="49">
        <f t="shared" si="0"/>
        <v>14</v>
      </c>
      <c r="B19" s="14">
        <v>42185</v>
      </c>
      <c r="C19" s="14">
        <v>42185</v>
      </c>
      <c r="D19" s="9">
        <v>627</v>
      </c>
      <c r="E19" s="15">
        <v>59742</v>
      </c>
      <c r="F19" s="15">
        <v>0</v>
      </c>
      <c r="G19" s="42" t="s">
        <v>58</v>
      </c>
      <c r="H19" s="42" t="s">
        <v>58</v>
      </c>
      <c r="I19" s="50" t="s">
        <v>19</v>
      </c>
      <c r="J19" s="10" t="s">
        <v>59</v>
      </c>
      <c r="K19" s="45" t="s">
        <v>14</v>
      </c>
      <c r="L19" s="45" t="s">
        <v>14</v>
      </c>
      <c r="M19" s="16" t="s">
        <v>60</v>
      </c>
      <c r="N19" s="11" t="s">
        <v>61</v>
      </c>
      <c r="O19" s="12" t="s">
        <v>62</v>
      </c>
      <c r="P19" s="10" t="s">
        <v>542</v>
      </c>
      <c r="Q19" s="10" t="s">
        <v>1132</v>
      </c>
    </row>
    <row r="20" spans="1:17" s="13" customFormat="1" ht="60" x14ac:dyDescent="0.25">
      <c r="A20" s="49">
        <f t="shared" si="0"/>
        <v>15</v>
      </c>
      <c r="B20" s="14">
        <v>42192</v>
      </c>
      <c r="C20" s="14">
        <v>42192</v>
      </c>
      <c r="D20" s="9">
        <v>643</v>
      </c>
      <c r="E20" s="15">
        <v>235964.39</v>
      </c>
      <c r="F20" s="15">
        <v>0</v>
      </c>
      <c r="G20" s="11" t="s">
        <v>63</v>
      </c>
      <c r="H20" s="11" t="s">
        <v>63</v>
      </c>
      <c r="I20" s="50" t="s">
        <v>19</v>
      </c>
      <c r="J20" s="10" t="s">
        <v>64</v>
      </c>
      <c r="K20" s="45" t="s">
        <v>14</v>
      </c>
      <c r="L20" s="45" t="s">
        <v>14</v>
      </c>
      <c r="M20" s="16" t="s">
        <v>65</v>
      </c>
      <c r="N20" s="11" t="s">
        <v>66</v>
      </c>
      <c r="O20" s="12" t="s">
        <v>67</v>
      </c>
      <c r="P20" s="10" t="s">
        <v>550</v>
      </c>
      <c r="Q20" s="10" t="s">
        <v>1131</v>
      </c>
    </row>
    <row r="21" spans="1:17" s="13" customFormat="1" ht="75" x14ac:dyDescent="0.25">
      <c r="A21" s="49">
        <f t="shared" si="0"/>
        <v>16</v>
      </c>
      <c r="B21" s="14">
        <v>42202</v>
      </c>
      <c r="C21" s="14">
        <v>42202</v>
      </c>
      <c r="D21" s="9">
        <v>682</v>
      </c>
      <c r="E21" s="41">
        <v>95086.17</v>
      </c>
      <c r="F21" s="41">
        <v>0</v>
      </c>
      <c r="G21" s="54" t="s">
        <v>68</v>
      </c>
      <c r="H21" s="54" t="s">
        <v>68</v>
      </c>
      <c r="I21" s="50" t="s">
        <v>19</v>
      </c>
      <c r="J21" s="45" t="s">
        <v>69</v>
      </c>
      <c r="K21" s="45" t="s">
        <v>14</v>
      </c>
      <c r="L21" s="45" t="s">
        <v>14</v>
      </c>
      <c r="M21" s="45" t="s">
        <v>70</v>
      </c>
      <c r="N21" s="11" t="s">
        <v>71</v>
      </c>
      <c r="O21" s="55" t="s">
        <v>72</v>
      </c>
      <c r="P21" s="45" t="s">
        <v>551</v>
      </c>
      <c r="Q21" s="45" t="s">
        <v>1130</v>
      </c>
    </row>
    <row r="22" spans="1:17" s="13" customFormat="1" ht="75" x14ac:dyDescent="0.25">
      <c r="A22" s="49">
        <f t="shared" si="0"/>
        <v>17</v>
      </c>
      <c r="B22" s="14">
        <v>42202</v>
      </c>
      <c r="C22" s="14">
        <v>42202</v>
      </c>
      <c r="D22" s="9">
        <v>679</v>
      </c>
      <c r="E22" s="41">
        <v>64309.06</v>
      </c>
      <c r="F22" s="41">
        <v>0</v>
      </c>
      <c r="G22" s="54" t="s">
        <v>24</v>
      </c>
      <c r="H22" s="54" t="s">
        <v>24</v>
      </c>
      <c r="I22" s="50" t="s">
        <v>19</v>
      </c>
      <c r="J22" s="45" t="s">
        <v>31</v>
      </c>
      <c r="K22" s="10" t="s">
        <v>26</v>
      </c>
      <c r="L22" s="10" t="s">
        <v>27</v>
      </c>
      <c r="M22" s="45" t="s">
        <v>28</v>
      </c>
      <c r="N22" s="11" t="s">
        <v>29</v>
      </c>
      <c r="O22" s="55" t="s">
        <v>73</v>
      </c>
      <c r="P22" s="45" t="s">
        <v>540</v>
      </c>
      <c r="Q22" s="45" t="s">
        <v>1127</v>
      </c>
    </row>
    <row r="23" spans="1:17" s="13" customFormat="1" ht="60" x14ac:dyDescent="0.25">
      <c r="A23" s="49">
        <f t="shared" si="0"/>
        <v>18</v>
      </c>
      <c r="B23" s="14">
        <v>42202</v>
      </c>
      <c r="C23" s="14">
        <v>42202</v>
      </c>
      <c r="D23" s="9">
        <v>680</v>
      </c>
      <c r="E23" s="41">
        <v>13593.48</v>
      </c>
      <c r="F23" s="41">
        <v>0</v>
      </c>
      <c r="G23" s="54" t="s">
        <v>24</v>
      </c>
      <c r="H23" s="54" t="s">
        <v>24</v>
      </c>
      <c r="I23" s="50" t="s">
        <v>19</v>
      </c>
      <c r="J23" s="45" t="s">
        <v>25</v>
      </c>
      <c r="K23" s="10" t="s">
        <v>26</v>
      </c>
      <c r="L23" s="10" t="s">
        <v>27</v>
      </c>
      <c r="M23" s="45" t="s">
        <v>28</v>
      </c>
      <c r="N23" s="11" t="s">
        <v>29</v>
      </c>
      <c r="O23" s="64" t="s">
        <v>74</v>
      </c>
      <c r="P23" s="45" t="s">
        <v>540</v>
      </c>
      <c r="Q23" s="45" t="s">
        <v>1127</v>
      </c>
    </row>
    <row r="24" spans="1:17" s="13" customFormat="1" ht="60" x14ac:dyDescent="0.25">
      <c r="A24" s="49">
        <f t="shared" si="0"/>
        <v>19</v>
      </c>
      <c r="B24" s="14">
        <v>42202</v>
      </c>
      <c r="C24" s="14">
        <v>42202</v>
      </c>
      <c r="D24" s="9">
        <v>681</v>
      </c>
      <c r="E24" s="41">
        <v>20296.5</v>
      </c>
      <c r="F24" s="41">
        <v>0</v>
      </c>
      <c r="G24" s="54" t="s">
        <v>24</v>
      </c>
      <c r="H24" s="54" t="s">
        <v>24</v>
      </c>
      <c r="I24" s="50" t="s">
        <v>19</v>
      </c>
      <c r="J24" s="45" t="s">
        <v>25</v>
      </c>
      <c r="K24" s="10" t="s">
        <v>26</v>
      </c>
      <c r="L24" s="10" t="s">
        <v>27</v>
      </c>
      <c r="M24" s="45" t="s">
        <v>28</v>
      </c>
      <c r="N24" s="11" t="s">
        <v>29</v>
      </c>
      <c r="O24" s="64" t="s">
        <v>75</v>
      </c>
      <c r="P24" s="45" t="s">
        <v>537</v>
      </c>
      <c r="Q24" s="45" t="s">
        <v>1127</v>
      </c>
    </row>
    <row r="25" spans="1:17" s="13" customFormat="1" ht="75" x14ac:dyDescent="0.25">
      <c r="A25" s="49">
        <f t="shared" si="0"/>
        <v>20</v>
      </c>
      <c r="B25" s="14">
        <v>42201</v>
      </c>
      <c r="C25" s="14">
        <v>42201</v>
      </c>
      <c r="D25" s="9">
        <v>675</v>
      </c>
      <c r="E25" s="15">
        <v>210000</v>
      </c>
      <c r="F25" s="15">
        <v>0</v>
      </c>
      <c r="G25" s="11" t="s">
        <v>76</v>
      </c>
      <c r="H25" s="11" t="s">
        <v>76</v>
      </c>
      <c r="I25" s="50" t="s">
        <v>19</v>
      </c>
      <c r="J25" s="10" t="s">
        <v>557</v>
      </c>
      <c r="K25" s="45" t="s">
        <v>14</v>
      </c>
      <c r="L25" s="45" t="s">
        <v>14</v>
      </c>
      <c r="M25" s="16" t="s">
        <v>77</v>
      </c>
      <c r="N25" s="11" t="s">
        <v>78</v>
      </c>
      <c r="O25" s="12" t="s">
        <v>79</v>
      </c>
      <c r="P25" s="10" t="s">
        <v>542</v>
      </c>
      <c r="Q25" s="10" t="s">
        <v>1128</v>
      </c>
    </row>
    <row r="26" spans="1:17" s="13" customFormat="1" ht="75" x14ac:dyDescent="0.25">
      <c r="A26" s="49">
        <f t="shared" si="0"/>
        <v>21</v>
      </c>
      <c r="B26" s="14">
        <v>42207</v>
      </c>
      <c r="C26" s="14">
        <v>42207</v>
      </c>
      <c r="D26" s="9">
        <v>696</v>
      </c>
      <c r="E26" s="15">
        <v>487077.33</v>
      </c>
      <c r="F26" s="15">
        <v>0</v>
      </c>
      <c r="G26" s="11" t="s">
        <v>53</v>
      </c>
      <c r="H26" s="11" t="s">
        <v>53</v>
      </c>
      <c r="I26" s="50" t="s">
        <v>19</v>
      </c>
      <c r="J26" s="45" t="s">
        <v>54</v>
      </c>
      <c r="K26" s="45" t="s">
        <v>14</v>
      </c>
      <c r="L26" s="45" t="s">
        <v>14</v>
      </c>
      <c r="M26" s="16" t="s">
        <v>55</v>
      </c>
      <c r="N26" s="11" t="s">
        <v>56</v>
      </c>
      <c r="O26" s="55" t="s">
        <v>80</v>
      </c>
      <c r="P26" s="45" t="s">
        <v>551</v>
      </c>
      <c r="Q26" s="45" t="s">
        <v>1129</v>
      </c>
    </row>
    <row r="27" spans="1:17" s="13" customFormat="1" ht="75" x14ac:dyDescent="0.25">
      <c r="A27" s="49">
        <f t="shared" si="0"/>
        <v>22</v>
      </c>
      <c r="B27" s="14">
        <v>42207</v>
      </c>
      <c r="C27" s="14">
        <v>42207</v>
      </c>
      <c r="D27" s="9">
        <v>697</v>
      </c>
      <c r="E27" s="15">
        <v>190106.11</v>
      </c>
      <c r="F27" s="15">
        <v>0</v>
      </c>
      <c r="G27" s="11" t="s">
        <v>43</v>
      </c>
      <c r="H27" s="11" t="s">
        <v>43</v>
      </c>
      <c r="I27" s="50" t="s">
        <v>19</v>
      </c>
      <c r="J27" s="10" t="s">
        <v>44</v>
      </c>
      <c r="K27" s="45" t="s">
        <v>14</v>
      </c>
      <c r="L27" s="45" t="s">
        <v>14</v>
      </c>
      <c r="M27" s="16" t="s">
        <v>45</v>
      </c>
      <c r="N27" s="11" t="s">
        <v>46</v>
      </c>
      <c r="O27" s="55" t="s">
        <v>81</v>
      </c>
      <c r="P27" s="10" t="s">
        <v>546</v>
      </c>
      <c r="Q27" s="10" t="s">
        <v>1134</v>
      </c>
    </row>
    <row r="28" spans="1:17" s="13" customFormat="1" ht="75" x14ac:dyDescent="0.25">
      <c r="A28" s="49">
        <f t="shared" si="0"/>
        <v>23</v>
      </c>
      <c r="B28" s="14">
        <v>42209</v>
      </c>
      <c r="C28" s="14">
        <v>42209</v>
      </c>
      <c r="D28" s="9">
        <v>704</v>
      </c>
      <c r="E28" s="41">
        <v>139398</v>
      </c>
      <c r="F28" s="41">
        <v>0</v>
      </c>
      <c r="G28" s="11" t="s">
        <v>58</v>
      </c>
      <c r="H28" s="11" t="s">
        <v>58</v>
      </c>
      <c r="I28" s="50" t="s">
        <v>19</v>
      </c>
      <c r="J28" s="10" t="s">
        <v>82</v>
      </c>
      <c r="K28" s="45" t="s">
        <v>14</v>
      </c>
      <c r="L28" s="45" t="s">
        <v>14</v>
      </c>
      <c r="M28" s="16" t="s">
        <v>60</v>
      </c>
      <c r="N28" s="11" t="s">
        <v>61</v>
      </c>
      <c r="O28" s="12" t="s">
        <v>83</v>
      </c>
      <c r="P28" s="10" t="s">
        <v>542</v>
      </c>
      <c r="Q28" s="10" t="s">
        <v>1135</v>
      </c>
    </row>
    <row r="29" spans="1:17" s="13" customFormat="1" ht="75" x14ac:dyDescent="0.25">
      <c r="A29" s="49">
        <f t="shared" si="0"/>
        <v>24</v>
      </c>
      <c r="B29" s="14">
        <v>42209</v>
      </c>
      <c r="C29" s="14">
        <v>42209</v>
      </c>
      <c r="D29" s="9">
        <v>703</v>
      </c>
      <c r="E29" s="41">
        <v>566705.53</v>
      </c>
      <c r="F29" s="41">
        <v>0</v>
      </c>
      <c r="G29" s="11" t="s">
        <v>84</v>
      </c>
      <c r="H29" s="11" t="s">
        <v>84</v>
      </c>
      <c r="I29" s="50" t="s">
        <v>19</v>
      </c>
      <c r="J29" s="10" t="s">
        <v>85</v>
      </c>
      <c r="K29" s="45" t="s">
        <v>14</v>
      </c>
      <c r="L29" s="45" t="s">
        <v>14</v>
      </c>
      <c r="M29" s="16" t="s">
        <v>86</v>
      </c>
      <c r="N29" s="11" t="s">
        <v>87</v>
      </c>
      <c r="O29" s="12" t="s">
        <v>88</v>
      </c>
      <c r="P29" s="10" t="s">
        <v>551</v>
      </c>
      <c r="Q29" s="10" t="s">
        <v>1136</v>
      </c>
    </row>
    <row r="30" spans="1:17" s="13" customFormat="1" ht="45" x14ac:dyDescent="0.25">
      <c r="A30" s="49">
        <f t="shared" si="0"/>
        <v>25</v>
      </c>
      <c r="B30" s="14">
        <v>42212</v>
      </c>
      <c r="C30" s="14">
        <v>42212</v>
      </c>
      <c r="D30" s="9">
        <v>706</v>
      </c>
      <c r="E30" s="41">
        <v>159022.5</v>
      </c>
      <c r="F30" s="41">
        <v>0</v>
      </c>
      <c r="G30" s="11" t="s">
        <v>24</v>
      </c>
      <c r="H30" s="11" t="s">
        <v>24</v>
      </c>
      <c r="I30" s="50" t="s">
        <v>19</v>
      </c>
      <c r="J30" s="10" t="s">
        <v>25</v>
      </c>
      <c r="K30" s="45" t="s">
        <v>14</v>
      </c>
      <c r="L30" s="45" t="s">
        <v>27</v>
      </c>
      <c r="M30" s="16" t="s">
        <v>28</v>
      </c>
      <c r="N30" s="11" t="s">
        <v>29</v>
      </c>
      <c r="O30" s="12" t="s">
        <v>89</v>
      </c>
      <c r="P30" s="10" t="s">
        <v>562</v>
      </c>
      <c r="Q30" s="10" t="s">
        <v>1137</v>
      </c>
    </row>
    <row r="31" spans="1:17" s="13" customFormat="1" ht="60" x14ac:dyDescent="0.25">
      <c r="A31" s="49">
        <f t="shared" si="0"/>
        <v>26</v>
      </c>
      <c r="B31" s="14">
        <v>42229</v>
      </c>
      <c r="C31" s="14">
        <v>42229</v>
      </c>
      <c r="D31" s="9">
        <v>742</v>
      </c>
      <c r="E31" s="41">
        <v>43740</v>
      </c>
      <c r="F31" s="41">
        <v>0</v>
      </c>
      <c r="G31" s="11" t="s">
        <v>90</v>
      </c>
      <c r="H31" s="11" t="s">
        <v>90</v>
      </c>
      <c r="I31" s="50" t="s">
        <v>19</v>
      </c>
      <c r="J31" s="10" t="s">
        <v>91</v>
      </c>
      <c r="K31" s="45" t="s">
        <v>14</v>
      </c>
      <c r="L31" s="45" t="s">
        <v>14</v>
      </c>
      <c r="M31" s="16" t="s">
        <v>92</v>
      </c>
      <c r="N31" s="11" t="s">
        <v>93</v>
      </c>
      <c r="O31" s="12" t="s">
        <v>94</v>
      </c>
      <c r="P31" s="10" t="s">
        <v>540</v>
      </c>
      <c r="Q31" s="10" t="s">
        <v>1138</v>
      </c>
    </row>
    <row r="32" spans="1:17" s="13" customFormat="1" ht="60" x14ac:dyDescent="0.25">
      <c r="A32" s="49">
        <f t="shared" si="0"/>
        <v>27</v>
      </c>
      <c r="B32" s="56">
        <v>42233</v>
      </c>
      <c r="C32" s="56">
        <v>42233</v>
      </c>
      <c r="D32" s="9">
        <v>763</v>
      </c>
      <c r="E32" s="41">
        <v>177410.1</v>
      </c>
      <c r="F32" s="41">
        <v>0</v>
      </c>
      <c r="G32" s="57" t="s">
        <v>95</v>
      </c>
      <c r="H32" s="57" t="s">
        <v>95</v>
      </c>
      <c r="I32" s="50" t="s">
        <v>19</v>
      </c>
      <c r="J32" s="10" t="s">
        <v>566</v>
      </c>
      <c r="K32" s="45" t="s">
        <v>14</v>
      </c>
      <c r="L32" s="45" t="s">
        <v>14</v>
      </c>
      <c r="M32" s="16" t="s">
        <v>65</v>
      </c>
      <c r="N32" s="11" t="s">
        <v>97</v>
      </c>
      <c r="O32" s="12" t="s">
        <v>98</v>
      </c>
      <c r="P32" s="10" t="s">
        <v>549</v>
      </c>
      <c r="Q32" s="10" t="s">
        <v>1139</v>
      </c>
    </row>
    <row r="33" spans="1:17" s="13" customFormat="1" ht="75" x14ac:dyDescent="0.25">
      <c r="A33" s="49">
        <f t="shared" si="0"/>
        <v>28</v>
      </c>
      <c r="B33" s="56">
        <v>42233</v>
      </c>
      <c r="C33" s="56">
        <v>42233</v>
      </c>
      <c r="D33" s="9">
        <v>761</v>
      </c>
      <c r="E33" s="41">
        <v>27685</v>
      </c>
      <c r="F33" s="41">
        <v>0</v>
      </c>
      <c r="G33" s="54" t="s">
        <v>24</v>
      </c>
      <c r="H33" s="54" t="s">
        <v>24</v>
      </c>
      <c r="I33" s="50" t="s">
        <v>19</v>
      </c>
      <c r="J33" s="10" t="s">
        <v>35</v>
      </c>
      <c r="K33" s="45" t="s">
        <v>14</v>
      </c>
      <c r="L33" s="45" t="s">
        <v>27</v>
      </c>
      <c r="M33" s="16" t="s">
        <v>28</v>
      </c>
      <c r="N33" s="11" t="s">
        <v>29</v>
      </c>
      <c r="O33" s="12" t="s">
        <v>99</v>
      </c>
      <c r="P33" s="10" t="s">
        <v>537</v>
      </c>
      <c r="Q33" s="10" t="s">
        <v>1140</v>
      </c>
    </row>
    <row r="34" spans="1:17" s="13" customFormat="1" ht="90" x14ac:dyDescent="0.25">
      <c r="A34" s="49">
        <f t="shared" si="0"/>
        <v>29</v>
      </c>
      <c r="B34" s="56">
        <v>42233</v>
      </c>
      <c r="C34" s="56">
        <v>42233</v>
      </c>
      <c r="D34" s="9">
        <v>762</v>
      </c>
      <c r="E34" s="41">
        <v>151040</v>
      </c>
      <c r="F34" s="41">
        <v>0</v>
      </c>
      <c r="G34" s="54" t="s">
        <v>68</v>
      </c>
      <c r="H34" s="54" t="s">
        <v>68</v>
      </c>
      <c r="I34" s="50" t="s">
        <v>19</v>
      </c>
      <c r="J34" s="10" t="s">
        <v>69</v>
      </c>
      <c r="K34" s="45" t="s">
        <v>14</v>
      </c>
      <c r="L34" s="45" t="s">
        <v>14</v>
      </c>
      <c r="M34" s="45" t="s">
        <v>70</v>
      </c>
      <c r="N34" s="11" t="s">
        <v>71</v>
      </c>
      <c r="O34" s="12" t="s">
        <v>100</v>
      </c>
      <c r="P34" s="10" t="s">
        <v>551</v>
      </c>
      <c r="Q34" s="10" t="s">
        <v>1141</v>
      </c>
    </row>
    <row r="35" spans="1:17" s="13" customFormat="1" ht="75" x14ac:dyDescent="0.25">
      <c r="A35" s="49">
        <f t="shared" si="0"/>
        <v>30</v>
      </c>
      <c r="B35" s="14">
        <v>42237</v>
      </c>
      <c r="C35" s="14">
        <v>42237</v>
      </c>
      <c r="D35" s="9">
        <v>774</v>
      </c>
      <c r="E35" s="15">
        <v>550583.56999999995</v>
      </c>
      <c r="F35" s="15">
        <v>0</v>
      </c>
      <c r="G35" s="58" t="s">
        <v>63</v>
      </c>
      <c r="H35" s="58" t="s">
        <v>63</v>
      </c>
      <c r="I35" s="50" t="s">
        <v>19</v>
      </c>
      <c r="J35" s="10" t="s">
        <v>64</v>
      </c>
      <c r="K35" s="45" t="s">
        <v>14</v>
      </c>
      <c r="L35" s="45" t="s">
        <v>14</v>
      </c>
      <c r="M35" s="16" t="s">
        <v>65</v>
      </c>
      <c r="N35" s="11" t="s">
        <v>66</v>
      </c>
      <c r="O35" s="55" t="s">
        <v>101</v>
      </c>
      <c r="P35" s="10" t="s">
        <v>550</v>
      </c>
      <c r="Q35" s="10" t="s">
        <v>1142</v>
      </c>
    </row>
    <row r="36" spans="1:17" s="13" customFormat="1" ht="60" x14ac:dyDescent="0.25">
      <c r="A36" s="49">
        <f t="shared" si="0"/>
        <v>31</v>
      </c>
      <c r="B36" s="14">
        <v>42242</v>
      </c>
      <c r="C36" s="14">
        <v>42242</v>
      </c>
      <c r="D36" s="9">
        <v>785</v>
      </c>
      <c r="E36" s="15">
        <v>59979.45</v>
      </c>
      <c r="F36" s="15">
        <v>0</v>
      </c>
      <c r="G36" s="17" t="s">
        <v>102</v>
      </c>
      <c r="H36" s="17" t="s">
        <v>102</v>
      </c>
      <c r="I36" s="50" t="s">
        <v>19</v>
      </c>
      <c r="J36" s="10" t="s">
        <v>103</v>
      </c>
      <c r="K36" s="45" t="s">
        <v>14</v>
      </c>
      <c r="L36" s="45" t="s">
        <v>14</v>
      </c>
      <c r="M36" s="16" t="s">
        <v>104</v>
      </c>
      <c r="N36" s="11" t="s">
        <v>105</v>
      </c>
      <c r="O36" s="12" t="s">
        <v>106</v>
      </c>
      <c r="P36" s="10" t="s">
        <v>540</v>
      </c>
      <c r="Q36" s="10" t="s">
        <v>1143</v>
      </c>
    </row>
    <row r="37" spans="1:17" s="13" customFormat="1" ht="60" x14ac:dyDescent="0.25">
      <c r="A37" s="49">
        <f t="shared" si="0"/>
        <v>32</v>
      </c>
      <c r="B37" s="14">
        <v>42243</v>
      </c>
      <c r="C37" s="14">
        <v>42243</v>
      </c>
      <c r="D37" s="9">
        <v>789</v>
      </c>
      <c r="E37" s="15">
        <v>30000</v>
      </c>
      <c r="F37" s="15">
        <v>0</v>
      </c>
      <c r="G37" s="58" t="s">
        <v>107</v>
      </c>
      <c r="H37" s="58" t="s">
        <v>107</v>
      </c>
      <c r="I37" s="50" t="s">
        <v>19</v>
      </c>
      <c r="J37" s="45" t="s">
        <v>108</v>
      </c>
      <c r="K37" s="45" t="s">
        <v>14</v>
      </c>
      <c r="L37" s="45" t="s">
        <v>14</v>
      </c>
      <c r="M37" s="16" t="s">
        <v>109</v>
      </c>
      <c r="N37" s="11" t="s">
        <v>110</v>
      </c>
      <c r="O37" s="55" t="s">
        <v>111</v>
      </c>
      <c r="P37" s="45" t="s">
        <v>551</v>
      </c>
      <c r="Q37" s="45" t="s">
        <v>1144</v>
      </c>
    </row>
    <row r="38" spans="1:17" s="13" customFormat="1" ht="60" x14ac:dyDescent="0.25">
      <c r="A38" s="49">
        <f t="shared" si="0"/>
        <v>33</v>
      </c>
      <c r="B38" s="14">
        <v>42244</v>
      </c>
      <c r="C38" s="14">
        <v>42244</v>
      </c>
      <c r="D38" s="9">
        <v>798</v>
      </c>
      <c r="E38" s="15">
        <v>332793.45</v>
      </c>
      <c r="F38" s="15">
        <v>0</v>
      </c>
      <c r="G38" s="17" t="s">
        <v>112</v>
      </c>
      <c r="H38" s="17" t="s">
        <v>112</v>
      </c>
      <c r="I38" s="50" t="s">
        <v>19</v>
      </c>
      <c r="J38" s="10" t="s">
        <v>113</v>
      </c>
      <c r="K38" s="45" t="s">
        <v>14</v>
      </c>
      <c r="L38" s="45" t="s">
        <v>14</v>
      </c>
      <c r="M38" s="16" t="s">
        <v>114</v>
      </c>
      <c r="N38" s="11" t="s">
        <v>115</v>
      </c>
      <c r="O38" s="12" t="s">
        <v>116</v>
      </c>
      <c r="P38" s="10" t="s">
        <v>573</v>
      </c>
      <c r="Q38" s="10" t="s">
        <v>1145</v>
      </c>
    </row>
    <row r="39" spans="1:17" s="13" customFormat="1" ht="60" x14ac:dyDescent="0.25">
      <c r="A39" s="49">
        <f t="shared" si="0"/>
        <v>34</v>
      </c>
      <c r="B39" s="14">
        <v>42248</v>
      </c>
      <c r="C39" s="14">
        <v>42248</v>
      </c>
      <c r="D39" s="9">
        <v>14</v>
      </c>
      <c r="E39" s="15">
        <v>355941.96</v>
      </c>
      <c r="F39" s="15">
        <v>0</v>
      </c>
      <c r="G39" s="11" t="s">
        <v>117</v>
      </c>
      <c r="H39" s="11" t="s">
        <v>117</v>
      </c>
      <c r="I39" s="50" t="s">
        <v>118</v>
      </c>
      <c r="J39" s="10" t="s">
        <v>119</v>
      </c>
      <c r="K39" s="45" t="s">
        <v>14</v>
      </c>
      <c r="L39" s="45" t="s">
        <v>14</v>
      </c>
      <c r="M39" s="16" t="s">
        <v>120</v>
      </c>
      <c r="N39" s="11" t="s">
        <v>121</v>
      </c>
      <c r="O39" s="12" t="s">
        <v>122</v>
      </c>
      <c r="P39" s="10" t="s">
        <v>577</v>
      </c>
      <c r="Q39" s="10" t="s">
        <v>1146</v>
      </c>
    </row>
    <row r="40" spans="1:17" s="13" customFormat="1" ht="75" x14ac:dyDescent="0.25">
      <c r="A40" s="49">
        <f t="shared" si="0"/>
        <v>35</v>
      </c>
      <c r="B40" s="14">
        <v>42248</v>
      </c>
      <c r="C40" s="14">
        <v>42248</v>
      </c>
      <c r="D40" s="9">
        <v>819</v>
      </c>
      <c r="E40" s="15">
        <v>50000</v>
      </c>
      <c r="F40" s="15">
        <v>0</v>
      </c>
      <c r="G40" s="11" t="s">
        <v>123</v>
      </c>
      <c r="H40" s="11" t="s">
        <v>123</v>
      </c>
      <c r="I40" s="50" t="s">
        <v>19</v>
      </c>
      <c r="J40" s="10" t="s">
        <v>124</v>
      </c>
      <c r="K40" s="45" t="s">
        <v>14</v>
      </c>
      <c r="L40" s="45" t="s">
        <v>14</v>
      </c>
      <c r="M40" s="16" t="s">
        <v>125</v>
      </c>
      <c r="N40" s="11" t="s">
        <v>126</v>
      </c>
      <c r="O40" s="12" t="s">
        <v>127</v>
      </c>
      <c r="P40" s="10" t="s">
        <v>575</v>
      </c>
      <c r="Q40" s="10" t="s">
        <v>1147</v>
      </c>
    </row>
    <row r="41" spans="1:17" s="13" customFormat="1" ht="60" x14ac:dyDescent="0.25">
      <c r="A41" s="49">
        <f t="shared" si="0"/>
        <v>36</v>
      </c>
      <c r="B41" s="14">
        <v>42249</v>
      </c>
      <c r="C41" s="14">
        <v>42249</v>
      </c>
      <c r="D41" s="9">
        <v>2054</v>
      </c>
      <c r="E41" s="15">
        <v>124500</v>
      </c>
      <c r="F41" s="15">
        <v>0</v>
      </c>
      <c r="G41" s="42" t="s">
        <v>11</v>
      </c>
      <c r="H41" s="42" t="s">
        <v>11</v>
      </c>
      <c r="I41" s="44" t="s">
        <v>12</v>
      </c>
      <c r="J41" s="10" t="s">
        <v>128</v>
      </c>
      <c r="K41" s="45" t="s">
        <v>14</v>
      </c>
      <c r="L41" s="45" t="s">
        <v>14</v>
      </c>
      <c r="M41" s="16" t="s">
        <v>15</v>
      </c>
      <c r="N41" s="11" t="s">
        <v>16</v>
      </c>
      <c r="O41" s="12" t="s">
        <v>129</v>
      </c>
      <c r="P41" s="10" t="s">
        <v>579</v>
      </c>
      <c r="Q41" s="10" t="s">
        <v>1148</v>
      </c>
    </row>
    <row r="42" spans="1:17" s="13" customFormat="1" ht="60" x14ac:dyDescent="0.25">
      <c r="A42" s="49">
        <f t="shared" si="0"/>
        <v>37</v>
      </c>
      <c r="B42" s="14">
        <v>42250</v>
      </c>
      <c r="C42" s="14">
        <v>42250</v>
      </c>
      <c r="D42" s="9">
        <v>851</v>
      </c>
      <c r="E42" s="41">
        <v>33840</v>
      </c>
      <c r="F42" s="41">
        <v>0</v>
      </c>
      <c r="G42" s="11" t="s">
        <v>130</v>
      </c>
      <c r="H42" s="11" t="s">
        <v>130</v>
      </c>
      <c r="I42" s="50" t="s">
        <v>19</v>
      </c>
      <c r="J42" s="45" t="s">
        <v>131</v>
      </c>
      <c r="K42" s="45" t="s">
        <v>14</v>
      </c>
      <c r="L42" s="45" t="s">
        <v>14</v>
      </c>
      <c r="M42" s="16" t="s">
        <v>132</v>
      </c>
      <c r="N42" s="11" t="s">
        <v>133</v>
      </c>
      <c r="O42" s="12" t="s">
        <v>134</v>
      </c>
      <c r="P42" s="45" t="s">
        <v>540</v>
      </c>
      <c r="Q42" s="10" t="s">
        <v>1307</v>
      </c>
    </row>
    <row r="43" spans="1:17" s="13" customFormat="1" ht="60" x14ac:dyDescent="0.25">
      <c r="A43" s="49">
        <f t="shared" si="0"/>
        <v>38</v>
      </c>
      <c r="B43" s="14">
        <v>42250</v>
      </c>
      <c r="C43" s="14">
        <v>42250</v>
      </c>
      <c r="D43" s="9">
        <v>852</v>
      </c>
      <c r="E43" s="41">
        <v>31725</v>
      </c>
      <c r="F43" s="41">
        <v>0</v>
      </c>
      <c r="G43" s="11" t="s">
        <v>135</v>
      </c>
      <c r="H43" s="11" t="s">
        <v>135</v>
      </c>
      <c r="I43" s="50" t="s">
        <v>19</v>
      </c>
      <c r="J43" s="45" t="s">
        <v>131</v>
      </c>
      <c r="K43" s="45" t="s">
        <v>14</v>
      </c>
      <c r="L43" s="45" t="s">
        <v>14</v>
      </c>
      <c r="M43" s="16" t="s">
        <v>132</v>
      </c>
      <c r="N43" s="11" t="s">
        <v>136</v>
      </c>
      <c r="O43" s="12" t="s">
        <v>137</v>
      </c>
      <c r="P43" s="45" t="s">
        <v>540</v>
      </c>
      <c r="Q43" s="45" t="s">
        <v>1308</v>
      </c>
    </row>
    <row r="44" spans="1:17" s="13" customFormat="1" ht="75" x14ac:dyDescent="0.25">
      <c r="A44" s="49">
        <f t="shared" si="0"/>
        <v>39</v>
      </c>
      <c r="B44" s="14">
        <v>42257</v>
      </c>
      <c r="C44" s="14">
        <v>42257</v>
      </c>
      <c r="D44" s="9">
        <v>861</v>
      </c>
      <c r="E44" s="41">
        <v>106133.09</v>
      </c>
      <c r="F44" s="41">
        <v>0</v>
      </c>
      <c r="G44" s="17" t="s">
        <v>53</v>
      </c>
      <c r="H44" s="17" t="s">
        <v>53</v>
      </c>
      <c r="I44" s="20" t="s">
        <v>19</v>
      </c>
      <c r="J44" s="45" t="s">
        <v>54</v>
      </c>
      <c r="K44" s="45" t="s">
        <v>14</v>
      </c>
      <c r="L44" s="45" t="s">
        <v>14</v>
      </c>
      <c r="M44" s="16" t="s">
        <v>55</v>
      </c>
      <c r="N44" s="11" t="s">
        <v>56</v>
      </c>
      <c r="O44" s="12" t="s">
        <v>138</v>
      </c>
      <c r="P44" s="45" t="s">
        <v>551</v>
      </c>
      <c r="Q44" s="45" t="s">
        <v>1309</v>
      </c>
    </row>
    <row r="45" spans="1:17" s="13" customFormat="1" ht="60" x14ac:dyDescent="0.25">
      <c r="A45" s="49">
        <f t="shared" si="0"/>
        <v>40</v>
      </c>
      <c r="B45" s="14">
        <v>42257</v>
      </c>
      <c r="C45" s="14">
        <v>42257</v>
      </c>
      <c r="D45" s="9">
        <v>866</v>
      </c>
      <c r="E45" s="41">
        <v>94408.2</v>
      </c>
      <c r="F45" s="41">
        <v>0</v>
      </c>
      <c r="G45" s="17" t="s">
        <v>139</v>
      </c>
      <c r="H45" s="17" t="s">
        <v>139</v>
      </c>
      <c r="I45" s="20" t="s">
        <v>19</v>
      </c>
      <c r="J45" s="45" t="s">
        <v>140</v>
      </c>
      <c r="K45" s="45" t="s">
        <v>26</v>
      </c>
      <c r="L45" s="45" t="s">
        <v>27</v>
      </c>
      <c r="M45" s="16" t="s">
        <v>141</v>
      </c>
      <c r="N45" s="11" t="s">
        <v>142</v>
      </c>
      <c r="O45" s="12" t="s">
        <v>143</v>
      </c>
      <c r="P45" s="45" t="s">
        <v>551</v>
      </c>
      <c r="Q45" s="45" t="s">
        <v>1149</v>
      </c>
    </row>
    <row r="46" spans="1:17" s="13" customFormat="1" ht="75" x14ac:dyDescent="0.25">
      <c r="A46" s="49">
        <f t="shared" si="0"/>
        <v>41</v>
      </c>
      <c r="B46" s="14">
        <v>42257</v>
      </c>
      <c r="C46" s="14">
        <v>42257</v>
      </c>
      <c r="D46" s="9">
        <v>863</v>
      </c>
      <c r="E46" s="41">
        <v>102060</v>
      </c>
      <c r="F46" s="41">
        <v>0</v>
      </c>
      <c r="G46" s="17" t="s">
        <v>90</v>
      </c>
      <c r="H46" s="17" t="s">
        <v>90</v>
      </c>
      <c r="I46" s="20" t="s">
        <v>19</v>
      </c>
      <c r="J46" s="45" t="s">
        <v>91</v>
      </c>
      <c r="K46" s="45" t="s">
        <v>14</v>
      </c>
      <c r="L46" s="45" t="s">
        <v>14</v>
      </c>
      <c r="M46" s="16" t="s">
        <v>92</v>
      </c>
      <c r="N46" s="11" t="s">
        <v>93</v>
      </c>
      <c r="O46" s="12" t="s">
        <v>144</v>
      </c>
      <c r="P46" s="45" t="s">
        <v>540</v>
      </c>
      <c r="Q46" s="45" t="s">
        <v>1150</v>
      </c>
    </row>
    <row r="47" spans="1:17" s="13" customFormat="1" ht="75" x14ac:dyDescent="0.25">
      <c r="A47" s="49">
        <f t="shared" si="0"/>
        <v>42</v>
      </c>
      <c r="B47" s="14">
        <v>42257</v>
      </c>
      <c r="C47" s="14">
        <v>42257</v>
      </c>
      <c r="D47" s="9">
        <v>862</v>
      </c>
      <c r="E47" s="41">
        <v>149566.76999999999</v>
      </c>
      <c r="F47" s="41">
        <v>0</v>
      </c>
      <c r="G47" s="17" t="s">
        <v>145</v>
      </c>
      <c r="H47" s="17" t="s">
        <v>145</v>
      </c>
      <c r="I47" s="20" t="s">
        <v>19</v>
      </c>
      <c r="J47" s="45" t="s">
        <v>146</v>
      </c>
      <c r="K47" s="45" t="s">
        <v>14</v>
      </c>
      <c r="L47" s="45" t="s">
        <v>14</v>
      </c>
      <c r="M47" s="16" t="s">
        <v>147</v>
      </c>
      <c r="N47" s="11" t="s">
        <v>148</v>
      </c>
      <c r="O47" s="12" t="s">
        <v>149</v>
      </c>
      <c r="P47" s="45" t="s">
        <v>551</v>
      </c>
      <c r="Q47" s="45" t="s">
        <v>1151</v>
      </c>
    </row>
    <row r="48" spans="1:17" s="13" customFormat="1" ht="75" x14ac:dyDescent="0.25">
      <c r="A48" s="49">
        <f t="shared" si="0"/>
        <v>43</v>
      </c>
      <c r="B48" s="14">
        <v>42254</v>
      </c>
      <c r="C48" s="14">
        <v>42254</v>
      </c>
      <c r="D48" s="9">
        <v>2078</v>
      </c>
      <c r="E48" s="41">
        <v>228000</v>
      </c>
      <c r="F48" s="41">
        <v>0</v>
      </c>
      <c r="G48" s="17" t="s">
        <v>150</v>
      </c>
      <c r="H48" s="17" t="s">
        <v>150</v>
      </c>
      <c r="I48" s="20" t="s">
        <v>12</v>
      </c>
      <c r="J48" s="45" t="s">
        <v>54</v>
      </c>
      <c r="K48" s="45" t="s">
        <v>14</v>
      </c>
      <c r="L48" s="45" t="s">
        <v>14</v>
      </c>
      <c r="M48" s="16" t="s">
        <v>151</v>
      </c>
      <c r="N48" s="11" t="s">
        <v>152</v>
      </c>
      <c r="O48" s="12" t="s">
        <v>153</v>
      </c>
      <c r="P48" s="45" t="s">
        <v>551</v>
      </c>
      <c r="Q48" s="45" t="s">
        <v>1152</v>
      </c>
    </row>
    <row r="49" spans="1:17" s="13" customFormat="1" ht="60" x14ac:dyDescent="0.25">
      <c r="A49" s="49">
        <f t="shared" si="0"/>
        <v>44</v>
      </c>
      <c r="B49" s="14">
        <v>42254</v>
      </c>
      <c r="C49" s="14">
        <v>42254</v>
      </c>
      <c r="D49" s="9">
        <v>2077</v>
      </c>
      <c r="E49" s="15">
        <v>61111.85</v>
      </c>
      <c r="F49" s="15">
        <v>0</v>
      </c>
      <c r="G49" s="17" t="s">
        <v>154</v>
      </c>
      <c r="H49" s="17" t="s">
        <v>154</v>
      </c>
      <c r="I49" s="20" t="s">
        <v>12</v>
      </c>
      <c r="J49" s="10" t="s">
        <v>155</v>
      </c>
      <c r="K49" s="45" t="s">
        <v>14</v>
      </c>
      <c r="L49" s="45" t="s">
        <v>14</v>
      </c>
      <c r="M49" s="16" t="s">
        <v>156</v>
      </c>
      <c r="N49" s="11" t="s">
        <v>157</v>
      </c>
      <c r="O49" s="12" t="s">
        <v>158</v>
      </c>
      <c r="P49" s="10" t="s">
        <v>534</v>
      </c>
      <c r="Q49" s="10" t="s">
        <v>1153</v>
      </c>
    </row>
    <row r="50" spans="1:17" s="13" customFormat="1" ht="75" x14ac:dyDescent="0.25">
      <c r="A50" s="49">
        <f t="shared" si="0"/>
        <v>45</v>
      </c>
      <c r="B50" s="14">
        <v>42262</v>
      </c>
      <c r="C50" s="14">
        <v>42262</v>
      </c>
      <c r="D50" s="9">
        <v>1</v>
      </c>
      <c r="E50" s="15">
        <v>102727.36</v>
      </c>
      <c r="F50" s="15">
        <v>0</v>
      </c>
      <c r="G50" s="8" t="s">
        <v>1628</v>
      </c>
      <c r="H50" s="11" t="s">
        <v>159</v>
      </c>
      <c r="I50" s="17" t="s">
        <v>160</v>
      </c>
      <c r="J50" s="10" t="s">
        <v>161</v>
      </c>
      <c r="K50" s="45" t="s">
        <v>14</v>
      </c>
      <c r="L50" s="45" t="s">
        <v>14</v>
      </c>
      <c r="M50" s="16" t="s">
        <v>162</v>
      </c>
      <c r="N50" s="11" t="s">
        <v>163</v>
      </c>
      <c r="O50" s="55" t="s">
        <v>164</v>
      </c>
      <c r="P50" s="10" t="s">
        <v>551</v>
      </c>
      <c r="Q50" s="10" t="s">
        <v>1154</v>
      </c>
    </row>
    <row r="51" spans="1:17" s="13" customFormat="1" ht="75" x14ac:dyDescent="0.25">
      <c r="A51" s="49">
        <f t="shared" si="0"/>
        <v>46</v>
      </c>
      <c r="B51" s="14">
        <v>42257</v>
      </c>
      <c r="C51" s="14">
        <v>42257</v>
      </c>
      <c r="D51" s="9">
        <v>864</v>
      </c>
      <c r="E51" s="15">
        <v>66000</v>
      </c>
      <c r="F51" s="15">
        <v>0</v>
      </c>
      <c r="G51" s="11" t="s">
        <v>165</v>
      </c>
      <c r="H51" s="11" t="s">
        <v>165</v>
      </c>
      <c r="I51" s="20" t="s">
        <v>19</v>
      </c>
      <c r="J51" s="10" t="s">
        <v>166</v>
      </c>
      <c r="K51" s="45" t="s">
        <v>14</v>
      </c>
      <c r="L51" s="45" t="s">
        <v>14</v>
      </c>
      <c r="M51" s="16" t="s">
        <v>167</v>
      </c>
      <c r="N51" s="11" t="s">
        <v>168</v>
      </c>
      <c r="O51" s="55" t="s">
        <v>169</v>
      </c>
      <c r="P51" s="10" t="s">
        <v>551</v>
      </c>
      <c r="Q51" s="10" t="s">
        <v>1162</v>
      </c>
    </row>
    <row r="52" spans="1:17" s="13" customFormat="1" ht="75" x14ac:dyDescent="0.25">
      <c r="A52" s="49">
        <f t="shared" si="0"/>
        <v>47</v>
      </c>
      <c r="B52" s="14">
        <v>42257</v>
      </c>
      <c r="C52" s="14">
        <v>42257</v>
      </c>
      <c r="D52" s="9">
        <v>15</v>
      </c>
      <c r="E52" s="15">
        <v>426916.06</v>
      </c>
      <c r="F52" s="15">
        <v>0</v>
      </c>
      <c r="G52" s="21" t="s">
        <v>117</v>
      </c>
      <c r="H52" s="21" t="s">
        <v>117</v>
      </c>
      <c r="I52" s="50" t="s">
        <v>118</v>
      </c>
      <c r="J52" s="10" t="s">
        <v>119</v>
      </c>
      <c r="K52" s="45" t="s">
        <v>14</v>
      </c>
      <c r="L52" s="45" t="s">
        <v>14</v>
      </c>
      <c r="M52" s="16" t="s">
        <v>120</v>
      </c>
      <c r="N52" s="11" t="s">
        <v>121</v>
      </c>
      <c r="O52" s="55" t="s">
        <v>170</v>
      </c>
      <c r="P52" s="10" t="s">
        <v>577</v>
      </c>
      <c r="Q52" s="10" t="s">
        <v>1161</v>
      </c>
    </row>
    <row r="53" spans="1:17" s="13" customFormat="1" ht="75" x14ac:dyDescent="0.25">
      <c r="A53" s="49">
        <f t="shared" si="0"/>
        <v>48</v>
      </c>
      <c r="B53" s="14">
        <v>42257</v>
      </c>
      <c r="C53" s="14">
        <v>42257</v>
      </c>
      <c r="D53" s="9">
        <v>865</v>
      </c>
      <c r="E53" s="15">
        <v>229832</v>
      </c>
      <c r="F53" s="15">
        <v>0</v>
      </c>
      <c r="G53" s="42" t="s">
        <v>38</v>
      </c>
      <c r="H53" s="42" t="s">
        <v>38</v>
      </c>
      <c r="I53" s="50" t="s">
        <v>19</v>
      </c>
      <c r="J53" s="45" t="s">
        <v>39</v>
      </c>
      <c r="K53" s="45" t="s">
        <v>14</v>
      </c>
      <c r="L53" s="45" t="s">
        <v>14</v>
      </c>
      <c r="M53" s="16" t="s">
        <v>40</v>
      </c>
      <c r="N53" s="11" t="s">
        <v>41</v>
      </c>
      <c r="O53" s="55" t="s">
        <v>171</v>
      </c>
      <c r="P53" s="45" t="s">
        <v>542</v>
      </c>
      <c r="Q53" s="45" t="s">
        <v>1160</v>
      </c>
    </row>
    <row r="54" spans="1:17" s="13" customFormat="1" ht="90" x14ac:dyDescent="0.25">
      <c r="A54" s="49">
        <f t="shared" si="0"/>
        <v>49</v>
      </c>
      <c r="B54" s="14">
        <v>42257</v>
      </c>
      <c r="C54" s="14">
        <v>42257</v>
      </c>
      <c r="D54" s="9">
        <v>867</v>
      </c>
      <c r="E54" s="15">
        <v>504000</v>
      </c>
      <c r="F54" s="15">
        <v>0</v>
      </c>
      <c r="G54" s="17" t="s">
        <v>76</v>
      </c>
      <c r="H54" s="17" t="s">
        <v>76</v>
      </c>
      <c r="I54" s="20" t="s">
        <v>19</v>
      </c>
      <c r="J54" s="10" t="s">
        <v>172</v>
      </c>
      <c r="K54" s="45" t="s">
        <v>14</v>
      </c>
      <c r="L54" s="45" t="s">
        <v>14</v>
      </c>
      <c r="M54" s="16" t="s">
        <v>77</v>
      </c>
      <c r="N54" s="11" t="s">
        <v>78</v>
      </c>
      <c r="O54" s="55" t="s">
        <v>173</v>
      </c>
      <c r="P54" s="10" t="s">
        <v>542</v>
      </c>
      <c r="Q54" s="10" t="s">
        <v>1159</v>
      </c>
    </row>
    <row r="55" spans="1:17" s="13" customFormat="1" ht="60" x14ac:dyDescent="0.25">
      <c r="A55" s="49">
        <f t="shared" si="0"/>
        <v>50</v>
      </c>
      <c r="B55" s="14">
        <v>42262</v>
      </c>
      <c r="C55" s="14">
        <v>42262</v>
      </c>
      <c r="D55" s="9">
        <v>882</v>
      </c>
      <c r="E55" s="15">
        <v>33000</v>
      </c>
      <c r="F55" s="15">
        <v>0</v>
      </c>
      <c r="G55" s="11" t="s">
        <v>174</v>
      </c>
      <c r="H55" s="11" t="s">
        <v>174</v>
      </c>
      <c r="I55" s="20" t="s">
        <v>19</v>
      </c>
      <c r="J55" s="10" t="s">
        <v>175</v>
      </c>
      <c r="K55" s="45" t="s">
        <v>14</v>
      </c>
      <c r="L55" s="45" t="s">
        <v>14</v>
      </c>
      <c r="M55" s="16" t="s">
        <v>65</v>
      </c>
      <c r="N55" s="11" t="s">
        <v>176</v>
      </c>
      <c r="O55" s="55" t="s">
        <v>177</v>
      </c>
      <c r="P55" s="10" t="s">
        <v>551</v>
      </c>
      <c r="Q55" s="10" t="s">
        <v>1158</v>
      </c>
    </row>
    <row r="56" spans="1:17" s="13" customFormat="1" ht="60" x14ac:dyDescent="0.25">
      <c r="A56" s="49">
        <f t="shared" si="0"/>
        <v>51</v>
      </c>
      <c r="B56" s="14">
        <v>42265</v>
      </c>
      <c r="C56" s="14">
        <v>42265</v>
      </c>
      <c r="D56" s="9">
        <v>912</v>
      </c>
      <c r="E56" s="15">
        <v>193821.09</v>
      </c>
      <c r="F56" s="15">
        <v>0</v>
      </c>
      <c r="G56" s="11" t="s">
        <v>178</v>
      </c>
      <c r="H56" s="11" t="s">
        <v>178</v>
      </c>
      <c r="I56" s="20" t="s">
        <v>19</v>
      </c>
      <c r="J56" s="10" t="s">
        <v>179</v>
      </c>
      <c r="K56" s="45" t="s">
        <v>14</v>
      </c>
      <c r="L56" s="45" t="s">
        <v>14</v>
      </c>
      <c r="M56" s="16" t="s">
        <v>180</v>
      </c>
      <c r="N56" s="11" t="s">
        <v>181</v>
      </c>
      <c r="O56" s="55" t="s">
        <v>182</v>
      </c>
      <c r="P56" s="10" t="s">
        <v>577</v>
      </c>
      <c r="Q56" s="10" t="s">
        <v>1157</v>
      </c>
    </row>
    <row r="57" spans="1:17" s="13" customFormat="1" ht="75" x14ac:dyDescent="0.25">
      <c r="A57" s="49">
        <f t="shared" si="0"/>
        <v>52</v>
      </c>
      <c r="B57" s="14">
        <v>42265</v>
      </c>
      <c r="C57" s="14">
        <v>42265</v>
      </c>
      <c r="D57" s="9">
        <v>910</v>
      </c>
      <c r="E57" s="41">
        <v>304898.39</v>
      </c>
      <c r="F57" s="41">
        <v>0</v>
      </c>
      <c r="G57" s="11" t="s">
        <v>84</v>
      </c>
      <c r="H57" s="11" t="s">
        <v>84</v>
      </c>
      <c r="I57" s="20" t="s">
        <v>19</v>
      </c>
      <c r="J57" s="10" t="s">
        <v>85</v>
      </c>
      <c r="K57" s="45" t="s">
        <v>14</v>
      </c>
      <c r="L57" s="45" t="s">
        <v>14</v>
      </c>
      <c r="M57" s="16" t="s">
        <v>86</v>
      </c>
      <c r="N57" s="11" t="s">
        <v>87</v>
      </c>
      <c r="O57" s="55" t="s">
        <v>183</v>
      </c>
      <c r="P57" s="10" t="s">
        <v>551</v>
      </c>
      <c r="Q57" s="10" t="s">
        <v>1155</v>
      </c>
    </row>
    <row r="58" spans="1:17" s="13" customFormat="1" ht="75" x14ac:dyDescent="0.25">
      <c r="A58" s="49">
        <f t="shared" si="0"/>
        <v>53</v>
      </c>
      <c r="B58" s="14">
        <v>42265</v>
      </c>
      <c r="C58" s="14">
        <v>42265</v>
      </c>
      <c r="D58" s="9">
        <v>911</v>
      </c>
      <c r="E58" s="15">
        <v>58821.23</v>
      </c>
      <c r="F58" s="15">
        <v>0</v>
      </c>
      <c r="G58" s="17" t="s">
        <v>68</v>
      </c>
      <c r="H58" s="17" t="s">
        <v>68</v>
      </c>
      <c r="I58" s="20" t="s">
        <v>19</v>
      </c>
      <c r="J58" s="10" t="s">
        <v>69</v>
      </c>
      <c r="K58" s="45" t="s">
        <v>14</v>
      </c>
      <c r="L58" s="45" t="s">
        <v>14</v>
      </c>
      <c r="M58" s="45" t="s">
        <v>70</v>
      </c>
      <c r="N58" s="11" t="s">
        <v>71</v>
      </c>
      <c r="O58" s="12" t="s">
        <v>184</v>
      </c>
      <c r="P58" s="10" t="s">
        <v>551</v>
      </c>
      <c r="Q58" s="10" t="s">
        <v>1156</v>
      </c>
    </row>
    <row r="59" spans="1:17" s="59" customFormat="1" ht="60" x14ac:dyDescent="0.25">
      <c r="A59" s="49">
        <f t="shared" si="0"/>
        <v>54</v>
      </c>
      <c r="B59" s="14">
        <v>42269</v>
      </c>
      <c r="C59" s="14">
        <v>42269</v>
      </c>
      <c r="D59" s="9">
        <v>919</v>
      </c>
      <c r="E59" s="15">
        <v>151262.97</v>
      </c>
      <c r="F59" s="15">
        <v>0</v>
      </c>
      <c r="G59" s="17" t="s">
        <v>185</v>
      </c>
      <c r="H59" s="17" t="s">
        <v>185</v>
      </c>
      <c r="I59" s="20" t="s">
        <v>19</v>
      </c>
      <c r="J59" s="10" t="s">
        <v>186</v>
      </c>
      <c r="K59" s="45" t="s">
        <v>14</v>
      </c>
      <c r="L59" s="45" t="s">
        <v>14</v>
      </c>
      <c r="M59" s="16" t="s">
        <v>187</v>
      </c>
      <c r="N59" s="11" t="s">
        <v>188</v>
      </c>
      <c r="O59" s="12" t="s">
        <v>189</v>
      </c>
      <c r="P59" s="10" t="s">
        <v>546</v>
      </c>
      <c r="Q59" s="10" t="s">
        <v>1310</v>
      </c>
    </row>
    <row r="60" spans="1:17" s="59" customFormat="1" ht="60" x14ac:dyDescent="0.25">
      <c r="A60" s="49">
        <f t="shared" si="0"/>
        <v>55</v>
      </c>
      <c r="B60" s="14">
        <v>42271</v>
      </c>
      <c r="C60" s="14">
        <v>42271</v>
      </c>
      <c r="D60" s="9">
        <v>2184</v>
      </c>
      <c r="E60" s="15">
        <v>60831.17</v>
      </c>
      <c r="F60" s="15">
        <v>0</v>
      </c>
      <c r="G60" s="17" t="s">
        <v>11</v>
      </c>
      <c r="H60" s="17" t="s">
        <v>11</v>
      </c>
      <c r="I60" s="20" t="s">
        <v>12</v>
      </c>
      <c r="J60" s="10" t="s">
        <v>13</v>
      </c>
      <c r="K60" s="45" t="s">
        <v>14</v>
      </c>
      <c r="L60" s="45" t="s">
        <v>14</v>
      </c>
      <c r="M60" s="16" t="s">
        <v>15</v>
      </c>
      <c r="N60" s="11" t="s">
        <v>16</v>
      </c>
      <c r="O60" s="12" t="s">
        <v>190</v>
      </c>
      <c r="P60" s="10" t="s">
        <v>542</v>
      </c>
      <c r="Q60" s="10" t="s">
        <v>1311</v>
      </c>
    </row>
    <row r="61" spans="1:17" s="59" customFormat="1" ht="60" x14ac:dyDescent="0.25">
      <c r="A61" s="49">
        <f t="shared" si="0"/>
        <v>56</v>
      </c>
      <c r="B61" s="14">
        <v>42270</v>
      </c>
      <c r="C61" s="14">
        <v>42270</v>
      </c>
      <c r="D61" s="9">
        <v>2168</v>
      </c>
      <c r="E61" s="15">
        <v>213000</v>
      </c>
      <c r="F61" s="15">
        <v>0</v>
      </c>
      <c r="G61" s="17" t="s">
        <v>191</v>
      </c>
      <c r="H61" s="17" t="s">
        <v>191</v>
      </c>
      <c r="I61" s="20" t="s">
        <v>12</v>
      </c>
      <c r="J61" s="10" t="s">
        <v>192</v>
      </c>
      <c r="K61" s="45" t="s">
        <v>26</v>
      </c>
      <c r="L61" s="45" t="s">
        <v>193</v>
      </c>
      <c r="M61" s="16" t="s">
        <v>194</v>
      </c>
      <c r="N61" s="11" t="s">
        <v>195</v>
      </c>
      <c r="O61" s="12" t="s">
        <v>196</v>
      </c>
      <c r="P61" s="10" t="s">
        <v>600</v>
      </c>
      <c r="Q61" s="10" t="s">
        <v>1312</v>
      </c>
    </row>
    <row r="62" spans="1:17" s="59" customFormat="1" ht="60" x14ac:dyDescent="0.25">
      <c r="A62" s="49">
        <f t="shared" si="0"/>
        <v>57</v>
      </c>
      <c r="B62" s="14">
        <v>42272</v>
      </c>
      <c r="C62" s="14">
        <v>42272</v>
      </c>
      <c r="D62" s="9">
        <v>945</v>
      </c>
      <c r="E62" s="15">
        <v>195600</v>
      </c>
      <c r="F62" s="15">
        <v>0</v>
      </c>
      <c r="G62" s="17" t="s">
        <v>197</v>
      </c>
      <c r="H62" s="17" t="s">
        <v>197</v>
      </c>
      <c r="I62" s="20" t="s">
        <v>19</v>
      </c>
      <c r="J62" s="10" t="s">
        <v>59</v>
      </c>
      <c r="K62" s="45" t="s">
        <v>14</v>
      </c>
      <c r="L62" s="45" t="s">
        <v>14</v>
      </c>
      <c r="M62" s="16" t="s">
        <v>15</v>
      </c>
      <c r="N62" s="11" t="s">
        <v>198</v>
      </c>
      <c r="O62" s="12" t="s">
        <v>199</v>
      </c>
      <c r="P62" s="10" t="s">
        <v>542</v>
      </c>
      <c r="Q62" s="10" t="s">
        <v>1313</v>
      </c>
    </row>
    <row r="63" spans="1:17" s="59" customFormat="1" ht="60" x14ac:dyDescent="0.25">
      <c r="A63" s="49">
        <f t="shared" si="0"/>
        <v>58</v>
      </c>
      <c r="B63" s="56">
        <v>42275</v>
      </c>
      <c r="C63" s="56">
        <v>42275</v>
      </c>
      <c r="D63" s="60">
        <v>946</v>
      </c>
      <c r="E63" s="61">
        <v>146394.57</v>
      </c>
      <c r="F63" s="61">
        <v>0</v>
      </c>
      <c r="G63" s="22" t="s">
        <v>200</v>
      </c>
      <c r="H63" s="22" t="s">
        <v>200</v>
      </c>
      <c r="I63" s="23" t="s">
        <v>19</v>
      </c>
      <c r="J63" s="62" t="s">
        <v>201</v>
      </c>
      <c r="K63" s="62" t="s">
        <v>14</v>
      </c>
      <c r="L63" s="62" t="s">
        <v>14</v>
      </c>
      <c r="M63" s="24" t="s">
        <v>202</v>
      </c>
      <c r="N63" s="63" t="s">
        <v>203</v>
      </c>
      <c r="O63" s="52" t="s">
        <v>204</v>
      </c>
      <c r="P63" s="62" t="s">
        <v>551</v>
      </c>
      <c r="Q63" s="62" t="s">
        <v>1211</v>
      </c>
    </row>
    <row r="64" spans="1:17" s="59" customFormat="1" ht="60" x14ac:dyDescent="0.25">
      <c r="A64" s="49">
        <f t="shared" si="0"/>
        <v>59</v>
      </c>
      <c r="B64" s="56">
        <v>42275</v>
      </c>
      <c r="C64" s="56">
        <v>42275</v>
      </c>
      <c r="D64" s="60" t="s">
        <v>604</v>
      </c>
      <c r="E64" s="61">
        <f>60660</f>
        <v>60660</v>
      </c>
      <c r="F64" s="61">
        <v>25</v>
      </c>
      <c r="G64" s="22" t="s">
        <v>205</v>
      </c>
      <c r="H64" s="22" t="s">
        <v>205</v>
      </c>
      <c r="I64" s="23" t="s">
        <v>206</v>
      </c>
      <c r="J64" s="62" t="s">
        <v>207</v>
      </c>
      <c r="K64" s="62" t="s">
        <v>14</v>
      </c>
      <c r="L64" s="62" t="s">
        <v>14</v>
      </c>
      <c r="M64" s="24" t="s">
        <v>208</v>
      </c>
      <c r="N64" s="63" t="s">
        <v>209</v>
      </c>
      <c r="O64" s="52" t="s">
        <v>210</v>
      </c>
      <c r="P64" s="62" t="s">
        <v>549</v>
      </c>
      <c r="Q64" s="62" t="s">
        <v>1328</v>
      </c>
    </row>
    <row r="65" spans="1:17" s="59" customFormat="1" ht="60" x14ac:dyDescent="0.25">
      <c r="A65" s="49">
        <f t="shared" si="0"/>
        <v>60</v>
      </c>
      <c r="B65" s="56">
        <v>42276</v>
      </c>
      <c r="C65" s="56">
        <v>42276</v>
      </c>
      <c r="D65" s="60">
        <v>952</v>
      </c>
      <c r="E65" s="61">
        <v>151262.97</v>
      </c>
      <c r="F65" s="61">
        <v>0</v>
      </c>
      <c r="G65" s="58" t="s">
        <v>211</v>
      </c>
      <c r="H65" s="58" t="s">
        <v>211</v>
      </c>
      <c r="I65" s="23" t="s">
        <v>19</v>
      </c>
      <c r="J65" s="62" t="s">
        <v>212</v>
      </c>
      <c r="K65" s="62" t="s">
        <v>14</v>
      </c>
      <c r="L65" s="62" t="s">
        <v>14</v>
      </c>
      <c r="M65" s="24" t="s">
        <v>187</v>
      </c>
      <c r="N65" s="63" t="s">
        <v>213</v>
      </c>
      <c r="O65" s="55" t="s">
        <v>214</v>
      </c>
      <c r="P65" s="62" t="s">
        <v>546</v>
      </c>
      <c r="Q65" s="62" t="s">
        <v>1329</v>
      </c>
    </row>
    <row r="66" spans="1:17" s="59" customFormat="1" ht="60" x14ac:dyDescent="0.25">
      <c r="A66" s="49">
        <f t="shared" si="0"/>
        <v>61</v>
      </c>
      <c r="B66" s="56">
        <v>42278</v>
      </c>
      <c r="C66" s="56">
        <v>42278</v>
      </c>
      <c r="D66" s="60">
        <v>959</v>
      </c>
      <c r="E66" s="61">
        <v>32744</v>
      </c>
      <c r="F66" s="61">
        <v>0</v>
      </c>
      <c r="G66" s="58" t="s">
        <v>215</v>
      </c>
      <c r="H66" s="58" t="s">
        <v>215</v>
      </c>
      <c r="I66" s="23" t="s">
        <v>19</v>
      </c>
      <c r="J66" s="62" t="s">
        <v>216</v>
      </c>
      <c r="K66" s="62" t="s">
        <v>26</v>
      </c>
      <c r="L66" s="62" t="s">
        <v>27</v>
      </c>
      <c r="M66" s="24" t="s">
        <v>217</v>
      </c>
      <c r="N66" s="63" t="s">
        <v>218</v>
      </c>
      <c r="O66" s="55" t="s">
        <v>219</v>
      </c>
      <c r="P66" s="62" t="s">
        <v>549</v>
      </c>
      <c r="Q66" s="62" t="s">
        <v>1330</v>
      </c>
    </row>
    <row r="67" spans="1:17" s="59" customFormat="1" ht="75" x14ac:dyDescent="0.25">
      <c r="A67" s="49">
        <f t="shared" si="0"/>
        <v>62</v>
      </c>
      <c r="B67" s="56">
        <v>42279</v>
      </c>
      <c r="C67" s="56">
        <v>42279</v>
      </c>
      <c r="D67" s="60">
        <v>967</v>
      </c>
      <c r="E67" s="61">
        <v>76404</v>
      </c>
      <c r="F67" s="61">
        <v>0</v>
      </c>
      <c r="G67" s="58" t="s">
        <v>215</v>
      </c>
      <c r="H67" s="58" t="s">
        <v>215</v>
      </c>
      <c r="I67" s="23" t="s">
        <v>19</v>
      </c>
      <c r="J67" s="62" t="s">
        <v>216</v>
      </c>
      <c r="K67" s="62" t="s">
        <v>26</v>
      </c>
      <c r="L67" s="62" t="s">
        <v>27</v>
      </c>
      <c r="M67" s="24" t="s">
        <v>217</v>
      </c>
      <c r="N67" s="63" t="s">
        <v>218</v>
      </c>
      <c r="O67" s="55" t="s">
        <v>220</v>
      </c>
      <c r="P67" s="62" t="s">
        <v>549</v>
      </c>
      <c r="Q67" s="62" t="s">
        <v>1331</v>
      </c>
    </row>
    <row r="68" spans="1:17" s="59" customFormat="1" ht="75" x14ac:dyDescent="0.25">
      <c r="A68" s="49">
        <f t="shared" si="0"/>
        <v>63</v>
      </c>
      <c r="B68" s="56">
        <v>42278</v>
      </c>
      <c r="C68" s="56">
        <v>42278</v>
      </c>
      <c r="D68" s="60">
        <v>960</v>
      </c>
      <c r="E68" s="61">
        <v>49941.14</v>
      </c>
      <c r="F68" s="61">
        <v>0</v>
      </c>
      <c r="G68" s="58" t="s">
        <v>215</v>
      </c>
      <c r="H68" s="58" t="s">
        <v>215</v>
      </c>
      <c r="I68" s="23" t="s">
        <v>19</v>
      </c>
      <c r="J68" s="62" t="s">
        <v>221</v>
      </c>
      <c r="K68" s="62" t="s">
        <v>26</v>
      </c>
      <c r="L68" s="62" t="s">
        <v>27</v>
      </c>
      <c r="M68" s="24" t="s">
        <v>217</v>
      </c>
      <c r="N68" s="63" t="s">
        <v>218</v>
      </c>
      <c r="O68" s="55" t="s">
        <v>222</v>
      </c>
      <c r="P68" s="62" t="s">
        <v>609</v>
      </c>
      <c r="Q68" s="62" t="s">
        <v>1357</v>
      </c>
    </row>
    <row r="69" spans="1:17" s="59" customFormat="1" ht="75" x14ac:dyDescent="0.25">
      <c r="A69" s="49">
        <f t="shared" si="0"/>
        <v>64</v>
      </c>
      <c r="B69" s="56">
        <v>42278</v>
      </c>
      <c r="C69" s="56">
        <v>42278</v>
      </c>
      <c r="D69" s="60">
        <v>962</v>
      </c>
      <c r="E69" s="61">
        <v>373956.9</v>
      </c>
      <c r="F69" s="61">
        <v>0</v>
      </c>
      <c r="G69" s="58" t="s">
        <v>95</v>
      </c>
      <c r="H69" s="58" t="s">
        <v>95</v>
      </c>
      <c r="I69" s="23" t="s">
        <v>19</v>
      </c>
      <c r="J69" s="62" t="s">
        <v>96</v>
      </c>
      <c r="K69" s="62" t="s">
        <v>14</v>
      </c>
      <c r="L69" s="62" t="s">
        <v>14</v>
      </c>
      <c r="M69" s="24" t="s">
        <v>65</v>
      </c>
      <c r="N69" s="63" t="s">
        <v>97</v>
      </c>
      <c r="O69" s="55" t="s">
        <v>223</v>
      </c>
      <c r="P69" s="62" t="s">
        <v>611</v>
      </c>
      <c r="Q69" s="62" t="s">
        <v>1305</v>
      </c>
    </row>
    <row r="70" spans="1:17" s="59" customFormat="1" ht="75" x14ac:dyDescent="0.25">
      <c r="A70" s="49">
        <f t="shared" si="0"/>
        <v>65</v>
      </c>
      <c r="B70" s="56">
        <v>42278</v>
      </c>
      <c r="C70" s="56">
        <v>42278</v>
      </c>
      <c r="D70" s="60">
        <v>2223</v>
      </c>
      <c r="E70" s="61">
        <v>84060</v>
      </c>
      <c r="F70" s="61">
        <v>0</v>
      </c>
      <c r="G70" s="58" t="s">
        <v>224</v>
      </c>
      <c r="H70" s="58" t="s">
        <v>224</v>
      </c>
      <c r="I70" s="23" t="s">
        <v>12</v>
      </c>
      <c r="J70" s="62" t="s">
        <v>225</v>
      </c>
      <c r="K70" s="62" t="s">
        <v>14</v>
      </c>
      <c r="L70" s="62" t="s">
        <v>14</v>
      </c>
      <c r="M70" s="24" t="s">
        <v>15</v>
      </c>
      <c r="N70" s="63" t="s">
        <v>16</v>
      </c>
      <c r="O70" s="55" t="s">
        <v>226</v>
      </c>
      <c r="P70" s="62" t="s">
        <v>609</v>
      </c>
      <c r="Q70" s="62" t="s">
        <v>1358</v>
      </c>
    </row>
    <row r="71" spans="1:17" s="59" customFormat="1" ht="75" x14ac:dyDescent="0.25">
      <c r="A71" s="49">
        <f t="shared" si="0"/>
        <v>66</v>
      </c>
      <c r="B71" s="56">
        <v>42278</v>
      </c>
      <c r="C71" s="56">
        <v>42278</v>
      </c>
      <c r="D71" s="60">
        <v>961</v>
      </c>
      <c r="E71" s="61">
        <v>230993.14</v>
      </c>
      <c r="F71" s="61">
        <v>0</v>
      </c>
      <c r="G71" s="58" t="s">
        <v>227</v>
      </c>
      <c r="H71" s="58" t="s">
        <v>227</v>
      </c>
      <c r="I71" s="23" t="s">
        <v>19</v>
      </c>
      <c r="J71" s="62" t="s">
        <v>54</v>
      </c>
      <c r="K71" s="62" t="s">
        <v>14</v>
      </c>
      <c r="L71" s="62" t="s">
        <v>14</v>
      </c>
      <c r="M71" s="24" t="s">
        <v>228</v>
      </c>
      <c r="N71" s="63" t="s">
        <v>229</v>
      </c>
      <c r="O71" s="55" t="s">
        <v>230</v>
      </c>
      <c r="P71" s="62" t="s">
        <v>551</v>
      </c>
      <c r="Q71" s="62" t="s">
        <v>1163</v>
      </c>
    </row>
    <row r="72" spans="1:17" s="59" customFormat="1" ht="75" x14ac:dyDescent="0.25">
      <c r="A72" s="49">
        <f t="shared" ref="A72:A135" si="1">A71+1</f>
        <v>67</v>
      </c>
      <c r="B72" s="56">
        <v>42278</v>
      </c>
      <c r="C72" s="56">
        <v>42278</v>
      </c>
      <c r="D72" s="60">
        <v>16</v>
      </c>
      <c r="E72" s="61">
        <v>240000</v>
      </c>
      <c r="F72" s="61">
        <v>0</v>
      </c>
      <c r="G72" s="58" t="s">
        <v>117</v>
      </c>
      <c r="H72" s="58" t="s">
        <v>117</v>
      </c>
      <c r="I72" s="23" t="s">
        <v>118</v>
      </c>
      <c r="J72" s="62" t="s">
        <v>119</v>
      </c>
      <c r="K72" s="62" t="s">
        <v>14</v>
      </c>
      <c r="L72" s="62" t="s">
        <v>14</v>
      </c>
      <c r="M72" s="24" t="s">
        <v>120</v>
      </c>
      <c r="N72" s="63" t="s">
        <v>121</v>
      </c>
      <c r="O72" s="55" t="s">
        <v>231</v>
      </c>
      <c r="P72" s="62" t="s">
        <v>577</v>
      </c>
      <c r="Q72" s="62" t="s">
        <v>1164</v>
      </c>
    </row>
    <row r="73" spans="1:17" s="59" customFormat="1" ht="60" x14ac:dyDescent="0.25">
      <c r="A73" s="49">
        <f t="shared" si="1"/>
        <v>68</v>
      </c>
      <c r="B73" s="56">
        <v>42283</v>
      </c>
      <c r="C73" s="56">
        <v>42283</v>
      </c>
      <c r="D73" s="60">
        <v>2242</v>
      </c>
      <c r="E73" s="61">
        <v>68580</v>
      </c>
      <c r="F73" s="61">
        <v>0</v>
      </c>
      <c r="G73" s="58" t="s">
        <v>232</v>
      </c>
      <c r="H73" s="58" t="s">
        <v>232</v>
      </c>
      <c r="I73" s="23" t="s">
        <v>12</v>
      </c>
      <c r="J73" s="62" t="s">
        <v>59</v>
      </c>
      <c r="K73" s="62" t="s">
        <v>14</v>
      </c>
      <c r="L73" s="62" t="s">
        <v>14</v>
      </c>
      <c r="M73" s="24" t="s">
        <v>233</v>
      </c>
      <c r="N73" s="63" t="s">
        <v>234</v>
      </c>
      <c r="O73" s="55" t="s">
        <v>235</v>
      </c>
      <c r="P73" s="62" t="s">
        <v>542</v>
      </c>
      <c r="Q73" s="62" t="s">
        <v>1165</v>
      </c>
    </row>
    <row r="74" spans="1:17" s="59" customFormat="1" ht="60" x14ac:dyDescent="0.25">
      <c r="A74" s="49">
        <f t="shared" si="1"/>
        <v>69</v>
      </c>
      <c r="B74" s="56">
        <v>42285</v>
      </c>
      <c r="C74" s="56">
        <v>42285</v>
      </c>
      <c r="D74" s="60">
        <v>985</v>
      </c>
      <c r="E74" s="61">
        <v>150216</v>
      </c>
      <c r="F74" s="61">
        <v>0</v>
      </c>
      <c r="G74" s="58" t="s">
        <v>236</v>
      </c>
      <c r="H74" s="58" t="s">
        <v>236</v>
      </c>
      <c r="I74" s="23" t="s">
        <v>19</v>
      </c>
      <c r="J74" s="62" t="s">
        <v>59</v>
      </c>
      <c r="K74" s="62" t="s">
        <v>14</v>
      </c>
      <c r="L74" s="62" t="s">
        <v>14</v>
      </c>
      <c r="M74" s="24" t="s">
        <v>237</v>
      </c>
      <c r="N74" s="63" t="s">
        <v>142</v>
      </c>
      <c r="O74" s="55" t="s">
        <v>238</v>
      </c>
      <c r="P74" s="62" t="s">
        <v>542</v>
      </c>
      <c r="Q74" s="62" t="s">
        <v>1166</v>
      </c>
    </row>
    <row r="75" spans="1:17" s="59" customFormat="1" ht="60" x14ac:dyDescent="0.25">
      <c r="A75" s="49">
        <f t="shared" si="1"/>
        <v>70</v>
      </c>
      <c r="B75" s="56">
        <v>42285</v>
      </c>
      <c r="C75" s="56">
        <v>42285</v>
      </c>
      <c r="D75" s="60">
        <v>992</v>
      </c>
      <c r="E75" s="61">
        <v>180000</v>
      </c>
      <c r="F75" s="61">
        <v>0</v>
      </c>
      <c r="G75" s="58" t="s">
        <v>239</v>
      </c>
      <c r="H75" s="58" t="s">
        <v>239</v>
      </c>
      <c r="I75" s="23" t="s">
        <v>19</v>
      </c>
      <c r="J75" s="62" t="s">
        <v>240</v>
      </c>
      <c r="K75" s="62" t="s">
        <v>14</v>
      </c>
      <c r="L75" s="62" t="s">
        <v>14</v>
      </c>
      <c r="M75" s="24" t="s">
        <v>180</v>
      </c>
      <c r="N75" s="63" t="s">
        <v>241</v>
      </c>
      <c r="O75" s="55" t="s">
        <v>242</v>
      </c>
      <c r="P75" s="62" t="s">
        <v>562</v>
      </c>
      <c r="Q75" s="62" t="s">
        <v>1167</v>
      </c>
    </row>
    <row r="76" spans="1:17" s="59" customFormat="1" ht="75" x14ac:dyDescent="0.25">
      <c r="A76" s="49">
        <f t="shared" si="1"/>
        <v>71</v>
      </c>
      <c r="B76" s="56">
        <v>42291</v>
      </c>
      <c r="C76" s="56">
        <v>42291</v>
      </c>
      <c r="D76" s="60">
        <v>1010</v>
      </c>
      <c r="E76" s="61">
        <v>74025</v>
      </c>
      <c r="F76" s="61">
        <v>0</v>
      </c>
      <c r="G76" s="58" t="s">
        <v>135</v>
      </c>
      <c r="H76" s="58" t="s">
        <v>135</v>
      </c>
      <c r="I76" s="23" t="s">
        <v>19</v>
      </c>
      <c r="J76" s="62" t="s">
        <v>131</v>
      </c>
      <c r="K76" s="62" t="s">
        <v>14</v>
      </c>
      <c r="L76" s="62" t="s">
        <v>14</v>
      </c>
      <c r="M76" s="24" t="s">
        <v>132</v>
      </c>
      <c r="N76" s="63" t="s">
        <v>136</v>
      </c>
      <c r="O76" s="55" t="s">
        <v>243</v>
      </c>
      <c r="P76" s="62" t="s">
        <v>540</v>
      </c>
      <c r="Q76" s="62" t="s">
        <v>1168</v>
      </c>
    </row>
    <row r="77" spans="1:17" s="59" customFormat="1" ht="75" x14ac:dyDescent="0.25">
      <c r="A77" s="49">
        <f t="shared" si="1"/>
        <v>72</v>
      </c>
      <c r="B77" s="56">
        <v>42291</v>
      </c>
      <c r="C77" s="56">
        <v>42291</v>
      </c>
      <c r="D77" s="60">
        <v>1011</v>
      </c>
      <c r="E77" s="61">
        <v>78960</v>
      </c>
      <c r="F77" s="61">
        <v>0</v>
      </c>
      <c r="G77" s="58" t="s">
        <v>130</v>
      </c>
      <c r="H77" s="58" t="s">
        <v>130</v>
      </c>
      <c r="I77" s="23" t="s">
        <v>19</v>
      </c>
      <c r="J77" s="62" t="s">
        <v>131</v>
      </c>
      <c r="K77" s="62" t="s">
        <v>14</v>
      </c>
      <c r="L77" s="62" t="s">
        <v>14</v>
      </c>
      <c r="M77" s="24" t="s">
        <v>132</v>
      </c>
      <c r="N77" s="63" t="s">
        <v>133</v>
      </c>
      <c r="O77" s="55" t="s">
        <v>244</v>
      </c>
      <c r="P77" s="62" t="s">
        <v>540</v>
      </c>
      <c r="Q77" s="62" t="s">
        <v>1169</v>
      </c>
    </row>
    <row r="78" spans="1:17" s="59" customFormat="1" ht="75" x14ac:dyDescent="0.25">
      <c r="A78" s="49">
        <f t="shared" si="1"/>
        <v>73</v>
      </c>
      <c r="B78" s="56">
        <v>42290</v>
      </c>
      <c r="C78" s="56">
        <v>42290</v>
      </c>
      <c r="D78" s="60">
        <v>2288</v>
      </c>
      <c r="E78" s="61">
        <v>142594.31</v>
      </c>
      <c r="F78" s="61">
        <v>0</v>
      </c>
      <c r="G78" s="58" t="s">
        <v>154</v>
      </c>
      <c r="H78" s="58" t="s">
        <v>154</v>
      </c>
      <c r="I78" s="23" t="s">
        <v>12</v>
      </c>
      <c r="J78" s="62" t="s">
        <v>155</v>
      </c>
      <c r="K78" s="62" t="s">
        <v>14</v>
      </c>
      <c r="L78" s="62" t="s">
        <v>14</v>
      </c>
      <c r="M78" s="24" t="s">
        <v>156</v>
      </c>
      <c r="N78" s="63" t="s">
        <v>157</v>
      </c>
      <c r="O78" s="55" t="s">
        <v>245</v>
      </c>
      <c r="P78" s="62" t="s">
        <v>562</v>
      </c>
      <c r="Q78" s="62" t="s">
        <v>1359</v>
      </c>
    </row>
    <row r="79" spans="1:17" s="59" customFormat="1" ht="72.75" customHeight="1" x14ac:dyDescent="0.25">
      <c r="A79" s="49">
        <f t="shared" si="1"/>
        <v>74</v>
      </c>
      <c r="B79" s="56">
        <v>42291</v>
      </c>
      <c r="C79" s="56">
        <v>42291</v>
      </c>
      <c r="D79" s="60">
        <v>1008</v>
      </c>
      <c r="E79" s="61">
        <v>59596.04</v>
      </c>
      <c r="F79" s="61">
        <v>0</v>
      </c>
      <c r="G79" s="58" t="s">
        <v>246</v>
      </c>
      <c r="H79" s="58" t="s">
        <v>246</v>
      </c>
      <c r="I79" s="23" t="s">
        <v>19</v>
      </c>
      <c r="J79" s="62" t="s">
        <v>247</v>
      </c>
      <c r="K79" s="62" t="s">
        <v>26</v>
      </c>
      <c r="L79" s="62" t="s">
        <v>248</v>
      </c>
      <c r="M79" s="24" t="s">
        <v>141</v>
      </c>
      <c r="N79" s="63" t="s">
        <v>78</v>
      </c>
      <c r="O79" s="55" t="s">
        <v>249</v>
      </c>
      <c r="P79" s="62" t="s">
        <v>540</v>
      </c>
      <c r="Q79" s="10" t="s">
        <v>1658</v>
      </c>
    </row>
    <row r="80" spans="1:17" s="59" customFormat="1" ht="75" x14ac:dyDescent="0.25">
      <c r="A80" s="49">
        <f t="shared" si="1"/>
        <v>75</v>
      </c>
      <c r="B80" s="56">
        <v>42291</v>
      </c>
      <c r="C80" s="56">
        <v>42291</v>
      </c>
      <c r="D80" s="60">
        <v>1006</v>
      </c>
      <c r="E80" s="61">
        <v>185276.6</v>
      </c>
      <c r="F80" s="61">
        <v>0</v>
      </c>
      <c r="G80" s="58" t="s">
        <v>250</v>
      </c>
      <c r="H80" s="58" t="s">
        <v>250</v>
      </c>
      <c r="I80" s="23" t="s">
        <v>19</v>
      </c>
      <c r="J80" s="62" t="s">
        <v>251</v>
      </c>
      <c r="K80" s="62" t="s">
        <v>14</v>
      </c>
      <c r="L80" s="62" t="s">
        <v>14</v>
      </c>
      <c r="M80" s="24" t="s">
        <v>252</v>
      </c>
      <c r="N80" s="63" t="s">
        <v>253</v>
      </c>
      <c r="O80" s="55" t="s">
        <v>254</v>
      </c>
      <c r="P80" s="62" t="s">
        <v>546</v>
      </c>
      <c r="Q80" s="62" t="s">
        <v>1360</v>
      </c>
    </row>
    <row r="81" spans="1:17" s="59" customFormat="1" ht="75" x14ac:dyDescent="0.25">
      <c r="A81" s="49">
        <f t="shared" si="1"/>
        <v>76</v>
      </c>
      <c r="B81" s="56">
        <v>42291</v>
      </c>
      <c r="C81" s="56">
        <v>42291</v>
      </c>
      <c r="D81" s="60">
        <v>1007</v>
      </c>
      <c r="E81" s="61">
        <v>190249.74</v>
      </c>
      <c r="F81" s="61">
        <v>0</v>
      </c>
      <c r="G81" s="58" t="s">
        <v>250</v>
      </c>
      <c r="H81" s="58" t="s">
        <v>250</v>
      </c>
      <c r="I81" s="23" t="s">
        <v>19</v>
      </c>
      <c r="J81" s="62" t="s">
        <v>255</v>
      </c>
      <c r="K81" s="62" t="s">
        <v>14</v>
      </c>
      <c r="L81" s="62" t="s">
        <v>14</v>
      </c>
      <c r="M81" s="24" t="s">
        <v>252</v>
      </c>
      <c r="N81" s="63" t="s">
        <v>253</v>
      </c>
      <c r="O81" s="55" t="s">
        <v>256</v>
      </c>
      <c r="P81" s="62" t="s">
        <v>546</v>
      </c>
      <c r="Q81" s="62" t="s">
        <v>1178</v>
      </c>
    </row>
    <row r="82" spans="1:17" s="59" customFormat="1" ht="75" x14ac:dyDescent="0.25">
      <c r="A82" s="49">
        <f t="shared" si="1"/>
        <v>77</v>
      </c>
      <c r="B82" s="56">
        <v>42291</v>
      </c>
      <c r="C82" s="56">
        <v>42291</v>
      </c>
      <c r="D82" s="60">
        <v>1013</v>
      </c>
      <c r="E82" s="61">
        <v>70671.5</v>
      </c>
      <c r="F82" s="61">
        <v>0</v>
      </c>
      <c r="G82" s="58" t="s">
        <v>250</v>
      </c>
      <c r="H82" s="58" t="s">
        <v>250</v>
      </c>
      <c r="I82" s="23" t="s">
        <v>19</v>
      </c>
      <c r="J82" s="62" t="s">
        <v>257</v>
      </c>
      <c r="K82" s="62" t="s">
        <v>14</v>
      </c>
      <c r="L82" s="62" t="s">
        <v>14</v>
      </c>
      <c r="M82" s="24" t="s">
        <v>252</v>
      </c>
      <c r="N82" s="63" t="s">
        <v>253</v>
      </c>
      <c r="O82" s="55" t="s">
        <v>258</v>
      </c>
      <c r="P82" s="62" t="s">
        <v>546</v>
      </c>
      <c r="Q82" s="62" t="s">
        <v>1177</v>
      </c>
    </row>
    <row r="83" spans="1:17" s="59" customFormat="1" ht="60" x14ac:dyDescent="0.25">
      <c r="A83" s="49">
        <f t="shared" si="1"/>
        <v>78</v>
      </c>
      <c r="B83" s="56">
        <v>42291</v>
      </c>
      <c r="C83" s="56">
        <v>42291</v>
      </c>
      <c r="D83" s="60">
        <v>1009</v>
      </c>
      <c r="E83" s="61">
        <v>70093.53</v>
      </c>
      <c r="F83" s="61">
        <v>0</v>
      </c>
      <c r="G83" s="58" t="s">
        <v>259</v>
      </c>
      <c r="H83" s="58" t="s">
        <v>259</v>
      </c>
      <c r="I83" s="23" t="s">
        <v>19</v>
      </c>
      <c r="J83" s="62" t="s">
        <v>260</v>
      </c>
      <c r="K83" s="62" t="s">
        <v>14</v>
      </c>
      <c r="L83" s="62" t="s">
        <v>14</v>
      </c>
      <c r="M83" s="24" t="s">
        <v>109</v>
      </c>
      <c r="N83" s="63" t="s">
        <v>261</v>
      </c>
      <c r="O83" s="55" t="s">
        <v>262</v>
      </c>
      <c r="P83" s="62" t="s">
        <v>573</v>
      </c>
      <c r="Q83" s="62" t="s">
        <v>1176</v>
      </c>
    </row>
    <row r="84" spans="1:17" s="59" customFormat="1" ht="45" x14ac:dyDescent="0.25">
      <c r="A84" s="49">
        <f t="shared" si="1"/>
        <v>79</v>
      </c>
      <c r="B84" s="56">
        <v>42297</v>
      </c>
      <c r="C84" s="56">
        <v>42297</v>
      </c>
      <c r="D84" s="60">
        <v>18</v>
      </c>
      <c r="E84" s="61">
        <v>71801.100000000006</v>
      </c>
      <c r="F84" s="61">
        <v>0</v>
      </c>
      <c r="G84" s="58" t="s">
        <v>263</v>
      </c>
      <c r="H84" s="58" t="s">
        <v>263</v>
      </c>
      <c r="I84" s="23" t="s">
        <v>118</v>
      </c>
      <c r="J84" s="62" t="s">
        <v>264</v>
      </c>
      <c r="K84" s="62" t="s">
        <v>14</v>
      </c>
      <c r="L84" s="62" t="s">
        <v>14</v>
      </c>
      <c r="M84" s="24" t="s">
        <v>65</v>
      </c>
      <c r="N84" s="63" t="s">
        <v>265</v>
      </c>
      <c r="O84" s="55" t="s">
        <v>266</v>
      </c>
      <c r="P84" s="62" t="s">
        <v>549</v>
      </c>
      <c r="Q84" s="62" t="s">
        <v>1175</v>
      </c>
    </row>
    <row r="85" spans="1:17" s="59" customFormat="1" ht="75" x14ac:dyDescent="0.25">
      <c r="A85" s="49">
        <f t="shared" si="1"/>
        <v>80</v>
      </c>
      <c r="B85" s="56">
        <v>42300</v>
      </c>
      <c r="C85" s="56">
        <v>42300</v>
      </c>
      <c r="D85" s="60">
        <v>1047</v>
      </c>
      <c r="E85" s="61">
        <v>222987</v>
      </c>
      <c r="F85" s="61">
        <v>0</v>
      </c>
      <c r="G85" s="58" t="s">
        <v>200</v>
      </c>
      <c r="H85" s="58" t="s">
        <v>200</v>
      </c>
      <c r="I85" s="23" t="s">
        <v>19</v>
      </c>
      <c r="J85" s="62" t="s">
        <v>627</v>
      </c>
      <c r="K85" s="62" t="s">
        <v>14</v>
      </c>
      <c r="L85" s="62" t="s">
        <v>14</v>
      </c>
      <c r="M85" s="24" t="s">
        <v>202</v>
      </c>
      <c r="N85" s="63" t="s">
        <v>203</v>
      </c>
      <c r="O85" s="55" t="s">
        <v>267</v>
      </c>
      <c r="P85" s="62" t="s">
        <v>551</v>
      </c>
      <c r="Q85" s="10" t="s">
        <v>1657</v>
      </c>
    </row>
    <row r="86" spans="1:17" s="59" customFormat="1" ht="75" x14ac:dyDescent="0.25">
      <c r="A86" s="49">
        <f t="shared" si="1"/>
        <v>81</v>
      </c>
      <c r="B86" s="56">
        <v>42300</v>
      </c>
      <c r="C86" s="56">
        <v>42300</v>
      </c>
      <c r="D86" s="60">
        <v>2370</v>
      </c>
      <c r="E86" s="61">
        <v>290500</v>
      </c>
      <c r="F86" s="61">
        <v>0</v>
      </c>
      <c r="G86" s="58" t="s">
        <v>224</v>
      </c>
      <c r="H86" s="58" t="s">
        <v>224</v>
      </c>
      <c r="I86" s="23" t="s">
        <v>12</v>
      </c>
      <c r="J86" s="62" t="s">
        <v>128</v>
      </c>
      <c r="K86" s="62" t="s">
        <v>14</v>
      </c>
      <c r="L86" s="62" t="s">
        <v>14</v>
      </c>
      <c r="M86" s="24" t="s">
        <v>15</v>
      </c>
      <c r="N86" s="63" t="s">
        <v>16</v>
      </c>
      <c r="O86" s="55" t="s">
        <v>268</v>
      </c>
      <c r="P86" s="62" t="s">
        <v>542</v>
      </c>
      <c r="Q86" s="62" t="s">
        <v>1170</v>
      </c>
    </row>
    <row r="87" spans="1:17" s="59" customFormat="1" ht="60" x14ac:dyDescent="0.25">
      <c r="A87" s="49">
        <f t="shared" si="1"/>
        <v>82</v>
      </c>
      <c r="B87" s="56">
        <v>42300</v>
      </c>
      <c r="C87" s="56">
        <v>42300</v>
      </c>
      <c r="D87" s="60">
        <v>1048</v>
      </c>
      <c r="E87" s="61">
        <v>63758.400000000001</v>
      </c>
      <c r="F87" s="61">
        <v>0</v>
      </c>
      <c r="G87" s="58" t="s">
        <v>269</v>
      </c>
      <c r="H87" s="58" t="s">
        <v>269</v>
      </c>
      <c r="I87" s="23" t="s">
        <v>19</v>
      </c>
      <c r="J87" s="62" t="s">
        <v>630</v>
      </c>
      <c r="K87" s="62" t="s">
        <v>14</v>
      </c>
      <c r="L87" s="62" t="s">
        <v>14</v>
      </c>
      <c r="M87" s="24" t="s">
        <v>271</v>
      </c>
      <c r="N87" s="63" t="s">
        <v>253</v>
      </c>
      <c r="O87" s="55" t="s">
        <v>272</v>
      </c>
      <c r="P87" s="62" t="s">
        <v>577</v>
      </c>
      <c r="Q87" s="62" t="s">
        <v>1171</v>
      </c>
    </row>
    <row r="88" spans="1:17" s="59" customFormat="1" ht="45" x14ac:dyDescent="0.25">
      <c r="A88" s="49">
        <f t="shared" si="1"/>
        <v>83</v>
      </c>
      <c r="B88" s="56">
        <v>42304</v>
      </c>
      <c r="C88" s="56">
        <v>42304</v>
      </c>
      <c r="D88" s="60">
        <v>2417</v>
      </c>
      <c r="E88" s="61">
        <v>127500</v>
      </c>
      <c r="F88" s="61">
        <v>0</v>
      </c>
      <c r="G88" s="58" t="s">
        <v>273</v>
      </c>
      <c r="H88" s="58" t="s">
        <v>273</v>
      </c>
      <c r="I88" s="23" t="s">
        <v>12</v>
      </c>
      <c r="J88" s="62" t="s">
        <v>274</v>
      </c>
      <c r="K88" s="62" t="s">
        <v>14</v>
      </c>
      <c r="L88" s="62" t="s">
        <v>14</v>
      </c>
      <c r="M88" s="24" t="s">
        <v>275</v>
      </c>
      <c r="N88" s="63" t="s">
        <v>152</v>
      </c>
      <c r="O88" s="55" t="s">
        <v>276</v>
      </c>
      <c r="P88" s="62" t="s">
        <v>542</v>
      </c>
      <c r="Q88" s="62" t="s">
        <v>1172</v>
      </c>
    </row>
    <row r="89" spans="1:17" s="59" customFormat="1" ht="60" x14ac:dyDescent="0.25">
      <c r="A89" s="49">
        <f t="shared" si="1"/>
        <v>84</v>
      </c>
      <c r="B89" s="56">
        <v>42304</v>
      </c>
      <c r="C89" s="56">
        <v>42304</v>
      </c>
      <c r="D89" s="60">
        <v>2416</v>
      </c>
      <c r="E89" s="61">
        <v>196140</v>
      </c>
      <c r="F89" s="61">
        <v>0</v>
      </c>
      <c r="G89" s="58" t="s">
        <v>224</v>
      </c>
      <c r="H89" s="58" t="s">
        <v>224</v>
      </c>
      <c r="I89" s="23" t="s">
        <v>12</v>
      </c>
      <c r="J89" s="62" t="s">
        <v>225</v>
      </c>
      <c r="K89" s="62" t="s">
        <v>14</v>
      </c>
      <c r="L89" s="62" t="s">
        <v>14</v>
      </c>
      <c r="M89" s="24" t="s">
        <v>15</v>
      </c>
      <c r="N89" s="63" t="s">
        <v>16</v>
      </c>
      <c r="O89" s="55" t="s">
        <v>277</v>
      </c>
      <c r="P89" s="62" t="s">
        <v>609</v>
      </c>
      <c r="Q89" s="62" t="s">
        <v>1173</v>
      </c>
    </row>
    <row r="90" spans="1:17" s="59" customFormat="1" ht="60" x14ac:dyDescent="0.25">
      <c r="A90" s="49">
        <f t="shared" si="1"/>
        <v>85</v>
      </c>
      <c r="B90" s="56">
        <v>42304</v>
      </c>
      <c r="C90" s="56">
        <v>42304</v>
      </c>
      <c r="D90" s="60">
        <v>1054</v>
      </c>
      <c r="E90" s="61">
        <v>154000</v>
      </c>
      <c r="F90" s="61">
        <v>0</v>
      </c>
      <c r="G90" s="58" t="s">
        <v>165</v>
      </c>
      <c r="H90" s="58" t="s">
        <v>165</v>
      </c>
      <c r="I90" s="23" t="s">
        <v>19</v>
      </c>
      <c r="J90" s="62" t="s">
        <v>166</v>
      </c>
      <c r="K90" s="62" t="s">
        <v>14</v>
      </c>
      <c r="L90" s="62" t="s">
        <v>14</v>
      </c>
      <c r="M90" s="24" t="s">
        <v>167</v>
      </c>
      <c r="N90" s="63" t="s">
        <v>168</v>
      </c>
      <c r="O90" s="55" t="s">
        <v>278</v>
      </c>
      <c r="P90" s="62" t="s">
        <v>551</v>
      </c>
      <c r="Q90" s="62" t="s">
        <v>1174</v>
      </c>
    </row>
    <row r="91" spans="1:17" s="59" customFormat="1" ht="60" x14ac:dyDescent="0.25">
      <c r="A91" s="49">
        <f t="shared" si="1"/>
        <v>86</v>
      </c>
      <c r="B91" s="56">
        <v>42304</v>
      </c>
      <c r="C91" s="56">
        <v>42304</v>
      </c>
      <c r="D91" s="60">
        <v>1055</v>
      </c>
      <c r="E91" s="61">
        <v>103386.5</v>
      </c>
      <c r="F91" s="61">
        <v>0</v>
      </c>
      <c r="G91" s="58" t="s">
        <v>48</v>
      </c>
      <c r="H91" s="58" t="s">
        <v>48</v>
      </c>
      <c r="I91" s="23" t="s">
        <v>19</v>
      </c>
      <c r="J91" s="62" t="s">
        <v>49</v>
      </c>
      <c r="K91" s="62" t="s">
        <v>14</v>
      </c>
      <c r="L91" s="62" t="s">
        <v>14</v>
      </c>
      <c r="M91" s="24" t="s">
        <v>50</v>
      </c>
      <c r="N91" s="63" t="s">
        <v>51</v>
      </c>
      <c r="O91" s="55" t="s">
        <v>279</v>
      </c>
      <c r="P91" s="62" t="s">
        <v>549</v>
      </c>
      <c r="Q91" s="62" t="s">
        <v>1361</v>
      </c>
    </row>
    <row r="92" spans="1:17" s="59" customFormat="1" ht="60" x14ac:dyDescent="0.25">
      <c r="A92" s="49">
        <f t="shared" si="1"/>
        <v>87</v>
      </c>
      <c r="B92" s="56">
        <v>42304</v>
      </c>
      <c r="C92" s="56">
        <v>42304</v>
      </c>
      <c r="D92" s="60">
        <v>1056</v>
      </c>
      <c r="E92" s="61">
        <v>208906.61</v>
      </c>
      <c r="F92" s="61">
        <v>0</v>
      </c>
      <c r="G92" s="58" t="s">
        <v>145</v>
      </c>
      <c r="H92" s="58" t="s">
        <v>145</v>
      </c>
      <c r="I92" s="23" t="s">
        <v>19</v>
      </c>
      <c r="J92" s="62" t="s">
        <v>146</v>
      </c>
      <c r="K92" s="62" t="s">
        <v>14</v>
      </c>
      <c r="L92" s="62" t="s">
        <v>14</v>
      </c>
      <c r="M92" s="24" t="s">
        <v>147</v>
      </c>
      <c r="N92" s="63" t="s">
        <v>148</v>
      </c>
      <c r="O92" s="55" t="s">
        <v>280</v>
      </c>
      <c r="P92" s="62" t="s">
        <v>551</v>
      </c>
      <c r="Q92" s="62" t="s">
        <v>1362</v>
      </c>
    </row>
    <row r="93" spans="1:17" s="59" customFormat="1" ht="45" x14ac:dyDescent="0.25">
      <c r="A93" s="49">
        <f t="shared" si="1"/>
        <v>88</v>
      </c>
      <c r="B93" s="56">
        <v>42304</v>
      </c>
      <c r="C93" s="56">
        <v>42304</v>
      </c>
      <c r="D93" s="60">
        <v>1060</v>
      </c>
      <c r="E93" s="61">
        <v>72084.31</v>
      </c>
      <c r="F93" s="61">
        <v>0</v>
      </c>
      <c r="G93" s="58" t="s">
        <v>281</v>
      </c>
      <c r="H93" s="58" t="s">
        <v>281</v>
      </c>
      <c r="I93" s="23" t="s">
        <v>19</v>
      </c>
      <c r="J93" s="62" t="s">
        <v>282</v>
      </c>
      <c r="K93" s="62" t="s">
        <v>26</v>
      </c>
      <c r="L93" s="62" t="s">
        <v>283</v>
      </c>
      <c r="M93" s="62" t="s">
        <v>194</v>
      </c>
      <c r="N93" s="63" t="s">
        <v>61</v>
      </c>
      <c r="O93" s="55" t="s">
        <v>284</v>
      </c>
      <c r="P93" s="62" t="s">
        <v>537</v>
      </c>
      <c r="Q93" s="62" t="s">
        <v>1188</v>
      </c>
    </row>
    <row r="94" spans="1:17" s="59" customFormat="1" ht="45" x14ac:dyDescent="0.25">
      <c r="A94" s="49">
        <f t="shared" si="1"/>
        <v>89</v>
      </c>
      <c r="B94" s="56">
        <v>42304</v>
      </c>
      <c r="C94" s="56">
        <v>42304</v>
      </c>
      <c r="D94" s="60">
        <v>1059</v>
      </c>
      <c r="E94" s="61">
        <v>149622</v>
      </c>
      <c r="F94" s="61">
        <v>0</v>
      </c>
      <c r="G94" s="58" t="s">
        <v>281</v>
      </c>
      <c r="H94" s="58" t="s">
        <v>281</v>
      </c>
      <c r="I94" s="23" t="s">
        <v>19</v>
      </c>
      <c r="J94" s="62" t="s">
        <v>285</v>
      </c>
      <c r="K94" s="62" t="s">
        <v>26</v>
      </c>
      <c r="L94" s="62" t="s">
        <v>283</v>
      </c>
      <c r="M94" s="62" t="s">
        <v>194</v>
      </c>
      <c r="N94" s="63" t="s">
        <v>286</v>
      </c>
      <c r="O94" s="55" t="s">
        <v>287</v>
      </c>
      <c r="P94" s="62" t="s">
        <v>542</v>
      </c>
      <c r="Q94" s="62" t="s">
        <v>1188</v>
      </c>
    </row>
    <row r="95" spans="1:17" s="59" customFormat="1" ht="60" x14ac:dyDescent="0.25">
      <c r="A95" s="49">
        <f t="shared" si="1"/>
        <v>90</v>
      </c>
      <c r="B95" s="56">
        <v>42304</v>
      </c>
      <c r="C95" s="56">
        <v>42304</v>
      </c>
      <c r="D95" s="60">
        <v>1058</v>
      </c>
      <c r="E95" s="61">
        <v>329739</v>
      </c>
      <c r="F95" s="61">
        <v>0</v>
      </c>
      <c r="G95" s="58" t="s">
        <v>288</v>
      </c>
      <c r="H95" s="58" t="s">
        <v>288</v>
      </c>
      <c r="I95" s="23" t="s">
        <v>19</v>
      </c>
      <c r="J95" s="62" t="s">
        <v>59</v>
      </c>
      <c r="K95" s="62" t="s">
        <v>14</v>
      </c>
      <c r="L95" s="62" t="s">
        <v>14</v>
      </c>
      <c r="M95" s="24" t="s">
        <v>289</v>
      </c>
      <c r="N95" s="63" t="s">
        <v>61</v>
      </c>
      <c r="O95" s="55" t="s">
        <v>290</v>
      </c>
      <c r="P95" s="62" t="s">
        <v>542</v>
      </c>
      <c r="Q95" s="62" t="s">
        <v>1187</v>
      </c>
    </row>
    <row r="96" spans="1:17" s="59" customFormat="1" ht="45" x14ac:dyDescent="0.25">
      <c r="A96" s="49">
        <f t="shared" si="1"/>
        <v>91</v>
      </c>
      <c r="B96" s="56">
        <v>42311</v>
      </c>
      <c r="C96" s="56">
        <v>42311</v>
      </c>
      <c r="D96" s="60">
        <v>21</v>
      </c>
      <c r="E96" s="61">
        <v>167535.9</v>
      </c>
      <c r="F96" s="61">
        <v>0</v>
      </c>
      <c r="G96" s="58" t="s">
        <v>263</v>
      </c>
      <c r="H96" s="58" t="s">
        <v>263</v>
      </c>
      <c r="I96" s="23" t="s">
        <v>118</v>
      </c>
      <c r="J96" s="62" t="s">
        <v>291</v>
      </c>
      <c r="K96" s="62" t="s">
        <v>14</v>
      </c>
      <c r="L96" s="62" t="s">
        <v>14</v>
      </c>
      <c r="M96" s="24" t="s">
        <v>65</v>
      </c>
      <c r="N96" s="63" t="s">
        <v>265</v>
      </c>
      <c r="O96" s="55" t="s">
        <v>292</v>
      </c>
      <c r="P96" s="62" t="s">
        <v>549</v>
      </c>
      <c r="Q96" s="62" t="s">
        <v>1186</v>
      </c>
    </row>
    <row r="97" spans="1:17" s="59" customFormat="1" ht="60" x14ac:dyDescent="0.25">
      <c r="A97" s="49">
        <f t="shared" si="1"/>
        <v>92</v>
      </c>
      <c r="B97" s="14">
        <v>42313</v>
      </c>
      <c r="C97" s="14">
        <v>42313</v>
      </c>
      <c r="D97" s="9">
        <v>2</v>
      </c>
      <c r="E97" s="61">
        <v>150000</v>
      </c>
      <c r="F97" s="61">
        <v>0</v>
      </c>
      <c r="G97" s="58" t="s">
        <v>159</v>
      </c>
      <c r="H97" s="58" t="s">
        <v>159</v>
      </c>
      <c r="I97" s="17" t="s">
        <v>160</v>
      </c>
      <c r="J97" s="62" t="s">
        <v>161</v>
      </c>
      <c r="K97" s="62" t="s">
        <v>14</v>
      </c>
      <c r="L97" s="62" t="s">
        <v>14</v>
      </c>
      <c r="M97" s="16" t="s">
        <v>162</v>
      </c>
      <c r="N97" s="11" t="s">
        <v>163</v>
      </c>
      <c r="O97" s="55" t="s">
        <v>293</v>
      </c>
      <c r="P97" s="62" t="s">
        <v>551</v>
      </c>
      <c r="Q97" s="62" t="s">
        <v>1185</v>
      </c>
    </row>
    <row r="98" spans="1:17" s="59" customFormat="1" ht="60" x14ac:dyDescent="0.25">
      <c r="A98" s="49">
        <f t="shared" si="1"/>
        <v>93</v>
      </c>
      <c r="B98" s="14">
        <v>42314</v>
      </c>
      <c r="C98" s="14">
        <v>42314</v>
      </c>
      <c r="D98" s="9">
        <v>1104</v>
      </c>
      <c r="E98" s="61">
        <v>150000</v>
      </c>
      <c r="F98" s="61">
        <v>0</v>
      </c>
      <c r="G98" s="58" t="s">
        <v>123</v>
      </c>
      <c r="H98" s="58" t="s">
        <v>123</v>
      </c>
      <c r="I98" s="23" t="s">
        <v>19</v>
      </c>
      <c r="J98" s="62" t="s">
        <v>124</v>
      </c>
      <c r="K98" s="62" t="s">
        <v>14</v>
      </c>
      <c r="L98" s="62" t="s">
        <v>14</v>
      </c>
      <c r="M98" s="16" t="s">
        <v>125</v>
      </c>
      <c r="N98" s="11" t="s">
        <v>126</v>
      </c>
      <c r="O98" s="55" t="s">
        <v>294</v>
      </c>
      <c r="P98" s="62" t="s">
        <v>540</v>
      </c>
      <c r="Q98" s="62" t="s">
        <v>1184</v>
      </c>
    </row>
    <row r="99" spans="1:17" s="59" customFormat="1" ht="60" x14ac:dyDescent="0.25">
      <c r="A99" s="49">
        <f t="shared" si="1"/>
        <v>94</v>
      </c>
      <c r="B99" s="14">
        <v>42314</v>
      </c>
      <c r="C99" s="14">
        <v>42314</v>
      </c>
      <c r="D99" s="9">
        <v>1103</v>
      </c>
      <c r="E99" s="61">
        <v>139057.43</v>
      </c>
      <c r="F99" s="61">
        <v>0</v>
      </c>
      <c r="G99" s="58" t="s">
        <v>246</v>
      </c>
      <c r="H99" s="58" t="s">
        <v>246</v>
      </c>
      <c r="I99" s="23" t="s">
        <v>19</v>
      </c>
      <c r="J99" s="62" t="s">
        <v>247</v>
      </c>
      <c r="K99" s="62" t="s">
        <v>26</v>
      </c>
      <c r="L99" s="62" t="s">
        <v>248</v>
      </c>
      <c r="M99" s="24" t="s">
        <v>141</v>
      </c>
      <c r="N99" s="63" t="s">
        <v>78</v>
      </c>
      <c r="O99" s="55" t="s">
        <v>295</v>
      </c>
      <c r="P99" s="62" t="s">
        <v>540</v>
      </c>
      <c r="Q99" s="62" t="s">
        <v>1179</v>
      </c>
    </row>
    <row r="100" spans="1:17" s="59" customFormat="1" ht="45" x14ac:dyDescent="0.25">
      <c r="A100" s="49">
        <f t="shared" si="1"/>
        <v>95</v>
      </c>
      <c r="B100" s="14">
        <v>42313</v>
      </c>
      <c r="C100" s="14">
        <v>42313</v>
      </c>
      <c r="D100" s="9">
        <v>2510</v>
      </c>
      <c r="E100" s="61">
        <v>85374</v>
      </c>
      <c r="F100" s="61">
        <v>0</v>
      </c>
      <c r="G100" s="58" t="s">
        <v>154</v>
      </c>
      <c r="H100" s="58" t="s">
        <v>154</v>
      </c>
      <c r="I100" s="23" t="s">
        <v>12</v>
      </c>
      <c r="J100" s="62" t="s">
        <v>296</v>
      </c>
      <c r="K100" s="62" t="s">
        <v>14</v>
      </c>
      <c r="L100" s="62" t="s">
        <v>14</v>
      </c>
      <c r="M100" s="24" t="s">
        <v>156</v>
      </c>
      <c r="N100" s="63" t="s">
        <v>157</v>
      </c>
      <c r="O100" s="55" t="s">
        <v>297</v>
      </c>
      <c r="P100" s="62" t="s">
        <v>542</v>
      </c>
      <c r="Q100" s="62" t="s">
        <v>1180</v>
      </c>
    </row>
    <row r="101" spans="1:17" s="59" customFormat="1" ht="45" x14ac:dyDescent="0.25">
      <c r="A101" s="49">
        <f t="shared" si="1"/>
        <v>96</v>
      </c>
      <c r="B101" s="14">
        <v>42313</v>
      </c>
      <c r="C101" s="14">
        <v>42313</v>
      </c>
      <c r="D101" s="9">
        <v>2511</v>
      </c>
      <c r="E101" s="61">
        <v>83252.960000000006</v>
      </c>
      <c r="F101" s="61">
        <v>0</v>
      </c>
      <c r="G101" s="58" t="s">
        <v>298</v>
      </c>
      <c r="H101" s="58" t="s">
        <v>298</v>
      </c>
      <c r="I101" s="23" t="s">
        <v>12</v>
      </c>
      <c r="J101" s="62" t="s">
        <v>299</v>
      </c>
      <c r="K101" s="62" t="s">
        <v>14</v>
      </c>
      <c r="L101" s="62" t="s">
        <v>14</v>
      </c>
      <c r="M101" s="24" t="s">
        <v>15</v>
      </c>
      <c r="N101" s="63" t="s">
        <v>300</v>
      </c>
      <c r="O101" s="55" t="s">
        <v>301</v>
      </c>
      <c r="P101" s="62" t="s">
        <v>542</v>
      </c>
      <c r="Q101" s="62" t="s">
        <v>1181</v>
      </c>
    </row>
    <row r="102" spans="1:17" s="59" customFormat="1" ht="45" x14ac:dyDescent="0.25">
      <c r="A102" s="49">
        <f t="shared" si="1"/>
        <v>97</v>
      </c>
      <c r="B102" s="14">
        <v>42314</v>
      </c>
      <c r="C102" s="14">
        <v>42314</v>
      </c>
      <c r="D102" s="9">
        <v>1049</v>
      </c>
      <c r="E102" s="61">
        <v>98735</v>
      </c>
      <c r="F102" s="61">
        <v>0</v>
      </c>
      <c r="G102" s="58" t="s">
        <v>302</v>
      </c>
      <c r="H102" s="58" t="s">
        <v>302</v>
      </c>
      <c r="I102" s="23" t="s">
        <v>19</v>
      </c>
      <c r="J102" s="62" t="s">
        <v>303</v>
      </c>
      <c r="K102" s="62" t="s">
        <v>26</v>
      </c>
      <c r="L102" s="62" t="s">
        <v>27</v>
      </c>
      <c r="M102" s="24" t="s">
        <v>304</v>
      </c>
      <c r="N102" s="63" t="s">
        <v>305</v>
      </c>
      <c r="O102" s="55" t="s">
        <v>306</v>
      </c>
      <c r="P102" s="62" t="s">
        <v>540</v>
      </c>
      <c r="Q102" s="62" t="s">
        <v>1182</v>
      </c>
    </row>
    <row r="103" spans="1:17" s="59" customFormat="1" ht="45" x14ac:dyDescent="0.25">
      <c r="A103" s="49">
        <f t="shared" si="1"/>
        <v>98</v>
      </c>
      <c r="B103" s="14">
        <v>42318</v>
      </c>
      <c r="C103" s="14">
        <v>42318</v>
      </c>
      <c r="D103" s="9">
        <v>1128</v>
      </c>
      <c r="E103" s="61">
        <v>139952.1</v>
      </c>
      <c r="F103" s="61">
        <v>0</v>
      </c>
      <c r="G103" s="58" t="s">
        <v>102</v>
      </c>
      <c r="H103" s="58" t="s">
        <v>102</v>
      </c>
      <c r="I103" s="23" t="s">
        <v>19</v>
      </c>
      <c r="J103" s="62" t="s">
        <v>103</v>
      </c>
      <c r="K103" s="62" t="s">
        <v>14</v>
      </c>
      <c r="L103" s="62" t="s">
        <v>14</v>
      </c>
      <c r="M103" s="24" t="s">
        <v>104</v>
      </c>
      <c r="N103" s="63" t="s">
        <v>105</v>
      </c>
      <c r="O103" s="55" t="s">
        <v>307</v>
      </c>
      <c r="P103" s="62" t="s">
        <v>540</v>
      </c>
      <c r="Q103" s="62" t="s">
        <v>1183</v>
      </c>
    </row>
    <row r="104" spans="1:17" s="59" customFormat="1" ht="75" x14ac:dyDescent="0.25">
      <c r="A104" s="49">
        <f t="shared" si="1"/>
        <v>99</v>
      </c>
      <c r="B104" s="14">
        <v>42326</v>
      </c>
      <c r="C104" s="14">
        <v>42326</v>
      </c>
      <c r="D104" s="9">
        <v>1186</v>
      </c>
      <c r="E104" s="61">
        <v>40000</v>
      </c>
      <c r="F104" s="15">
        <v>0</v>
      </c>
      <c r="G104" s="58" t="s">
        <v>95</v>
      </c>
      <c r="H104" s="11" t="s">
        <v>95</v>
      </c>
      <c r="I104" s="23" t="s">
        <v>19</v>
      </c>
      <c r="J104" s="62" t="s">
        <v>96</v>
      </c>
      <c r="K104" s="62" t="s">
        <v>14</v>
      </c>
      <c r="L104" s="62" t="s">
        <v>14</v>
      </c>
      <c r="M104" s="24" t="s">
        <v>65</v>
      </c>
      <c r="N104" s="63" t="s">
        <v>97</v>
      </c>
      <c r="O104" s="55" t="s">
        <v>308</v>
      </c>
      <c r="P104" s="62" t="s">
        <v>549</v>
      </c>
      <c r="Q104" s="10" t="s">
        <v>1306</v>
      </c>
    </row>
    <row r="105" spans="1:17" s="59" customFormat="1" ht="75" x14ac:dyDescent="0.25">
      <c r="A105" s="49">
        <f t="shared" si="1"/>
        <v>100</v>
      </c>
      <c r="B105" s="14">
        <v>42326</v>
      </c>
      <c r="C105" s="14">
        <v>42326</v>
      </c>
      <c r="D105" s="9">
        <v>1189</v>
      </c>
      <c r="E105" s="61">
        <v>91932.800000000003</v>
      </c>
      <c r="F105" s="61">
        <v>0</v>
      </c>
      <c r="G105" s="42" t="s">
        <v>38</v>
      </c>
      <c r="H105" s="42" t="s">
        <v>38</v>
      </c>
      <c r="I105" s="50" t="s">
        <v>19</v>
      </c>
      <c r="J105" s="62" t="s">
        <v>39</v>
      </c>
      <c r="K105" s="62" t="s">
        <v>14</v>
      </c>
      <c r="L105" s="62" t="s">
        <v>14</v>
      </c>
      <c r="M105" s="24" t="s">
        <v>40</v>
      </c>
      <c r="N105" s="63" t="s">
        <v>41</v>
      </c>
      <c r="O105" s="55" t="s">
        <v>309</v>
      </c>
      <c r="P105" s="62" t="s">
        <v>542</v>
      </c>
      <c r="Q105" s="62" t="s">
        <v>1190</v>
      </c>
    </row>
    <row r="106" spans="1:17" s="59" customFormat="1" ht="60" x14ac:dyDescent="0.25">
      <c r="A106" s="49">
        <f t="shared" si="1"/>
        <v>101</v>
      </c>
      <c r="B106" s="14">
        <v>42325</v>
      </c>
      <c r="C106" s="14">
        <v>42325</v>
      </c>
      <c r="D106" s="9">
        <v>2602</v>
      </c>
      <c r="E106" s="61">
        <v>160020</v>
      </c>
      <c r="F106" s="61">
        <v>0</v>
      </c>
      <c r="G106" s="58" t="s">
        <v>232</v>
      </c>
      <c r="H106" s="58" t="s">
        <v>232</v>
      </c>
      <c r="I106" s="23" t="s">
        <v>12</v>
      </c>
      <c r="J106" s="62" t="s">
        <v>296</v>
      </c>
      <c r="K106" s="62" t="s">
        <v>14</v>
      </c>
      <c r="L106" s="62" t="s">
        <v>14</v>
      </c>
      <c r="M106" s="24" t="s">
        <v>233</v>
      </c>
      <c r="N106" s="63" t="s">
        <v>234</v>
      </c>
      <c r="O106" s="55" t="s">
        <v>310</v>
      </c>
      <c r="P106" s="62" t="s">
        <v>542</v>
      </c>
      <c r="Q106" s="62" t="s">
        <v>1189</v>
      </c>
    </row>
    <row r="107" spans="1:17" s="59" customFormat="1" ht="60" x14ac:dyDescent="0.25">
      <c r="A107" s="49">
        <f t="shared" si="1"/>
        <v>102</v>
      </c>
      <c r="B107" s="14">
        <v>42325</v>
      </c>
      <c r="C107" s="14">
        <v>42325</v>
      </c>
      <c r="D107" s="9">
        <v>1180</v>
      </c>
      <c r="E107" s="61">
        <v>131829.9</v>
      </c>
      <c r="F107" s="61">
        <v>0</v>
      </c>
      <c r="G107" s="58" t="s">
        <v>63</v>
      </c>
      <c r="H107" s="58" t="s">
        <v>63</v>
      </c>
      <c r="I107" s="50" t="s">
        <v>19</v>
      </c>
      <c r="J107" s="62" t="s">
        <v>311</v>
      </c>
      <c r="K107" s="62" t="s">
        <v>14</v>
      </c>
      <c r="L107" s="62" t="s">
        <v>14</v>
      </c>
      <c r="M107" s="24" t="s">
        <v>65</v>
      </c>
      <c r="N107" s="63" t="s">
        <v>66</v>
      </c>
      <c r="O107" s="55" t="s">
        <v>312</v>
      </c>
      <c r="P107" s="62" t="s">
        <v>562</v>
      </c>
      <c r="Q107" s="62" t="s">
        <v>1108</v>
      </c>
    </row>
    <row r="108" spans="1:17" s="59" customFormat="1" ht="75" x14ac:dyDescent="0.25">
      <c r="A108" s="49">
        <f t="shared" si="1"/>
        <v>103</v>
      </c>
      <c r="B108" s="14">
        <v>42326</v>
      </c>
      <c r="C108" s="14">
        <v>42326</v>
      </c>
      <c r="D108" s="9">
        <v>1190</v>
      </c>
      <c r="E108" s="61">
        <v>221394.76</v>
      </c>
      <c r="F108" s="61">
        <v>0</v>
      </c>
      <c r="G108" s="11" t="s">
        <v>84</v>
      </c>
      <c r="H108" s="11" t="s">
        <v>84</v>
      </c>
      <c r="I108" s="20" t="s">
        <v>19</v>
      </c>
      <c r="J108" s="62" t="s">
        <v>85</v>
      </c>
      <c r="K108" s="62" t="s">
        <v>14</v>
      </c>
      <c r="L108" s="62" t="s">
        <v>14</v>
      </c>
      <c r="M108" s="24" t="s">
        <v>86</v>
      </c>
      <c r="N108" s="63" t="s">
        <v>87</v>
      </c>
      <c r="O108" s="55" t="s">
        <v>313</v>
      </c>
      <c r="P108" s="62" t="s">
        <v>551</v>
      </c>
      <c r="Q108" s="62" t="s">
        <v>1109</v>
      </c>
    </row>
    <row r="109" spans="1:17" s="59" customFormat="1" ht="75" x14ac:dyDescent="0.25">
      <c r="A109" s="49">
        <f t="shared" si="1"/>
        <v>104</v>
      </c>
      <c r="B109" s="14">
        <v>42326</v>
      </c>
      <c r="C109" s="14">
        <v>42326</v>
      </c>
      <c r="D109" s="9">
        <v>1187</v>
      </c>
      <c r="E109" s="61">
        <v>194000</v>
      </c>
      <c r="F109" s="61">
        <v>0</v>
      </c>
      <c r="G109" s="58" t="s">
        <v>227</v>
      </c>
      <c r="H109" s="58" t="s">
        <v>227</v>
      </c>
      <c r="I109" s="23" t="s">
        <v>19</v>
      </c>
      <c r="J109" s="62" t="s">
        <v>54</v>
      </c>
      <c r="K109" s="62" t="s">
        <v>14</v>
      </c>
      <c r="L109" s="62" t="s">
        <v>14</v>
      </c>
      <c r="M109" s="24" t="s">
        <v>228</v>
      </c>
      <c r="N109" s="63" t="s">
        <v>229</v>
      </c>
      <c r="O109" s="55" t="s">
        <v>314</v>
      </c>
      <c r="P109" s="62" t="s">
        <v>551</v>
      </c>
      <c r="Q109" s="62" t="s">
        <v>1110</v>
      </c>
    </row>
    <row r="110" spans="1:17" s="59" customFormat="1" ht="75" x14ac:dyDescent="0.25">
      <c r="A110" s="49">
        <f t="shared" si="1"/>
        <v>105</v>
      </c>
      <c r="B110" s="14">
        <v>42326</v>
      </c>
      <c r="C110" s="14">
        <v>42326</v>
      </c>
      <c r="D110" s="9">
        <v>1188</v>
      </c>
      <c r="E110" s="61">
        <v>247643.89</v>
      </c>
      <c r="F110" s="61">
        <v>0</v>
      </c>
      <c r="G110" s="17" t="s">
        <v>53</v>
      </c>
      <c r="H110" s="17" t="s">
        <v>53</v>
      </c>
      <c r="I110" s="20" t="s">
        <v>19</v>
      </c>
      <c r="J110" s="62" t="s">
        <v>54</v>
      </c>
      <c r="K110" s="62" t="s">
        <v>14</v>
      </c>
      <c r="L110" s="62" t="s">
        <v>14</v>
      </c>
      <c r="M110" s="24" t="s">
        <v>55</v>
      </c>
      <c r="N110" s="63" t="s">
        <v>56</v>
      </c>
      <c r="O110" s="55" t="s">
        <v>315</v>
      </c>
      <c r="P110" s="62" t="s">
        <v>551</v>
      </c>
      <c r="Q110" s="62" t="s">
        <v>1111</v>
      </c>
    </row>
    <row r="111" spans="1:17" s="59" customFormat="1" ht="60" x14ac:dyDescent="0.25">
      <c r="A111" s="49">
        <f t="shared" si="1"/>
        <v>106</v>
      </c>
      <c r="B111" s="14">
        <v>42327</v>
      </c>
      <c r="C111" s="14">
        <v>42327</v>
      </c>
      <c r="D111" s="9">
        <v>1198</v>
      </c>
      <c r="E111" s="61">
        <v>75049.88</v>
      </c>
      <c r="F111" s="61">
        <v>0</v>
      </c>
      <c r="G111" s="58" t="s">
        <v>316</v>
      </c>
      <c r="H111" s="58" t="s">
        <v>316</v>
      </c>
      <c r="I111" s="23" t="s">
        <v>19</v>
      </c>
      <c r="J111" s="62" t="s">
        <v>630</v>
      </c>
      <c r="K111" s="62" t="s">
        <v>14</v>
      </c>
      <c r="L111" s="62" t="s">
        <v>14</v>
      </c>
      <c r="M111" s="24" t="s">
        <v>317</v>
      </c>
      <c r="N111" s="63" t="s">
        <v>318</v>
      </c>
      <c r="O111" s="55" t="s">
        <v>319</v>
      </c>
      <c r="P111" s="62" t="s">
        <v>573</v>
      </c>
      <c r="Q111" s="62" t="s">
        <v>1112</v>
      </c>
    </row>
    <row r="112" spans="1:17" s="59" customFormat="1" ht="90" x14ac:dyDescent="0.25">
      <c r="A112" s="49">
        <f t="shared" si="1"/>
        <v>107</v>
      </c>
      <c r="B112" s="14">
        <v>42327</v>
      </c>
      <c r="C112" s="14">
        <v>42327</v>
      </c>
      <c r="D112" s="9">
        <v>1196</v>
      </c>
      <c r="E112" s="61">
        <v>600000</v>
      </c>
      <c r="F112" s="61">
        <v>0</v>
      </c>
      <c r="G112" s="58" t="s">
        <v>320</v>
      </c>
      <c r="H112" s="58" t="s">
        <v>320</v>
      </c>
      <c r="I112" s="23" t="s">
        <v>19</v>
      </c>
      <c r="J112" s="62" t="s">
        <v>321</v>
      </c>
      <c r="K112" s="62" t="s">
        <v>14</v>
      </c>
      <c r="L112" s="62" t="s">
        <v>14</v>
      </c>
      <c r="M112" s="24" t="s">
        <v>322</v>
      </c>
      <c r="N112" s="63" t="s">
        <v>323</v>
      </c>
      <c r="O112" s="55" t="s">
        <v>324</v>
      </c>
      <c r="P112" s="62" t="s">
        <v>537</v>
      </c>
      <c r="Q112" s="62" t="s">
        <v>1113</v>
      </c>
    </row>
    <row r="113" spans="1:17" s="59" customFormat="1" ht="60" x14ac:dyDescent="0.25">
      <c r="A113" s="49">
        <f t="shared" si="1"/>
        <v>108</v>
      </c>
      <c r="B113" s="14">
        <v>42328</v>
      </c>
      <c r="C113" s="14">
        <v>42328</v>
      </c>
      <c r="D113" s="9">
        <v>1202</v>
      </c>
      <c r="E113" s="61">
        <v>60000</v>
      </c>
      <c r="F113" s="61">
        <v>0</v>
      </c>
      <c r="G113" s="58" t="s">
        <v>123</v>
      </c>
      <c r="H113" s="58" t="s">
        <v>123</v>
      </c>
      <c r="I113" s="23" t="s">
        <v>19</v>
      </c>
      <c r="J113" s="45" t="s">
        <v>124</v>
      </c>
      <c r="K113" s="62" t="s">
        <v>14</v>
      </c>
      <c r="L113" s="62" t="s">
        <v>14</v>
      </c>
      <c r="M113" s="24" t="s">
        <v>125</v>
      </c>
      <c r="N113" s="63" t="s">
        <v>126</v>
      </c>
      <c r="O113" s="55" t="s">
        <v>325</v>
      </c>
      <c r="P113" s="45" t="s">
        <v>540</v>
      </c>
      <c r="Q113" s="45" t="s">
        <v>1114</v>
      </c>
    </row>
    <row r="114" spans="1:17" s="59" customFormat="1" ht="60" x14ac:dyDescent="0.25">
      <c r="A114" s="49">
        <f t="shared" si="1"/>
        <v>109</v>
      </c>
      <c r="B114" s="56">
        <v>42333</v>
      </c>
      <c r="C114" s="56">
        <v>42333</v>
      </c>
      <c r="D114" s="60">
        <v>1211</v>
      </c>
      <c r="E114" s="61">
        <v>350504</v>
      </c>
      <c r="F114" s="61">
        <v>0</v>
      </c>
      <c r="G114" s="58" t="s">
        <v>236</v>
      </c>
      <c r="H114" s="58" t="s">
        <v>236</v>
      </c>
      <c r="I114" s="23" t="s">
        <v>19</v>
      </c>
      <c r="J114" s="62" t="s">
        <v>59</v>
      </c>
      <c r="K114" s="62" t="s">
        <v>14</v>
      </c>
      <c r="L114" s="62" t="s">
        <v>14</v>
      </c>
      <c r="M114" s="24" t="s">
        <v>237</v>
      </c>
      <c r="N114" s="63" t="s">
        <v>142</v>
      </c>
      <c r="O114" s="55" t="s">
        <v>326</v>
      </c>
      <c r="P114" s="62" t="s">
        <v>542</v>
      </c>
      <c r="Q114" s="62" t="s">
        <v>1115</v>
      </c>
    </row>
    <row r="115" spans="1:17" s="65" customFormat="1" ht="60" x14ac:dyDescent="0.25">
      <c r="A115" s="49">
        <f t="shared" si="1"/>
        <v>110</v>
      </c>
      <c r="B115" s="14">
        <v>42335</v>
      </c>
      <c r="C115" s="14">
        <v>42335</v>
      </c>
      <c r="D115" s="9">
        <v>2734</v>
      </c>
      <c r="E115" s="61">
        <v>497000</v>
      </c>
      <c r="F115" s="61">
        <v>0</v>
      </c>
      <c r="G115" s="11" t="s">
        <v>191</v>
      </c>
      <c r="H115" s="11" t="s">
        <v>191</v>
      </c>
      <c r="I115" s="20" t="s">
        <v>12</v>
      </c>
      <c r="J115" s="10" t="s">
        <v>192</v>
      </c>
      <c r="K115" s="10" t="s">
        <v>26</v>
      </c>
      <c r="L115" s="10" t="s">
        <v>193</v>
      </c>
      <c r="M115" s="16" t="s">
        <v>194</v>
      </c>
      <c r="N115" s="11" t="s">
        <v>195</v>
      </c>
      <c r="O115" s="64" t="s">
        <v>327</v>
      </c>
      <c r="P115" s="10" t="s">
        <v>573</v>
      </c>
      <c r="Q115" s="10" t="s">
        <v>1116</v>
      </c>
    </row>
    <row r="116" spans="1:17" s="65" customFormat="1" ht="60" x14ac:dyDescent="0.25">
      <c r="A116" s="49">
        <f t="shared" si="1"/>
        <v>111</v>
      </c>
      <c r="B116" s="14">
        <v>42338</v>
      </c>
      <c r="C116" s="14">
        <v>42339</v>
      </c>
      <c r="D116" s="9">
        <v>3</v>
      </c>
      <c r="E116" s="61">
        <f>212292</f>
        <v>212292</v>
      </c>
      <c r="F116" s="61">
        <v>25</v>
      </c>
      <c r="G116" s="11" t="s">
        <v>328</v>
      </c>
      <c r="H116" s="11" t="s">
        <v>328</v>
      </c>
      <c r="I116" s="20" t="s">
        <v>206</v>
      </c>
      <c r="J116" s="10" t="s">
        <v>329</v>
      </c>
      <c r="K116" s="10" t="s">
        <v>14</v>
      </c>
      <c r="L116" s="10" t="s">
        <v>14</v>
      </c>
      <c r="M116" s="16" t="s">
        <v>65</v>
      </c>
      <c r="N116" s="11" t="s">
        <v>330</v>
      </c>
      <c r="O116" s="64" t="s">
        <v>331</v>
      </c>
      <c r="P116" s="10" t="s">
        <v>542</v>
      </c>
      <c r="Q116" s="10" t="s">
        <v>1332</v>
      </c>
    </row>
    <row r="117" spans="1:17" s="65" customFormat="1" ht="60" x14ac:dyDescent="0.25">
      <c r="A117" s="49">
        <f t="shared" si="1"/>
        <v>112</v>
      </c>
      <c r="B117" s="14">
        <v>42339</v>
      </c>
      <c r="C117" s="14">
        <v>42339</v>
      </c>
      <c r="D117" s="9">
        <v>2791</v>
      </c>
      <c r="E117" s="61">
        <v>450374.76</v>
      </c>
      <c r="F117" s="61">
        <v>0</v>
      </c>
      <c r="G117" s="11" t="s">
        <v>332</v>
      </c>
      <c r="H117" s="11" t="s">
        <v>332</v>
      </c>
      <c r="I117" s="20" t="s">
        <v>12</v>
      </c>
      <c r="J117" s="10" t="s">
        <v>186</v>
      </c>
      <c r="K117" s="10" t="s">
        <v>14</v>
      </c>
      <c r="L117" s="10" t="s">
        <v>14</v>
      </c>
      <c r="M117" s="16" t="s">
        <v>167</v>
      </c>
      <c r="N117" s="11" t="s">
        <v>229</v>
      </c>
      <c r="O117" s="64" t="s">
        <v>333</v>
      </c>
      <c r="P117" s="10" t="s">
        <v>659</v>
      </c>
      <c r="Q117" s="10" t="s">
        <v>1333</v>
      </c>
    </row>
    <row r="118" spans="1:17" s="65" customFormat="1" ht="75" x14ac:dyDescent="0.25">
      <c r="A118" s="49">
        <f t="shared" si="1"/>
        <v>113</v>
      </c>
      <c r="B118" s="14">
        <v>42340</v>
      </c>
      <c r="C118" s="14">
        <v>42340</v>
      </c>
      <c r="D118" s="9">
        <v>1263</v>
      </c>
      <c r="E118" s="61">
        <v>352946.93</v>
      </c>
      <c r="F118" s="61">
        <v>0</v>
      </c>
      <c r="G118" s="8" t="s">
        <v>1625</v>
      </c>
      <c r="H118" s="57" t="s">
        <v>185</v>
      </c>
      <c r="I118" s="20" t="s">
        <v>19</v>
      </c>
      <c r="J118" s="10" t="s">
        <v>186</v>
      </c>
      <c r="K118" s="10" t="s">
        <v>14</v>
      </c>
      <c r="L118" s="10" t="s">
        <v>14</v>
      </c>
      <c r="M118" s="16" t="s">
        <v>187</v>
      </c>
      <c r="N118" s="11" t="s">
        <v>188</v>
      </c>
      <c r="O118" s="64" t="s">
        <v>334</v>
      </c>
      <c r="P118" s="10" t="s">
        <v>549</v>
      </c>
      <c r="Q118" s="10" t="s">
        <v>1334</v>
      </c>
    </row>
    <row r="119" spans="1:17" s="65" customFormat="1" ht="60" x14ac:dyDescent="0.25">
      <c r="A119" s="49">
        <f t="shared" si="1"/>
        <v>114</v>
      </c>
      <c r="B119" s="14">
        <v>42340</v>
      </c>
      <c r="C119" s="14">
        <v>42340</v>
      </c>
      <c r="D119" s="9">
        <v>1264</v>
      </c>
      <c r="E119" s="61">
        <v>352946.93</v>
      </c>
      <c r="F119" s="61">
        <v>0</v>
      </c>
      <c r="G119" s="11" t="s">
        <v>211</v>
      </c>
      <c r="H119" s="11" t="s">
        <v>211</v>
      </c>
      <c r="I119" s="20" t="s">
        <v>19</v>
      </c>
      <c r="J119" s="10" t="s">
        <v>212</v>
      </c>
      <c r="K119" s="10" t="s">
        <v>14</v>
      </c>
      <c r="L119" s="10" t="s">
        <v>14</v>
      </c>
      <c r="M119" s="16" t="s">
        <v>187</v>
      </c>
      <c r="N119" s="11" t="s">
        <v>213</v>
      </c>
      <c r="O119" s="64" t="s">
        <v>335</v>
      </c>
      <c r="P119" s="10" t="s">
        <v>549</v>
      </c>
      <c r="Q119" s="10" t="s">
        <v>1363</v>
      </c>
    </row>
    <row r="120" spans="1:17" s="65" customFormat="1" ht="60" x14ac:dyDescent="0.25">
      <c r="A120" s="49">
        <f t="shared" si="1"/>
        <v>115</v>
      </c>
      <c r="B120" s="14">
        <v>42340</v>
      </c>
      <c r="C120" s="14">
        <v>42340</v>
      </c>
      <c r="D120" s="9">
        <v>1265</v>
      </c>
      <c r="E120" s="61">
        <v>357396.55</v>
      </c>
      <c r="F120" s="61">
        <v>0</v>
      </c>
      <c r="G120" s="17" t="s">
        <v>112</v>
      </c>
      <c r="H120" s="17" t="s">
        <v>112</v>
      </c>
      <c r="I120" s="50" t="s">
        <v>19</v>
      </c>
      <c r="J120" s="10" t="s">
        <v>662</v>
      </c>
      <c r="K120" s="10" t="s">
        <v>14</v>
      </c>
      <c r="L120" s="10" t="s">
        <v>14</v>
      </c>
      <c r="M120" s="16" t="s">
        <v>114</v>
      </c>
      <c r="N120" s="11" t="s">
        <v>115</v>
      </c>
      <c r="O120" s="64" t="s">
        <v>336</v>
      </c>
      <c r="P120" s="10" t="s">
        <v>573</v>
      </c>
      <c r="Q120" s="10" t="s">
        <v>1121</v>
      </c>
    </row>
    <row r="121" spans="1:17" s="65" customFormat="1" ht="60" x14ac:dyDescent="0.25">
      <c r="A121" s="49">
        <f t="shared" si="1"/>
        <v>116</v>
      </c>
      <c r="B121" s="14">
        <v>42340</v>
      </c>
      <c r="C121" s="14">
        <v>42340</v>
      </c>
      <c r="D121" s="9">
        <v>4</v>
      </c>
      <c r="E121" s="61">
        <f>141540</f>
        <v>141540</v>
      </c>
      <c r="F121" s="61">
        <v>25</v>
      </c>
      <c r="G121" s="17" t="s">
        <v>205</v>
      </c>
      <c r="H121" s="17" t="s">
        <v>205</v>
      </c>
      <c r="I121" s="20" t="s">
        <v>206</v>
      </c>
      <c r="J121" s="10" t="s">
        <v>207</v>
      </c>
      <c r="K121" s="10" t="s">
        <v>14</v>
      </c>
      <c r="L121" s="10" t="s">
        <v>14</v>
      </c>
      <c r="M121" s="16" t="s">
        <v>208</v>
      </c>
      <c r="N121" s="11" t="s">
        <v>209</v>
      </c>
      <c r="O121" s="64" t="s">
        <v>337</v>
      </c>
      <c r="P121" s="10" t="s">
        <v>549</v>
      </c>
      <c r="Q121" s="10" t="s">
        <v>1335</v>
      </c>
    </row>
    <row r="122" spans="1:17" s="65" customFormat="1" ht="75" x14ac:dyDescent="0.25">
      <c r="A122" s="49">
        <f t="shared" si="1"/>
        <v>117</v>
      </c>
      <c r="B122" s="14">
        <v>42340</v>
      </c>
      <c r="C122" s="14">
        <v>42340</v>
      </c>
      <c r="D122" s="9">
        <v>1266</v>
      </c>
      <c r="E122" s="61">
        <v>233576.63</v>
      </c>
      <c r="F122" s="61">
        <v>0</v>
      </c>
      <c r="G122" s="11" t="s">
        <v>250</v>
      </c>
      <c r="H122" s="11" t="s">
        <v>250</v>
      </c>
      <c r="I122" s="20" t="s">
        <v>19</v>
      </c>
      <c r="J122" s="10" t="s">
        <v>255</v>
      </c>
      <c r="K122" s="10" t="s">
        <v>14</v>
      </c>
      <c r="L122" s="10" t="s">
        <v>14</v>
      </c>
      <c r="M122" s="16" t="s">
        <v>252</v>
      </c>
      <c r="N122" s="11" t="s">
        <v>253</v>
      </c>
      <c r="O122" s="64" t="s">
        <v>338</v>
      </c>
      <c r="P122" s="10" t="s">
        <v>546</v>
      </c>
      <c r="Q122" s="10" t="s">
        <v>1336</v>
      </c>
    </row>
    <row r="123" spans="1:17" s="65" customFormat="1" ht="75" x14ac:dyDescent="0.25">
      <c r="A123" s="49">
        <f t="shared" si="1"/>
        <v>118</v>
      </c>
      <c r="B123" s="14">
        <v>42340</v>
      </c>
      <c r="C123" s="14">
        <v>42340</v>
      </c>
      <c r="D123" s="9">
        <v>1267</v>
      </c>
      <c r="E123" s="61">
        <v>420000</v>
      </c>
      <c r="F123" s="61">
        <v>0</v>
      </c>
      <c r="G123" s="58" t="s">
        <v>239</v>
      </c>
      <c r="H123" s="58" t="s">
        <v>239</v>
      </c>
      <c r="I123" s="23" t="s">
        <v>19</v>
      </c>
      <c r="J123" s="10" t="s">
        <v>240</v>
      </c>
      <c r="K123" s="10" t="s">
        <v>14</v>
      </c>
      <c r="L123" s="10" t="s">
        <v>14</v>
      </c>
      <c r="M123" s="16" t="s">
        <v>180</v>
      </c>
      <c r="N123" s="11" t="s">
        <v>241</v>
      </c>
      <c r="O123" s="64" t="s">
        <v>339</v>
      </c>
      <c r="P123" s="10" t="s">
        <v>562</v>
      </c>
      <c r="Q123" s="10" t="s">
        <v>1337</v>
      </c>
    </row>
    <row r="124" spans="1:17" s="65" customFormat="1" ht="60" x14ac:dyDescent="0.25">
      <c r="A124" s="49">
        <f t="shared" si="1"/>
        <v>119</v>
      </c>
      <c r="B124" s="14">
        <v>42342</v>
      </c>
      <c r="C124" s="14">
        <v>42342</v>
      </c>
      <c r="D124" s="9">
        <v>1284</v>
      </c>
      <c r="E124" s="61">
        <v>36816</v>
      </c>
      <c r="F124" s="61">
        <v>0</v>
      </c>
      <c r="G124" s="11" t="s">
        <v>340</v>
      </c>
      <c r="H124" s="11" t="s">
        <v>340</v>
      </c>
      <c r="I124" s="23" t="s">
        <v>19</v>
      </c>
      <c r="J124" s="10" t="s">
        <v>207</v>
      </c>
      <c r="K124" s="10" t="s">
        <v>14</v>
      </c>
      <c r="L124" s="10" t="s">
        <v>14</v>
      </c>
      <c r="M124" s="16" t="s">
        <v>895</v>
      </c>
      <c r="N124" s="11" t="s">
        <v>341</v>
      </c>
      <c r="O124" s="64" t="s">
        <v>342</v>
      </c>
      <c r="P124" s="10" t="s">
        <v>540</v>
      </c>
      <c r="Q124" s="10" t="s">
        <v>1117</v>
      </c>
    </row>
    <row r="125" spans="1:17" s="65" customFormat="1" ht="60" x14ac:dyDescent="0.25">
      <c r="A125" s="49">
        <f t="shared" si="1"/>
        <v>120</v>
      </c>
      <c r="B125" s="14">
        <v>42342</v>
      </c>
      <c r="C125" s="14">
        <v>42342</v>
      </c>
      <c r="D125" s="9">
        <v>1283</v>
      </c>
      <c r="E125" s="61">
        <v>168196.73</v>
      </c>
      <c r="F125" s="61">
        <v>0</v>
      </c>
      <c r="G125" s="11" t="s">
        <v>281</v>
      </c>
      <c r="H125" s="11" t="s">
        <v>281</v>
      </c>
      <c r="I125" s="23" t="s">
        <v>19</v>
      </c>
      <c r="J125" s="10" t="s">
        <v>282</v>
      </c>
      <c r="K125" s="10" t="s">
        <v>26</v>
      </c>
      <c r="L125" s="10" t="s">
        <v>283</v>
      </c>
      <c r="M125" s="16" t="s">
        <v>194</v>
      </c>
      <c r="N125" s="11" t="s">
        <v>61</v>
      </c>
      <c r="O125" s="64" t="s">
        <v>343</v>
      </c>
      <c r="P125" s="10" t="s">
        <v>537</v>
      </c>
      <c r="Q125" s="10" t="s">
        <v>1118</v>
      </c>
    </row>
    <row r="126" spans="1:17" s="65" customFormat="1" ht="75" x14ac:dyDescent="0.25">
      <c r="A126" s="49">
        <f t="shared" si="1"/>
        <v>121</v>
      </c>
      <c r="B126" s="14">
        <v>42342</v>
      </c>
      <c r="C126" s="14">
        <v>42342</v>
      </c>
      <c r="D126" s="9">
        <v>2872</v>
      </c>
      <c r="E126" s="61">
        <v>297500</v>
      </c>
      <c r="F126" s="61">
        <v>0</v>
      </c>
      <c r="G126" s="58" t="s">
        <v>273</v>
      </c>
      <c r="H126" s="58" t="s">
        <v>273</v>
      </c>
      <c r="I126" s="23" t="s">
        <v>12</v>
      </c>
      <c r="J126" s="10" t="s">
        <v>274</v>
      </c>
      <c r="K126" s="10" t="s">
        <v>14</v>
      </c>
      <c r="L126" s="10" t="s">
        <v>14</v>
      </c>
      <c r="M126" s="16" t="s">
        <v>275</v>
      </c>
      <c r="N126" s="11" t="s">
        <v>152</v>
      </c>
      <c r="O126" s="64" t="s">
        <v>344</v>
      </c>
      <c r="P126" s="10" t="s">
        <v>542</v>
      </c>
      <c r="Q126" s="10" t="s">
        <v>1119</v>
      </c>
    </row>
    <row r="127" spans="1:17" s="65" customFormat="1" ht="75" x14ac:dyDescent="0.25">
      <c r="A127" s="49">
        <f t="shared" si="1"/>
        <v>122</v>
      </c>
      <c r="B127" s="14">
        <v>42345</v>
      </c>
      <c r="C127" s="14">
        <v>42345</v>
      </c>
      <c r="D127" s="9">
        <v>1290</v>
      </c>
      <c r="E127" s="61">
        <v>432012.08</v>
      </c>
      <c r="F127" s="61">
        <v>0</v>
      </c>
      <c r="G127" s="11" t="s">
        <v>250</v>
      </c>
      <c r="H127" s="11" t="s">
        <v>250</v>
      </c>
      <c r="I127" s="20" t="s">
        <v>19</v>
      </c>
      <c r="J127" s="10" t="s">
        <v>251</v>
      </c>
      <c r="K127" s="10" t="s">
        <v>14</v>
      </c>
      <c r="L127" s="10" t="s">
        <v>14</v>
      </c>
      <c r="M127" s="16" t="s">
        <v>252</v>
      </c>
      <c r="N127" s="11" t="s">
        <v>253</v>
      </c>
      <c r="O127" s="64" t="s">
        <v>345</v>
      </c>
      <c r="P127" s="10" t="s">
        <v>546</v>
      </c>
      <c r="Q127" s="10" t="s">
        <v>1120</v>
      </c>
    </row>
    <row r="128" spans="1:17" s="65" customFormat="1" ht="75" x14ac:dyDescent="0.25">
      <c r="A128" s="49">
        <f t="shared" si="1"/>
        <v>123</v>
      </c>
      <c r="B128" s="14">
        <v>42348</v>
      </c>
      <c r="C128" s="14">
        <v>42348</v>
      </c>
      <c r="D128" s="9">
        <v>1321</v>
      </c>
      <c r="E128" s="61">
        <v>456400</v>
      </c>
      <c r="F128" s="61">
        <v>0</v>
      </c>
      <c r="G128" s="11" t="s">
        <v>197</v>
      </c>
      <c r="H128" s="11" t="s">
        <v>197</v>
      </c>
      <c r="I128" s="20" t="s">
        <v>19</v>
      </c>
      <c r="J128" s="10" t="s">
        <v>128</v>
      </c>
      <c r="K128" s="10" t="s">
        <v>14</v>
      </c>
      <c r="L128" s="10" t="s">
        <v>14</v>
      </c>
      <c r="M128" s="16" t="s">
        <v>15</v>
      </c>
      <c r="N128" s="11" t="s">
        <v>198</v>
      </c>
      <c r="O128" s="64" t="s">
        <v>346</v>
      </c>
      <c r="P128" s="10" t="s">
        <v>542</v>
      </c>
      <c r="Q128" s="10" t="s">
        <v>1191</v>
      </c>
    </row>
    <row r="129" spans="1:17" s="65" customFormat="1" ht="75" x14ac:dyDescent="0.25">
      <c r="A129" s="49">
        <f t="shared" si="1"/>
        <v>124</v>
      </c>
      <c r="B129" s="14">
        <v>42349</v>
      </c>
      <c r="C129" s="14">
        <v>42349</v>
      </c>
      <c r="D129" s="9">
        <v>1332</v>
      </c>
      <c r="E129" s="61">
        <v>860078</v>
      </c>
      <c r="F129" s="61">
        <v>0</v>
      </c>
      <c r="G129" s="11" t="s">
        <v>347</v>
      </c>
      <c r="H129" s="11" t="s">
        <v>347</v>
      </c>
      <c r="I129" s="20" t="s">
        <v>19</v>
      </c>
      <c r="J129" s="10" t="s">
        <v>348</v>
      </c>
      <c r="K129" s="10" t="s">
        <v>27</v>
      </c>
      <c r="L129" s="10" t="s">
        <v>27</v>
      </c>
      <c r="M129" s="16" t="s">
        <v>349</v>
      </c>
      <c r="N129" s="11" t="s">
        <v>350</v>
      </c>
      <c r="O129" s="64" t="s">
        <v>351</v>
      </c>
      <c r="P129" s="10" t="s">
        <v>537</v>
      </c>
      <c r="Q129" s="10" t="s">
        <v>1338</v>
      </c>
    </row>
    <row r="130" spans="1:17" s="65" customFormat="1" ht="75" x14ac:dyDescent="0.25">
      <c r="A130" s="49">
        <f t="shared" si="1"/>
        <v>125</v>
      </c>
      <c r="B130" s="14">
        <v>42349</v>
      </c>
      <c r="C130" s="14">
        <v>42349</v>
      </c>
      <c r="D130" s="9">
        <v>1331</v>
      </c>
      <c r="E130" s="61">
        <v>140082.51999999999</v>
      </c>
      <c r="F130" s="61">
        <v>0</v>
      </c>
      <c r="G130" s="11" t="s">
        <v>145</v>
      </c>
      <c r="H130" s="11" t="s">
        <v>145</v>
      </c>
      <c r="I130" s="20" t="s">
        <v>19</v>
      </c>
      <c r="J130" s="10" t="s">
        <v>352</v>
      </c>
      <c r="K130" s="10" t="s">
        <v>14</v>
      </c>
      <c r="L130" s="10" t="s">
        <v>14</v>
      </c>
      <c r="M130" s="16" t="s">
        <v>147</v>
      </c>
      <c r="N130" s="11" t="s">
        <v>148</v>
      </c>
      <c r="O130" s="64" t="s">
        <v>353</v>
      </c>
      <c r="P130" s="10" t="s">
        <v>551</v>
      </c>
      <c r="Q130" s="10" t="s">
        <v>1339</v>
      </c>
    </row>
    <row r="131" spans="1:17" s="65" customFormat="1" ht="60" x14ac:dyDescent="0.25">
      <c r="A131" s="49">
        <f t="shared" si="1"/>
        <v>126</v>
      </c>
      <c r="B131" s="14">
        <v>42354</v>
      </c>
      <c r="C131" s="14">
        <v>42354</v>
      </c>
      <c r="D131" s="9">
        <v>1360</v>
      </c>
      <c r="E131" s="61">
        <v>123973.17</v>
      </c>
      <c r="F131" s="61">
        <v>0</v>
      </c>
      <c r="G131" s="11" t="s">
        <v>354</v>
      </c>
      <c r="H131" s="11" t="s">
        <v>354</v>
      </c>
      <c r="I131" s="20" t="s">
        <v>19</v>
      </c>
      <c r="J131" s="10" t="s">
        <v>355</v>
      </c>
      <c r="K131" s="62" t="s">
        <v>14</v>
      </c>
      <c r="L131" s="62" t="s">
        <v>14</v>
      </c>
      <c r="M131" s="16" t="s">
        <v>202</v>
      </c>
      <c r="N131" s="11" t="s">
        <v>356</v>
      </c>
      <c r="O131" s="66" t="s">
        <v>357</v>
      </c>
      <c r="P131" s="10" t="s">
        <v>542</v>
      </c>
      <c r="Q131" s="10" t="s">
        <v>1212</v>
      </c>
    </row>
    <row r="132" spans="1:17" s="65" customFormat="1" ht="75" x14ac:dyDescent="0.25">
      <c r="A132" s="49">
        <f t="shared" si="1"/>
        <v>127</v>
      </c>
      <c r="B132" s="14">
        <v>42354</v>
      </c>
      <c r="C132" s="14">
        <v>42354</v>
      </c>
      <c r="D132" s="9">
        <v>1361</v>
      </c>
      <c r="E132" s="61">
        <v>769391</v>
      </c>
      <c r="F132" s="61">
        <v>0</v>
      </c>
      <c r="G132" s="58" t="s">
        <v>288</v>
      </c>
      <c r="H132" s="58" t="s">
        <v>288</v>
      </c>
      <c r="I132" s="23" t="s">
        <v>19</v>
      </c>
      <c r="J132" s="10" t="s">
        <v>59</v>
      </c>
      <c r="K132" s="62" t="s">
        <v>14</v>
      </c>
      <c r="L132" s="62" t="s">
        <v>14</v>
      </c>
      <c r="M132" s="16" t="s">
        <v>289</v>
      </c>
      <c r="N132" s="11" t="s">
        <v>61</v>
      </c>
      <c r="O132" s="66" t="s">
        <v>358</v>
      </c>
      <c r="P132" s="10" t="s">
        <v>542</v>
      </c>
      <c r="Q132" s="10" t="s">
        <v>1340</v>
      </c>
    </row>
    <row r="133" spans="1:17" s="65" customFormat="1" ht="75" x14ac:dyDescent="0.25">
      <c r="A133" s="49">
        <f t="shared" si="1"/>
        <v>128</v>
      </c>
      <c r="B133" s="14">
        <v>42354</v>
      </c>
      <c r="C133" s="14">
        <v>42354</v>
      </c>
      <c r="D133" s="9">
        <v>3011</v>
      </c>
      <c r="E133" s="61">
        <v>194256.91</v>
      </c>
      <c r="F133" s="61">
        <v>0</v>
      </c>
      <c r="G133" s="57" t="s">
        <v>298</v>
      </c>
      <c r="H133" s="11" t="s">
        <v>298</v>
      </c>
      <c r="I133" s="20" t="s">
        <v>12</v>
      </c>
      <c r="J133" s="10" t="s">
        <v>299</v>
      </c>
      <c r="K133" s="62" t="s">
        <v>14</v>
      </c>
      <c r="L133" s="62" t="s">
        <v>14</v>
      </c>
      <c r="M133" s="16" t="s">
        <v>15</v>
      </c>
      <c r="N133" s="11" t="s">
        <v>300</v>
      </c>
      <c r="O133" s="66" t="s">
        <v>359</v>
      </c>
      <c r="P133" s="10" t="s">
        <v>542</v>
      </c>
      <c r="Q133" s="10" t="s">
        <v>1341</v>
      </c>
    </row>
    <row r="134" spans="1:17" s="65" customFormat="1" ht="60" x14ac:dyDescent="0.25">
      <c r="A134" s="49">
        <f t="shared" si="1"/>
        <v>129</v>
      </c>
      <c r="B134" s="14">
        <v>42354</v>
      </c>
      <c r="C134" s="14">
        <v>42354</v>
      </c>
      <c r="D134" s="9">
        <v>3012</v>
      </c>
      <c r="E134" s="61">
        <v>59057.36</v>
      </c>
      <c r="F134" s="61">
        <v>0</v>
      </c>
      <c r="G134" s="58" t="s">
        <v>232</v>
      </c>
      <c r="H134" s="58" t="s">
        <v>232</v>
      </c>
      <c r="I134" s="23" t="s">
        <v>12</v>
      </c>
      <c r="J134" s="10" t="s">
        <v>240</v>
      </c>
      <c r="K134" s="62" t="s">
        <v>14</v>
      </c>
      <c r="L134" s="62" t="s">
        <v>14</v>
      </c>
      <c r="M134" s="16" t="s">
        <v>233</v>
      </c>
      <c r="N134" s="11" t="s">
        <v>234</v>
      </c>
      <c r="O134" s="66" t="s">
        <v>360</v>
      </c>
      <c r="P134" s="10" t="s">
        <v>562</v>
      </c>
      <c r="Q134" s="10" t="s">
        <v>1342</v>
      </c>
    </row>
    <row r="135" spans="1:17" s="65" customFormat="1" ht="75" x14ac:dyDescent="0.25">
      <c r="A135" s="49">
        <f t="shared" si="1"/>
        <v>130</v>
      </c>
      <c r="B135" s="14">
        <v>42359</v>
      </c>
      <c r="C135" s="14">
        <v>42359</v>
      </c>
      <c r="D135" s="9">
        <v>1399</v>
      </c>
      <c r="E135" s="61">
        <v>379417</v>
      </c>
      <c r="F135" s="61">
        <v>0</v>
      </c>
      <c r="G135" s="17" t="s">
        <v>112</v>
      </c>
      <c r="H135" s="17" t="s">
        <v>112</v>
      </c>
      <c r="I135" s="50" t="s">
        <v>19</v>
      </c>
      <c r="J135" s="10" t="s">
        <v>662</v>
      </c>
      <c r="K135" s="62" t="s">
        <v>14</v>
      </c>
      <c r="L135" s="62" t="s">
        <v>14</v>
      </c>
      <c r="M135" s="16" t="s">
        <v>114</v>
      </c>
      <c r="N135" s="11" t="s">
        <v>115</v>
      </c>
      <c r="O135" s="66" t="s">
        <v>361</v>
      </c>
      <c r="P135" s="10" t="s">
        <v>573</v>
      </c>
      <c r="Q135" s="10" t="s">
        <v>1343</v>
      </c>
    </row>
    <row r="136" spans="1:17" s="65" customFormat="1" ht="60" x14ac:dyDescent="0.25">
      <c r="A136" s="49">
        <f t="shared" ref="A136:A199" si="2">A135+1</f>
        <v>131</v>
      </c>
      <c r="B136" s="14">
        <v>42359</v>
      </c>
      <c r="C136" s="14">
        <v>42359</v>
      </c>
      <c r="D136" s="9">
        <v>1398</v>
      </c>
      <c r="E136" s="61">
        <v>148769.60999999999</v>
      </c>
      <c r="F136" s="61">
        <v>0</v>
      </c>
      <c r="G136" s="58" t="s">
        <v>269</v>
      </c>
      <c r="H136" s="58" t="s">
        <v>269</v>
      </c>
      <c r="I136" s="23" t="s">
        <v>19</v>
      </c>
      <c r="J136" s="10" t="s">
        <v>270</v>
      </c>
      <c r="K136" s="62" t="s">
        <v>14</v>
      </c>
      <c r="L136" s="62" t="s">
        <v>14</v>
      </c>
      <c r="M136" s="16" t="s">
        <v>271</v>
      </c>
      <c r="N136" s="11" t="s">
        <v>253</v>
      </c>
      <c r="O136" s="66" t="s">
        <v>362</v>
      </c>
      <c r="P136" s="10" t="s">
        <v>577</v>
      </c>
      <c r="Q136" s="10" t="s">
        <v>1344</v>
      </c>
    </row>
    <row r="137" spans="1:17" s="65" customFormat="1" ht="75" x14ac:dyDescent="0.25">
      <c r="A137" s="49">
        <f t="shared" si="2"/>
        <v>132</v>
      </c>
      <c r="B137" s="14">
        <v>42359</v>
      </c>
      <c r="C137" s="14">
        <v>42359</v>
      </c>
      <c r="D137" s="9">
        <v>1400</v>
      </c>
      <c r="E137" s="61">
        <v>133000</v>
      </c>
      <c r="F137" s="61">
        <v>0</v>
      </c>
      <c r="G137" s="58" t="s">
        <v>227</v>
      </c>
      <c r="H137" s="58" t="s">
        <v>227</v>
      </c>
      <c r="I137" s="23" t="s">
        <v>19</v>
      </c>
      <c r="J137" s="10" t="s">
        <v>54</v>
      </c>
      <c r="K137" s="62" t="s">
        <v>14</v>
      </c>
      <c r="L137" s="62" t="s">
        <v>14</v>
      </c>
      <c r="M137" s="16" t="s">
        <v>228</v>
      </c>
      <c r="N137" s="11" t="s">
        <v>229</v>
      </c>
      <c r="O137" s="66" t="s">
        <v>363</v>
      </c>
      <c r="P137" s="10" t="s">
        <v>551</v>
      </c>
      <c r="Q137" s="10" t="s">
        <v>1101</v>
      </c>
    </row>
    <row r="138" spans="1:17" s="65" customFormat="1" ht="75" x14ac:dyDescent="0.25">
      <c r="A138" s="49">
        <f t="shared" si="2"/>
        <v>133</v>
      </c>
      <c r="B138" s="14">
        <v>42361</v>
      </c>
      <c r="C138" s="14">
        <v>42361</v>
      </c>
      <c r="D138" s="9">
        <v>3198</v>
      </c>
      <c r="E138" s="61">
        <v>199206</v>
      </c>
      <c r="F138" s="61">
        <v>0</v>
      </c>
      <c r="G138" s="58" t="s">
        <v>154</v>
      </c>
      <c r="H138" s="58" t="s">
        <v>154</v>
      </c>
      <c r="I138" s="23" t="s">
        <v>12</v>
      </c>
      <c r="J138" s="10" t="s">
        <v>296</v>
      </c>
      <c r="K138" s="62" t="s">
        <v>14</v>
      </c>
      <c r="L138" s="62" t="s">
        <v>14</v>
      </c>
      <c r="M138" s="16" t="s">
        <v>156</v>
      </c>
      <c r="N138" s="11" t="s">
        <v>157</v>
      </c>
      <c r="O138" s="66" t="s">
        <v>364</v>
      </c>
      <c r="P138" s="10" t="s">
        <v>542</v>
      </c>
      <c r="Q138" s="10" t="s">
        <v>1102</v>
      </c>
    </row>
    <row r="139" spans="1:17" s="65" customFormat="1" ht="75" x14ac:dyDescent="0.25">
      <c r="A139" s="49">
        <f t="shared" si="2"/>
        <v>134</v>
      </c>
      <c r="B139" s="14">
        <v>42361</v>
      </c>
      <c r="C139" s="14">
        <v>42361</v>
      </c>
      <c r="D139" s="9">
        <v>1438</v>
      </c>
      <c r="E139" s="61">
        <v>107001.85</v>
      </c>
      <c r="F139" s="61">
        <v>0</v>
      </c>
      <c r="G139" s="11" t="s">
        <v>84</v>
      </c>
      <c r="H139" s="11" t="s">
        <v>84</v>
      </c>
      <c r="I139" s="20" t="s">
        <v>19</v>
      </c>
      <c r="J139" s="10" t="s">
        <v>85</v>
      </c>
      <c r="K139" s="62" t="s">
        <v>14</v>
      </c>
      <c r="L139" s="62" t="s">
        <v>14</v>
      </c>
      <c r="M139" s="16" t="s">
        <v>86</v>
      </c>
      <c r="N139" s="11" t="s">
        <v>87</v>
      </c>
      <c r="O139" s="66" t="s">
        <v>365</v>
      </c>
      <c r="P139" s="10" t="s">
        <v>551</v>
      </c>
      <c r="Q139" s="10" t="s">
        <v>1103</v>
      </c>
    </row>
    <row r="140" spans="1:17" s="65" customFormat="1" ht="75" x14ac:dyDescent="0.25">
      <c r="A140" s="49">
        <f t="shared" si="2"/>
        <v>135</v>
      </c>
      <c r="B140" s="14">
        <v>42361</v>
      </c>
      <c r="C140" s="14">
        <v>42361</v>
      </c>
      <c r="D140" s="9">
        <v>3</v>
      </c>
      <c r="E140" s="61">
        <v>60000</v>
      </c>
      <c r="F140" s="61">
        <v>0</v>
      </c>
      <c r="G140" s="58" t="s">
        <v>159</v>
      </c>
      <c r="H140" s="58" t="s">
        <v>159</v>
      </c>
      <c r="I140" s="17" t="s">
        <v>160</v>
      </c>
      <c r="J140" s="10" t="s">
        <v>161</v>
      </c>
      <c r="K140" s="62" t="s">
        <v>14</v>
      </c>
      <c r="L140" s="62" t="s">
        <v>14</v>
      </c>
      <c r="M140" s="16" t="s">
        <v>162</v>
      </c>
      <c r="N140" s="11" t="s">
        <v>163</v>
      </c>
      <c r="O140" s="66" t="s">
        <v>366</v>
      </c>
      <c r="P140" s="10" t="s">
        <v>551</v>
      </c>
      <c r="Q140" s="10" t="s">
        <v>1104</v>
      </c>
    </row>
    <row r="141" spans="1:17" s="65" customFormat="1" ht="60" x14ac:dyDescent="0.25">
      <c r="A141" s="49">
        <f t="shared" si="2"/>
        <v>136</v>
      </c>
      <c r="B141" s="14">
        <v>42367</v>
      </c>
      <c r="C141" s="14">
        <v>42367</v>
      </c>
      <c r="D141" s="9">
        <v>1466</v>
      </c>
      <c r="E141" s="61">
        <v>96600</v>
      </c>
      <c r="F141" s="61">
        <v>0</v>
      </c>
      <c r="G141" s="11" t="s">
        <v>367</v>
      </c>
      <c r="H141" s="11" t="s">
        <v>367</v>
      </c>
      <c r="I141" s="20" t="s">
        <v>19</v>
      </c>
      <c r="J141" s="10" t="s">
        <v>368</v>
      </c>
      <c r="K141" s="62" t="s">
        <v>14</v>
      </c>
      <c r="L141" s="62" t="s">
        <v>14</v>
      </c>
      <c r="M141" s="16" t="s">
        <v>65</v>
      </c>
      <c r="N141" s="11" t="s">
        <v>369</v>
      </c>
      <c r="O141" s="66" t="s">
        <v>370</v>
      </c>
      <c r="P141" s="10" t="s">
        <v>540</v>
      </c>
      <c r="Q141" s="10" t="s">
        <v>1105</v>
      </c>
    </row>
    <row r="142" spans="1:17" s="65" customFormat="1" ht="60" x14ac:dyDescent="0.25">
      <c r="A142" s="49">
        <f t="shared" si="2"/>
        <v>137</v>
      </c>
      <c r="B142" s="14">
        <v>42368</v>
      </c>
      <c r="C142" s="14">
        <v>42368</v>
      </c>
      <c r="D142" s="9">
        <v>1557</v>
      </c>
      <c r="E142" s="61">
        <v>175116.4</v>
      </c>
      <c r="F142" s="61">
        <v>0</v>
      </c>
      <c r="G142" s="58" t="s">
        <v>316</v>
      </c>
      <c r="H142" s="58" t="s">
        <v>316</v>
      </c>
      <c r="I142" s="23" t="s">
        <v>19</v>
      </c>
      <c r="J142" s="10" t="s">
        <v>630</v>
      </c>
      <c r="K142" s="62" t="s">
        <v>14</v>
      </c>
      <c r="L142" s="62" t="s">
        <v>14</v>
      </c>
      <c r="M142" s="16" t="s">
        <v>317</v>
      </c>
      <c r="N142" s="11" t="s">
        <v>318</v>
      </c>
      <c r="O142" s="66" t="s">
        <v>371</v>
      </c>
      <c r="P142" s="10" t="s">
        <v>573</v>
      </c>
      <c r="Q142" s="10" t="s">
        <v>1106</v>
      </c>
    </row>
    <row r="143" spans="1:17" s="65" customFormat="1" ht="60" x14ac:dyDescent="0.25">
      <c r="A143" s="49">
        <f t="shared" si="2"/>
        <v>138</v>
      </c>
      <c r="B143" s="14">
        <v>42368</v>
      </c>
      <c r="C143" s="14">
        <v>42368</v>
      </c>
      <c r="D143" s="9">
        <v>1556</v>
      </c>
      <c r="E143" s="61">
        <v>101976</v>
      </c>
      <c r="F143" s="61">
        <v>0</v>
      </c>
      <c r="G143" s="11" t="s">
        <v>372</v>
      </c>
      <c r="H143" s="11" t="s">
        <v>372</v>
      </c>
      <c r="I143" s="20" t="s">
        <v>19</v>
      </c>
      <c r="J143" s="10" t="s">
        <v>59</v>
      </c>
      <c r="K143" s="62" t="s">
        <v>14</v>
      </c>
      <c r="L143" s="62" t="s">
        <v>14</v>
      </c>
      <c r="M143" s="16" t="s">
        <v>373</v>
      </c>
      <c r="N143" s="11" t="s">
        <v>374</v>
      </c>
      <c r="O143" s="66" t="s">
        <v>375</v>
      </c>
      <c r="P143" s="10" t="s">
        <v>542</v>
      </c>
      <c r="Q143" s="10" t="s">
        <v>1107</v>
      </c>
    </row>
    <row r="144" spans="1:17" s="65" customFormat="1" ht="60" x14ac:dyDescent="0.25">
      <c r="A144" s="49">
        <f t="shared" si="2"/>
        <v>139</v>
      </c>
      <c r="B144" s="14">
        <v>42369</v>
      </c>
      <c r="C144" s="14">
        <v>42369</v>
      </c>
      <c r="D144" s="9">
        <v>1560</v>
      </c>
      <c r="E144" s="15">
        <v>91658.73</v>
      </c>
      <c r="F144" s="15">
        <v>0</v>
      </c>
      <c r="G144" s="11" t="s">
        <v>757</v>
      </c>
      <c r="H144" s="11" t="s">
        <v>197</v>
      </c>
      <c r="I144" s="20" t="s">
        <v>19</v>
      </c>
      <c r="J144" s="10" t="s">
        <v>376</v>
      </c>
      <c r="K144" s="10" t="s">
        <v>14</v>
      </c>
      <c r="L144" s="10" t="s">
        <v>14</v>
      </c>
      <c r="M144" s="16" t="s">
        <v>15</v>
      </c>
      <c r="N144" s="11" t="s">
        <v>377</v>
      </c>
      <c r="O144" s="67" t="s">
        <v>378</v>
      </c>
      <c r="P144" s="10" t="s">
        <v>546</v>
      </c>
      <c r="Q144" s="10" t="s">
        <v>795</v>
      </c>
    </row>
    <row r="145" spans="1:17" s="65" customFormat="1" ht="75" x14ac:dyDescent="0.25">
      <c r="A145" s="49">
        <f t="shared" si="2"/>
        <v>140</v>
      </c>
      <c r="B145" s="14">
        <v>42369</v>
      </c>
      <c r="C145" s="14">
        <v>42369</v>
      </c>
      <c r="D145" s="9">
        <v>1561</v>
      </c>
      <c r="E145" s="61">
        <v>381526.68</v>
      </c>
      <c r="F145" s="61">
        <v>0</v>
      </c>
      <c r="G145" s="11" t="s">
        <v>178</v>
      </c>
      <c r="H145" s="11" t="s">
        <v>178</v>
      </c>
      <c r="I145" s="20" t="s">
        <v>19</v>
      </c>
      <c r="J145" s="10" t="s">
        <v>379</v>
      </c>
      <c r="K145" s="62" t="s">
        <v>14</v>
      </c>
      <c r="L145" s="62" t="s">
        <v>14</v>
      </c>
      <c r="M145" s="16" t="s">
        <v>180</v>
      </c>
      <c r="N145" s="11" t="s">
        <v>181</v>
      </c>
      <c r="O145" s="66" t="s">
        <v>380</v>
      </c>
      <c r="P145" s="10" t="s">
        <v>577</v>
      </c>
      <c r="Q145" s="10" t="s">
        <v>1296</v>
      </c>
    </row>
    <row r="146" spans="1:17" s="48" customFormat="1" ht="60" x14ac:dyDescent="0.25">
      <c r="A146" s="49">
        <f t="shared" si="2"/>
        <v>141</v>
      </c>
      <c r="B146" s="81">
        <v>42390</v>
      </c>
      <c r="C146" s="81">
        <v>42390</v>
      </c>
      <c r="D146" s="40">
        <v>2</v>
      </c>
      <c r="E146" s="41">
        <v>144212.44</v>
      </c>
      <c r="F146" s="41">
        <v>0</v>
      </c>
      <c r="G146" s="58" t="s">
        <v>383</v>
      </c>
      <c r="H146" s="58" t="s">
        <v>383</v>
      </c>
      <c r="I146" s="44" t="s">
        <v>118</v>
      </c>
      <c r="J146" s="49" t="s">
        <v>688</v>
      </c>
      <c r="K146" s="45" t="s">
        <v>14</v>
      </c>
      <c r="L146" s="45" t="s">
        <v>14</v>
      </c>
      <c r="M146" s="46" t="s">
        <v>385</v>
      </c>
      <c r="N146" s="58" t="s">
        <v>188</v>
      </c>
      <c r="O146" s="45" t="s">
        <v>386</v>
      </c>
      <c r="P146" s="49" t="s">
        <v>577</v>
      </c>
      <c r="Q146" s="10" t="s">
        <v>1345</v>
      </c>
    </row>
    <row r="147" spans="1:17" s="48" customFormat="1" ht="60" x14ac:dyDescent="0.25">
      <c r="A147" s="49">
        <f t="shared" si="2"/>
        <v>142</v>
      </c>
      <c r="B147" s="81">
        <v>42390</v>
      </c>
      <c r="C147" s="81">
        <v>42390</v>
      </c>
      <c r="D147" s="40">
        <v>30</v>
      </c>
      <c r="E147" s="15">
        <v>85904</v>
      </c>
      <c r="F147" s="15">
        <v>0</v>
      </c>
      <c r="G147" s="11" t="s">
        <v>340</v>
      </c>
      <c r="H147" s="58" t="s">
        <v>340</v>
      </c>
      <c r="I147" s="45" t="s">
        <v>387</v>
      </c>
      <c r="J147" s="49" t="s">
        <v>207</v>
      </c>
      <c r="K147" s="10" t="s">
        <v>14</v>
      </c>
      <c r="L147" s="10" t="s">
        <v>14</v>
      </c>
      <c r="M147" s="46" t="s">
        <v>388</v>
      </c>
      <c r="N147" s="58" t="s">
        <v>341</v>
      </c>
      <c r="O147" s="45" t="s">
        <v>389</v>
      </c>
      <c r="P147" s="49" t="s">
        <v>540</v>
      </c>
      <c r="Q147" s="10" t="s">
        <v>1345</v>
      </c>
    </row>
    <row r="148" spans="1:17" s="13" customFormat="1" ht="75" x14ac:dyDescent="0.25">
      <c r="A148" s="49">
        <f t="shared" si="2"/>
        <v>143</v>
      </c>
      <c r="B148" s="81">
        <v>42390</v>
      </c>
      <c r="C148" s="81">
        <v>42391</v>
      </c>
      <c r="D148" s="40">
        <v>1</v>
      </c>
      <c r="E148" s="41">
        <v>315000</v>
      </c>
      <c r="F148" s="41">
        <v>0</v>
      </c>
      <c r="G148" s="58" t="s">
        <v>390</v>
      </c>
      <c r="H148" s="58" t="s">
        <v>390</v>
      </c>
      <c r="I148" s="50" t="s">
        <v>118</v>
      </c>
      <c r="J148" s="45" t="s">
        <v>391</v>
      </c>
      <c r="K148" s="10" t="s">
        <v>14</v>
      </c>
      <c r="L148" s="10" t="s">
        <v>14</v>
      </c>
      <c r="M148" s="46" t="s">
        <v>45</v>
      </c>
      <c r="N148" s="58" t="s">
        <v>393</v>
      </c>
      <c r="O148" s="45" t="s">
        <v>394</v>
      </c>
      <c r="P148" s="45" t="s">
        <v>537</v>
      </c>
      <c r="Q148" s="10" t="s">
        <v>1346</v>
      </c>
    </row>
    <row r="149" spans="1:17" s="13" customFormat="1" ht="75" x14ac:dyDescent="0.25">
      <c r="A149" s="49">
        <f t="shared" si="2"/>
        <v>144</v>
      </c>
      <c r="B149" s="81">
        <v>42390</v>
      </c>
      <c r="C149" s="81">
        <v>42390</v>
      </c>
      <c r="D149" s="9">
        <v>31</v>
      </c>
      <c r="E149" s="15">
        <v>128614.3</v>
      </c>
      <c r="F149" s="15">
        <v>0</v>
      </c>
      <c r="G149" s="58" t="s">
        <v>259</v>
      </c>
      <c r="H149" s="58" t="s">
        <v>259</v>
      </c>
      <c r="I149" s="50" t="s">
        <v>387</v>
      </c>
      <c r="J149" s="49" t="s">
        <v>260</v>
      </c>
      <c r="K149" s="10" t="s">
        <v>14</v>
      </c>
      <c r="L149" s="10" t="s">
        <v>14</v>
      </c>
      <c r="M149" s="46" t="s">
        <v>109</v>
      </c>
      <c r="N149" s="58" t="s">
        <v>261</v>
      </c>
      <c r="O149" s="45" t="s">
        <v>396</v>
      </c>
      <c r="P149" s="49" t="s">
        <v>573</v>
      </c>
      <c r="Q149" s="10" t="s">
        <v>1347</v>
      </c>
    </row>
    <row r="150" spans="1:17" s="13" customFormat="1" ht="60" x14ac:dyDescent="0.25">
      <c r="A150" s="49">
        <f t="shared" si="2"/>
        <v>145</v>
      </c>
      <c r="B150" s="14">
        <v>42390</v>
      </c>
      <c r="C150" s="14">
        <v>42390</v>
      </c>
      <c r="D150" s="9">
        <v>32</v>
      </c>
      <c r="E150" s="15">
        <v>230382.34</v>
      </c>
      <c r="F150" s="15">
        <v>0</v>
      </c>
      <c r="G150" s="51" t="s">
        <v>302</v>
      </c>
      <c r="H150" s="58" t="s">
        <v>302</v>
      </c>
      <c r="I150" s="50" t="s">
        <v>387</v>
      </c>
      <c r="J150" s="49" t="s">
        <v>303</v>
      </c>
      <c r="K150" s="62" t="s">
        <v>26</v>
      </c>
      <c r="L150" s="62" t="s">
        <v>27</v>
      </c>
      <c r="M150" s="46" t="s">
        <v>397</v>
      </c>
      <c r="N150" s="58" t="s">
        <v>305</v>
      </c>
      <c r="O150" s="45" t="s">
        <v>398</v>
      </c>
      <c r="P150" s="49" t="s">
        <v>540</v>
      </c>
      <c r="Q150" s="10" t="s">
        <v>1348</v>
      </c>
    </row>
    <row r="151" spans="1:17" s="13" customFormat="1" ht="75" x14ac:dyDescent="0.25">
      <c r="A151" s="49">
        <f t="shared" si="2"/>
        <v>146</v>
      </c>
      <c r="B151" s="14">
        <v>42391</v>
      </c>
      <c r="C151" s="14">
        <v>42391</v>
      </c>
      <c r="D151" s="9">
        <v>48</v>
      </c>
      <c r="E151" s="15">
        <v>307602.31400000001</v>
      </c>
      <c r="F151" s="15">
        <v>0</v>
      </c>
      <c r="G151" s="11" t="s">
        <v>63</v>
      </c>
      <c r="H151" s="58" t="s">
        <v>63</v>
      </c>
      <c r="I151" s="50" t="s">
        <v>387</v>
      </c>
      <c r="J151" s="49" t="s">
        <v>311</v>
      </c>
      <c r="K151" s="10" t="s">
        <v>14</v>
      </c>
      <c r="L151" s="10" t="s">
        <v>14</v>
      </c>
      <c r="M151" s="46" t="s">
        <v>65</v>
      </c>
      <c r="N151" s="58" t="s">
        <v>66</v>
      </c>
      <c r="O151" s="45" t="s">
        <v>399</v>
      </c>
      <c r="P151" s="49" t="s">
        <v>562</v>
      </c>
      <c r="Q151" s="10" t="s">
        <v>1349</v>
      </c>
    </row>
    <row r="152" spans="1:17" s="13" customFormat="1" ht="75" x14ac:dyDescent="0.25">
      <c r="A152" s="49">
        <f t="shared" si="2"/>
        <v>147</v>
      </c>
      <c r="B152" s="14">
        <v>42391</v>
      </c>
      <c r="C152" s="14">
        <v>42391</v>
      </c>
      <c r="D152" s="9">
        <v>127</v>
      </c>
      <c r="E152" s="15">
        <v>137800.51</v>
      </c>
      <c r="F152" s="15">
        <v>0</v>
      </c>
      <c r="G152" s="58" t="s">
        <v>232</v>
      </c>
      <c r="H152" s="58" t="s">
        <v>232</v>
      </c>
      <c r="I152" s="23" t="s">
        <v>12</v>
      </c>
      <c r="J152" s="49" t="s">
        <v>240</v>
      </c>
      <c r="K152" s="10" t="s">
        <v>14</v>
      </c>
      <c r="L152" s="10" t="s">
        <v>14</v>
      </c>
      <c r="M152" s="24" t="s">
        <v>400</v>
      </c>
      <c r="N152" s="58" t="s">
        <v>234</v>
      </c>
      <c r="O152" s="45" t="s">
        <v>401</v>
      </c>
      <c r="P152" s="49" t="s">
        <v>562</v>
      </c>
      <c r="Q152" s="10" t="s">
        <v>1350</v>
      </c>
    </row>
    <row r="153" spans="1:17" s="48" customFormat="1" ht="60" x14ac:dyDescent="0.25">
      <c r="A153" s="49">
        <f t="shared" si="2"/>
        <v>148</v>
      </c>
      <c r="B153" s="81">
        <v>42395</v>
      </c>
      <c r="C153" s="81">
        <v>42395</v>
      </c>
      <c r="D153" s="40">
        <v>64</v>
      </c>
      <c r="E153" s="15">
        <v>243374.85</v>
      </c>
      <c r="F153" s="15">
        <v>0</v>
      </c>
      <c r="G153" s="83" t="s">
        <v>402</v>
      </c>
      <c r="H153" s="58" t="s">
        <v>402</v>
      </c>
      <c r="I153" s="45" t="s">
        <v>387</v>
      </c>
      <c r="J153" s="49" t="s">
        <v>403</v>
      </c>
      <c r="K153" s="10" t="s">
        <v>14</v>
      </c>
      <c r="L153" s="10" t="s">
        <v>14</v>
      </c>
      <c r="M153" s="46" t="s">
        <v>404</v>
      </c>
      <c r="N153" s="58" t="s">
        <v>405</v>
      </c>
      <c r="O153" s="45" t="s">
        <v>406</v>
      </c>
      <c r="P153" s="49" t="s">
        <v>577</v>
      </c>
      <c r="Q153" s="45" t="s">
        <v>1354</v>
      </c>
    </row>
    <row r="154" spans="1:17" s="48" customFormat="1" ht="60" x14ac:dyDescent="0.25">
      <c r="A154" s="49">
        <f t="shared" si="2"/>
        <v>149</v>
      </c>
      <c r="B154" s="81">
        <v>42395</v>
      </c>
      <c r="C154" s="81">
        <v>42396</v>
      </c>
      <c r="D154" s="40">
        <v>1</v>
      </c>
      <c r="E154" s="15">
        <f>338458</f>
        <v>338458</v>
      </c>
      <c r="F154" s="15">
        <v>25</v>
      </c>
      <c r="G154" s="83" t="s">
        <v>328</v>
      </c>
      <c r="H154" s="83" t="s">
        <v>328</v>
      </c>
      <c r="I154" s="44" t="s">
        <v>407</v>
      </c>
      <c r="J154" s="49" t="s">
        <v>483</v>
      </c>
      <c r="K154" s="10" t="s">
        <v>14</v>
      </c>
      <c r="L154" s="10" t="s">
        <v>14</v>
      </c>
      <c r="M154" s="46" t="s">
        <v>65</v>
      </c>
      <c r="N154" s="58" t="s">
        <v>330</v>
      </c>
      <c r="O154" s="45" t="s">
        <v>408</v>
      </c>
      <c r="P154" s="49" t="s">
        <v>542</v>
      </c>
      <c r="Q154" s="45" t="s">
        <v>1355</v>
      </c>
    </row>
    <row r="155" spans="1:17" s="48" customFormat="1" ht="75" x14ac:dyDescent="0.25">
      <c r="A155" s="49">
        <f t="shared" si="2"/>
        <v>150</v>
      </c>
      <c r="B155" s="81">
        <v>42409</v>
      </c>
      <c r="C155" s="81">
        <v>42409</v>
      </c>
      <c r="D155" s="40">
        <v>3</v>
      </c>
      <c r="E155" s="15">
        <v>163615.18</v>
      </c>
      <c r="F155" s="15">
        <v>0</v>
      </c>
      <c r="G155" s="83" t="s">
        <v>409</v>
      </c>
      <c r="H155" s="83" t="s">
        <v>409</v>
      </c>
      <c r="I155" s="44" t="s">
        <v>118</v>
      </c>
      <c r="J155" s="49" t="s">
        <v>410</v>
      </c>
      <c r="K155" s="10" t="s">
        <v>14</v>
      </c>
      <c r="L155" s="10" t="s">
        <v>14</v>
      </c>
      <c r="M155" s="46" t="s">
        <v>1373</v>
      </c>
      <c r="N155" s="58" t="s">
        <v>121</v>
      </c>
      <c r="O155" s="45" t="s">
        <v>412</v>
      </c>
      <c r="P155" s="49" t="s">
        <v>577</v>
      </c>
      <c r="Q155" s="45" t="s">
        <v>1356</v>
      </c>
    </row>
    <row r="156" spans="1:17" s="48" customFormat="1" ht="60" x14ac:dyDescent="0.25">
      <c r="A156" s="49">
        <f t="shared" si="2"/>
        <v>151</v>
      </c>
      <c r="B156" s="81">
        <v>42409</v>
      </c>
      <c r="C156" s="81">
        <v>42409</v>
      </c>
      <c r="D156" s="40">
        <v>111</v>
      </c>
      <c r="E156" s="15">
        <v>480001.2</v>
      </c>
      <c r="F156" s="15">
        <v>0</v>
      </c>
      <c r="G156" s="68" t="s">
        <v>413</v>
      </c>
      <c r="H156" s="68" t="s">
        <v>413</v>
      </c>
      <c r="I156" s="45" t="s">
        <v>387</v>
      </c>
      <c r="J156" s="49" t="s">
        <v>403</v>
      </c>
      <c r="K156" s="10" t="s">
        <v>14</v>
      </c>
      <c r="L156" s="10" t="s">
        <v>14</v>
      </c>
      <c r="M156" s="46" t="s">
        <v>114</v>
      </c>
      <c r="N156" s="58" t="s">
        <v>115</v>
      </c>
      <c r="O156" s="45" t="s">
        <v>415</v>
      </c>
      <c r="P156" s="49" t="s">
        <v>573</v>
      </c>
      <c r="Q156" s="45" t="s">
        <v>1353</v>
      </c>
    </row>
    <row r="157" spans="1:17" s="48" customFormat="1" ht="75" x14ac:dyDescent="0.25">
      <c r="A157" s="49">
        <f t="shared" si="2"/>
        <v>152</v>
      </c>
      <c r="B157" s="81">
        <v>42409</v>
      </c>
      <c r="C157" s="81">
        <v>42410</v>
      </c>
      <c r="D157" s="40">
        <v>2</v>
      </c>
      <c r="E157" s="15">
        <f>156890</f>
        <v>156890</v>
      </c>
      <c r="F157" s="15">
        <v>25</v>
      </c>
      <c r="G157" s="83" t="s">
        <v>328</v>
      </c>
      <c r="H157" s="83" t="s">
        <v>328</v>
      </c>
      <c r="I157" s="44" t="s">
        <v>407</v>
      </c>
      <c r="J157" s="49" t="s">
        <v>483</v>
      </c>
      <c r="K157" s="10" t="s">
        <v>14</v>
      </c>
      <c r="L157" s="10" t="s">
        <v>14</v>
      </c>
      <c r="M157" s="46" t="s">
        <v>65</v>
      </c>
      <c r="N157" s="58" t="s">
        <v>330</v>
      </c>
      <c r="O157" s="45" t="s">
        <v>416</v>
      </c>
      <c r="P157" s="49" t="s">
        <v>542</v>
      </c>
      <c r="Q157" s="45" t="s">
        <v>1351</v>
      </c>
    </row>
    <row r="158" spans="1:17" s="48" customFormat="1" ht="60" x14ac:dyDescent="0.25">
      <c r="A158" s="49">
        <f t="shared" si="2"/>
        <v>153</v>
      </c>
      <c r="B158" s="81">
        <v>42412</v>
      </c>
      <c r="C158" s="81">
        <v>42412</v>
      </c>
      <c r="D158" s="40">
        <v>140</v>
      </c>
      <c r="E158" s="15">
        <v>753783.88</v>
      </c>
      <c r="F158" s="15">
        <v>0</v>
      </c>
      <c r="G158" s="69" t="s">
        <v>417</v>
      </c>
      <c r="H158" s="69" t="s">
        <v>417</v>
      </c>
      <c r="I158" s="45" t="s">
        <v>387</v>
      </c>
      <c r="J158" s="49" t="s">
        <v>418</v>
      </c>
      <c r="K158" s="10" t="s">
        <v>14</v>
      </c>
      <c r="L158" s="10" t="s">
        <v>14</v>
      </c>
      <c r="M158" s="46" t="s">
        <v>65</v>
      </c>
      <c r="N158" s="58" t="s">
        <v>419</v>
      </c>
      <c r="O158" s="45" t="s">
        <v>420</v>
      </c>
      <c r="P158" s="49" t="s">
        <v>551</v>
      </c>
      <c r="Q158" s="45" t="s">
        <v>1299</v>
      </c>
    </row>
    <row r="159" spans="1:17" s="48" customFormat="1" ht="75" x14ac:dyDescent="0.25">
      <c r="A159" s="49">
        <f t="shared" si="2"/>
        <v>154</v>
      </c>
      <c r="B159" s="81">
        <v>42420</v>
      </c>
      <c r="C159" s="81">
        <v>42420</v>
      </c>
      <c r="D159" s="40">
        <v>177</v>
      </c>
      <c r="E159" s="15">
        <v>289270.73</v>
      </c>
      <c r="F159" s="15">
        <v>0</v>
      </c>
      <c r="G159" s="70" t="s">
        <v>354</v>
      </c>
      <c r="H159" s="70" t="s">
        <v>354</v>
      </c>
      <c r="I159" s="45" t="s">
        <v>387</v>
      </c>
      <c r="J159" s="45" t="s">
        <v>355</v>
      </c>
      <c r="K159" s="45" t="s">
        <v>14</v>
      </c>
      <c r="L159" s="45" t="s">
        <v>14</v>
      </c>
      <c r="M159" s="46" t="s">
        <v>1210</v>
      </c>
      <c r="N159" s="58" t="s">
        <v>356</v>
      </c>
      <c r="O159" s="47" t="s">
        <v>422</v>
      </c>
      <c r="P159" s="45" t="s">
        <v>542</v>
      </c>
      <c r="Q159" s="45" t="s">
        <v>1214</v>
      </c>
    </row>
    <row r="160" spans="1:17" s="48" customFormat="1" ht="75" x14ac:dyDescent="0.25">
      <c r="A160" s="49">
        <f t="shared" si="2"/>
        <v>155</v>
      </c>
      <c r="B160" s="81">
        <v>42420</v>
      </c>
      <c r="C160" s="81">
        <v>42420</v>
      </c>
      <c r="D160" s="40">
        <v>180</v>
      </c>
      <c r="E160" s="15">
        <v>179626.33</v>
      </c>
      <c r="F160" s="15">
        <v>0</v>
      </c>
      <c r="G160" s="42" t="s">
        <v>423</v>
      </c>
      <c r="H160" s="42" t="s">
        <v>423</v>
      </c>
      <c r="I160" s="45" t="s">
        <v>387</v>
      </c>
      <c r="J160" s="45" t="s">
        <v>424</v>
      </c>
      <c r="K160" s="45" t="s">
        <v>14</v>
      </c>
      <c r="L160" s="45" t="s">
        <v>14</v>
      </c>
      <c r="M160" s="46" t="s">
        <v>890</v>
      </c>
      <c r="N160" s="58" t="s">
        <v>425</v>
      </c>
      <c r="O160" s="47" t="s">
        <v>426</v>
      </c>
      <c r="P160" s="45" t="s">
        <v>577</v>
      </c>
      <c r="Q160" s="45" t="s">
        <v>1352</v>
      </c>
    </row>
    <row r="161" spans="1:17" s="48" customFormat="1" ht="75" x14ac:dyDescent="0.25">
      <c r="A161" s="49">
        <f t="shared" si="2"/>
        <v>156</v>
      </c>
      <c r="B161" s="81">
        <v>42420</v>
      </c>
      <c r="C161" s="81">
        <v>42420</v>
      </c>
      <c r="D161" s="40">
        <v>178</v>
      </c>
      <c r="E161" s="15">
        <v>225400</v>
      </c>
      <c r="F161" s="15">
        <v>0</v>
      </c>
      <c r="G161" s="42" t="s">
        <v>367</v>
      </c>
      <c r="H161" s="42" t="s">
        <v>367</v>
      </c>
      <c r="I161" s="45" t="s">
        <v>387</v>
      </c>
      <c r="J161" s="45" t="s">
        <v>368</v>
      </c>
      <c r="K161" s="45" t="s">
        <v>14</v>
      </c>
      <c r="L161" s="45" t="s">
        <v>14</v>
      </c>
      <c r="M161" s="46" t="s">
        <v>65</v>
      </c>
      <c r="N161" s="58" t="s">
        <v>369</v>
      </c>
      <c r="O161" s="47" t="s">
        <v>427</v>
      </c>
      <c r="P161" s="45" t="s">
        <v>542</v>
      </c>
      <c r="Q161" s="45" t="s">
        <v>1317</v>
      </c>
    </row>
    <row r="162" spans="1:17" s="48" customFormat="1" ht="75" x14ac:dyDescent="0.25">
      <c r="A162" s="49">
        <f t="shared" si="2"/>
        <v>157</v>
      </c>
      <c r="B162" s="14">
        <v>42420</v>
      </c>
      <c r="C162" s="14">
        <v>42420</v>
      </c>
      <c r="D162" s="9">
        <v>179</v>
      </c>
      <c r="E162" s="15">
        <v>237944</v>
      </c>
      <c r="F162" s="15">
        <v>0</v>
      </c>
      <c r="G162" s="42" t="s">
        <v>372</v>
      </c>
      <c r="H162" s="42" t="s">
        <v>372</v>
      </c>
      <c r="I162" s="45" t="s">
        <v>387</v>
      </c>
      <c r="J162" s="10" t="s">
        <v>59</v>
      </c>
      <c r="K162" s="45" t="s">
        <v>14</v>
      </c>
      <c r="L162" s="45" t="s">
        <v>14</v>
      </c>
      <c r="M162" s="16" t="s">
        <v>428</v>
      </c>
      <c r="N162" s="11" t="s">
        <v>429</v>
      </c>
      <c r="O162" s="52" t="s">
        <v>430</v>
      </c>
      <c r="P162" s="10" t="s">
        <v>542</v>
      </c>
      <c r="Q162" s="10" t="s">
        <v>1318</v>
      </c>
    </row>
    <row r="163" spans="1:17" s="53" customFormat="1" ht="75" x14ac:dyDescent="0.25">
      <c r="A163" s="49">
        <f t="shared" si="2"/>
        <v>158</v>
      </c>
      <c r="B163" s="14">
        <v>42426</v>
      </c>
      <c r="C163" s="14">
        <v>42426</v>
      </c>
      <c r="D163" s="9">
        <v>201</v>
      </c>
      <c r="E163" s="15">
        <v>2353689.06</v>
      </c>
      <c r="F163" s="15">
        <v>0</v>
      </c>
      <c r="G163" s="42" t="s">
        <v>431</v>
      </c>
      <c r="H163" s="42" t="s">
        <v>431</v>
      </c>
      <c r="I163" s="45" t="s">
        <v>387</v>
      </c>
      <c r="J163" s="10" t="s">
        <v>432</v>
      </c>
      <c r="K163" s="45" t="s">
        <v>14</v>
      </c>
      <c r="L163" s="45" t="s">
        <v>14</v>
      </c>
      <c r="M163" s="16" t="s">
        <v>433</v>
      </c>
      <c r="N163" s="11" t="s">
        <v>434</v>
      </c>
      <c r="O163" s="52" t="s">
        <v>435</v>
      </c>
      <c r="P163" s="10" t="s">
        <v>537</v>
      </c>
      <c r="Q163" s="10" t="s">
        <v>1316</v>
      </c>
    </row>
    <row r="164" spans="1:17" s="13" customFormat="1" ht="75" x14ac:dyDescent="0.25">
      <c r="A164" s="49">
        <f t="shared" si="2"/>
        <v>159</v>
      </c>
      <c r="B164" s="14">
        <v>42426</v>
      </c>
      <c r="C164" s="14">
        <v>42426</v>
      </c>
      <c r="D164" s="9">
        <v>194</v>
      </c>
      <c r="E164" s="15">
        <v>350000</v>
      </c>
      <c r="F164" s="15">
        <v>0</v>
      </c>
      <c r="G164" s="11" t="s">
        <v>436</v>
      </c>
      <c r="H164" s="11" t="s">
        <v>436</v>
      </c>
      <c r="I164" s="45" t="s">
        <v>387</v>
      </c>
      <c r="J164" s="10" t="s">
        <v>437</v>
      </c>
      <c r="K164" s="45" t="s">
        <v>14</v>
      </c>
      <c r="L164" s="45" t="s">
        <v>14</v>
      </c>
      <c r="M164" s="16" t="s">
        <v>867</v>
      </c>
      <c r="N164" s="11" t="s">
        <v>439</v>
      </c>
      <c r="O164" s="12" t="s">
        <v>440</v>
      </c>
      <c r="P164" s="10" t="s">
        <v>551</v>
      </c>
      <c r="Q164" s="10" t="s">
        <v>1314</v>
      </c>
    </row>
    <row r="165" spans="1:17" s="71" customFormat="1" ht="75" x14ac:dyDescent="0.25">
      <c r="A165" s="39">
        <f t="shared" si="2"/>
        <v>160</v>
      </c>
      <c r="B165" s="14">
        <v>42426</v>
      </c>
      <c r="C165" s="14">
        <v>42426</v>
      </c>
      <c r="D165" s="9">
        <v>200</v>
      </c>
      <c r="E165" s="15">
        <v>5358015.16</v>
      </c>
      <c r="F165" s="15">
        <v>0</v>
      </c>
      <c r="G165" s="84" t="s">
        <v>441</v>
      </c>
      <c r="H165" s="84" t="s">
        <v>441</v>
      </c>
      <c r="I165" s="10" t="s">
        <v>387</v>
      </c>
      <c r="J165" s="10" t="s">
        <v>391</v>
      </c>
      <c r="K165" s="10" t="s">
        <v>14</v>
      </c>
      <c r="L165" s="10" t="s">
        <v>14</v>
      </c>
      <c r="M165" s="10" t="s">
        <v>442</v>
      </c>
      <c r="N165" s="11" t="s">
        <v>443</v>
      </c>
      <c r="O165" s="10" t="s">
        <v>444</v>
      </c>
      <c r="P165" s="10" t="s">
        <v>537</v>
      </c>
      <c r="Q165" s="10" t="s">
        <v>1315</v>
      </c>
    </row>
    <row r="166" spans="1:17" s="13" customFormat="1" ht="75" x14ac:dyDescent="0.25">
      <c r="A166" s="49">
        <f t="shared" si="2"/>
        <v>161</v>
      </c>
      <c r="B166" s="14">
        <v>42429</v>
      </c>
      <c r="C166" s="14">
        <v>42429</v>
      </c>
      <c r="D166" s="9">
        <v>934</v>
      </c>
      <c r="E166" s="41">
        <v>600000</v>
      </c>
      <c r="F166" s="41">
        <v>0</v>
      </c>
      <c r="G166" s="83" t="s">
        <v>707</v>
      </c>
      <c r="H166" s="83" t="s">
        <v>707</v>
      </c>
      <c r="I166" s="23" t="s">
        <v>12</v>
      </c>
      <c r="J166" s="49" t="s">
        <v>445</v>
      </c>
      <c r="K166" s="45" t="s">
        <v>14</v>
      </c>
      <c r="L166" s="45" t="s">
        <v>14</v>
      </c>
      <c r="M166" s="45" t="s">
        <v>275</v>
      </c>
      <c r="N166" s="11" t="s">
        <v>447</v>
      </c>
      <c r="O166" s="45" t="s">
        <v>448</v>
      </c>
      <c r="P166" s="49" t="s">
        <v>551</v>
      </c>
      <c r="Q166" s="10" t="s">
        <v>1314</v>
      </c>
    </row>
    <row r="167" spans="1:17" s="13" customFormat="1" ht="75" x14ac:dyDescent="0.25">
      <c r="A167" s="39">
        <f t="shared" si="2"/>
        <v>162</v>
      </c>
      <c r="B167" s="14">
        <v>42430</v>
      </c>
      <c r="C167" s="14">
        <v>42430</v>
      </c>
      <c r="D167" s="9">
        <v>934</v>
      </c>
      <c r="E167" s="127">
        <v>-600000</v>
      </c>
      <c r="F167" s="15">
        <v>0</v>
      </c>
      <c r="G167" s="84" t="s">
        <v>707</v>
      </c>
      <c r="H167" s="84" t="s">
        <v>707</v>
      </c>
      <c r="I167" s="20" t="s">
        <v>12</v>
      </c>
      <c r="J167" s="39" t="s">
        <v>445</v>
      </c>
      <c r="K167" s="10" t="s">
        <v>14</v>
      </c>
      <c r="L167" s="10" t="s">
        <v>14</v>
      </c>
      <c r="M167" s="10" t="s">
        <v>275</v>
      </c>
      <c r="N167" s="11" t="s">
        <v>447</v>
      </c>
      <c r="O167" s="10" t="s">
        <v>448</v>
      </c>
      <c r="P167" s="39" t="s">
        <v>551</v>
      </c>
      <c r="Q167" s="10" t="s">
        <v>805</v>
      </c>
    </row>
    <row r="168" spans="1:17" s="71" customFormat="1" ht="75" x14ac:dyDescent="0.25">
      <c r="A168" s="49">
        <f t="shared" si="2"/>
        <v>163</v>
      </c>
      <c r="B168" s="14">
        <v>42451</v>
      </c>
      <c r="C168" s="14">
        <v>42451</v>
      </c>
      <c r="D168" s="9">
        <v>1277</v>
      </c>
      <c r="E168" s="15">
        <v>600000</v>
      </c>
      <c r="F168" s="15">
        <v>0</v>
      </c>
      <c r="G168" s="84" t="s">
        <v>707</v>
      </c>
      <c r="H168" s="84" t="s">
        <v>707</v>
      </c>
      <c r="I168" s="20" t="s">
        <v>12</v>
      </c>
      <c r="J168" s="39" t="s">
        <v>445</v>
      </c>
      <c r="K168" s="10" t="s">
        <v>14</v>
      </c>
      <c r="L168" s="10" t="s">
        <v>14</v>
      </c>
      <c r="M168" s="10" t="s">
        <v>275</v>
      </c>
      <c r="N168" s="11" t="s">
        <v>447</v>
      </c>
      <c r="O168" s="10" t="s">
        <v>448</v>
      </c>
      <c r="P168" s="39" t="s">
        <v>551</v>
      </c>
      <c r="Q168" s="10" t="s">
        <v>1324</v>
      </c>
    </row>
    <row r="169" spans="1:17" s="13" customFormat="1" ht="60" x14ac:dyDescent="0.25">
      <c r="A169" s="49">
        <f t="shared" si="2"/>
        <v>164</v>
      </c>
      <c r="B169" s="14">
        <v>42429</v>
      </c>
      <c r="C169" s="14">
        <v>42429</v>
      </c>
      <c r="D169" s="9">
        <v>203</v>
      </c>
      <c r="E169" s="15">
        <v>349118</v>
      </c>
      <c r="F169" s="15">
        <v>0</v>
      </c>
      <c r="G169" s="83" t="s">
        <v>449</v>
      </c>
      <c r="H169" s="83" t="s">
        <v>449</v>
      </c>
      <c r="I169" s="45" t="s">
        <v>387</v>
      </c>
      <c r="J169" s="49" t="s">
        <v>285</v>
      </c>
      <c r="K169" s="45" t="s">
        <v>26</v>
      </c>
      <c r="L169" s="45" t="s">
        <v>283</v>
      </c>
      <c r="M169" s="16" t="s">
        <v>194</v>
      </c>
      <c r="N169" s="11" t="s">
        <v>61</v>
      </c>
      <c r="O169" s="45" t="s">
        <v>450</v>
      </c>
      <c r="P169" s="49" t="s">
        <v>542</v>
      </c>
      <c r="Q169" s="10" t="s">
        <v>1323</v>
      </c>
    </row>
    <row r="170" spans="1:17" s="13" customFormat="1" ht="75" x14ac:dyDescent="0.25">
      <c r="A170" s="49">
        <f t="shared" si="2"/>
        <v>165</v>
      </c>
      <c r="B170" s="14">
        <v>42440</v>
      </c>
      <c r="C170" s="14">
        <v>42440</v>
      </c>
      <c r="D170" s="9">
        <v>265</v>
      </c>
      <c r="E170" s="15">
        <v>101436.71</v>
      </c>
      <c r="F170" s="15">
        <v>0</v>
      </c>
      <c r="G170" s="72" t="s">
        <v>451</v>
      </c>
      <c r="H170" s="72" t="s">
        <v>451</v>
      </c>
      <c r="I170" s="45" t="s">
        <v>387</v>
      </c>
      <c r="J170" s="73" t="s">
        <v>85</v>
      </c>
      <c r="K170" s="45" t="s">
        <v>14</v>
      </c>
      <c r="L170" s="45" t="s">
        <v>14</v>
      </c>
      <c r="M170" s="16" t="s">
        <v>86</v>
      </c>
      <c r="N170" s="11" t="s">
        <v>87</v>
      </c>
      <c r="O170" s="66" t="s">
        <v>453</v>
      </c>
      <c r="P170" s="73" t="s">
        <v>551</v>
      </c>
      <c r="Q170" s="10" t="s">
        <v>1193</v>
      </c>
    </row>
    <row r="171" spans="1:17" s="13" customFormat="1" ht="75" x14ac:dyDescent="0.25">
      <c r="A171" s="49">
        <f t="shared" si="2"/>
        <v>166</v>
      </c>
      <c r="B171" s="14">
        <v>42440</v>
      </c>
      <c r="C171" s="14">
        <v>42440</v>
      </c>
      <c r="D171" s="9">
        <v>264</v>
      </c>
      <c r="E171" s="15">
        <v>151000</v>
      </c>
      <c r="F171" s="15">
        <v>0</v>
      </c>
      <c r="G171" s="72" t="s">
        <v>454</v>
      </c>
      <c r="H171" s="72" t="s">
        <v>454</v>
      </c>
      <c r="I171" s="45" t="s">
        <v>387</v>
      </c>
      <c r="J171" s="73" t="s">
        <v>54</v>
      </c>
      <c r="K171" s="45" t="s">
        <v>14</v>
      </c>
      <c r="L171" s="45" t="s">
        <v>14</v>
      </c>
      <c r="M171" s="16" t="s">
        <v>939</v>
      </c>
      <c r="N171" s="11" t="s">
        <v>229</v>
      </c>
      <c r="O171" s="66" t="s">
        <v>455</v>
      </c>
      <c r="P171" s="73" t="s">
        <v>551</v>
      </c>
      <c r="Q171" s="10" t="s">
        <v>1322</v>
      </c>
    </row>
    <row r="172" spans="1:17" s="13" customFormat="1" ht="75" x14ac:dyDescent="0.25">
      <c r="A172" s="49">
        <f t="shared" si="2"/>
        <v>167</v>
      </c>
      <c r="B172" s="14">
        <v>42440</v>
      </c>
      <c r="C172" s="14">
        <v>42440</v>
      </c>
      <c r="D172" s="9">
        <v>266</v>
      </c>
      <c r="E172" s="41">
        <v>63000</v>
      </c>
      <c r="F172" s="41">
        <v>0</v>
      </c>
      <c r="G172" s="72" t="s">
        <v>456</v>
      </c>
      <c r="H172" s="72" t="s">
        <v>456</v>
      </c>
      <c r="I172" s="45" t="s">
        <v>387</v>
      </c>
      <c r="J172" s="73" t="s">
        <v>39</v>
      </c>
      <c r="K172" s="45" t="s">
        <v>26</v>
      </c>
      <c r="L172" s="45" t="s">
        <v>248</v>
      </c>
      <c r="M172" s="16" t="s">
        <v>141</v>
      </c>
      <c r="N172" s="11" t="s">
        <v>458</v>
      </c>
      <c r="O172" s="66" t="s">
        <v>459</v>
      </c>
      <c r="P172" s="73" t="s">
        <v>542</v>
      </c>
      <c r="Q172" s="73" t="s">
        <v>1321</v>
      </c>
    </row>
    <row r="173" spans="1:17" s="13" customFormat="1" ht="60" x14ac:dyDescent="0.25">
      <c r="A173" s="49">
        <f t="shared" si="2"/>
        <v>168</v>
      </c>
      <c r="B173" s="14">
        <v>42440</v>
      </c>
      <c r="C173" s="14">
        <v>42440</v>
      </c>
      <c r="D173" s="9">
        <v>4</v>
      </c>
      <c r="E173" s="41">
        <v>336495.7</v>
      </c>
      <c r="F173" s="41">
        <v>0</v>
      </c>
      <c r="G173" s="83" t="s">
        <v>460</v>
      </c>
      <c r="H173" s="83" t="s">
        <v>460</v>
      </c>
      <c r="I173" s="50" t="s">
        <v>118</v>
      </c>
      <c r="J173" s="73" t="s">
        <v>384</v>
      </c>
      <c r="K173" s="45" t="s">
        <v>14</v>
      </c>
      <c r="L173" s="45" t="s">
        <v>14</v>
      </c>
      <c r="M173" s="16" t="s">
        <v>385</v>
      </c>
      <c r="N173" s="11" t="s">
        <v>188</v>
      </c>
      <c r="O173" s="45" t="s">
        <v>461</v>
      </c>
      <c r="P173" s="73" t="s">
        <v>573</v>
      </c>
      <c r="Q173" s="73" t="s">
        <v>1320</v>
      </c>
    </row>
    <row r="174" spans="1:17" s="13" customFormat="1" ht="75" x14ac:dyDescent="0.25">
      <c r="A174" s="49">
        <f t="shared" si="2"/>
        <v>169</v>
      </c>
      <c r="B174" s="14">
        <v>42440</v>
      </c>
      <c r="C174" s="14">
        <v>42440</v>
      </c>
      <c r="D174" s="9">
        <v>267</v>
      </c>
      <c r="E174" s="41">
        <v>97000</v>
      </c>
      <c r="F174" s="41">
        <v>0</v>
      </c>
      <c r="G174" s="72" t="s">
        <v>200</v>
      </c>
      <c r="H174" s="72" t="s">
        <v>200</v>
      </c>
      <c r="I174" s="45" t="s">
        <v>387</v>
      </c>
      <c r="J174" s="73" t="s">
        <v>201</v>
      </c>
      <c r="K174" s="45" t="s">
        <v>14</v>
      </c>
      <c r="L174" s="45" t="s">
        <v>14</v>
      </c>
      <c r="M174" s="16" t="s">
        <v>1210</v>
      </c>
      <c r="N174" s="11" t="s">
        <v>203</v>
      </c>
      <c r="O174" s="66" t="s">
        <v>462</v>
      </c>
      <c r="P174" s="73" t="s">
        <v>551</v>
      </c>
      <c r="Q174" s="73" t="s">
        <v>1213</v>
      </c>
    </row>
    <row r="175" spans="1:17" s="13" customFormat="1" ht="75" x14ac:dyDescent="0.25">
      <c r="A175" s="49">
        <f t="shared" si="2"/>
        <v>170</v>
      </c>
      <c r="B175" s="56">
        <v>42443</v>
      </c>
      <c r="C175" s="56">
        <v>42443</v>
      </c>
      <c r="D175" s="9">
        <v>275</v>
      </c>
      <c r="E175" s="41">
        <v>1751828.65</v>
      </c>
      <c r="F175" s="41">
        <v>0</v>
      </c>
      <c r="G175" s="72" t="s">
        <v>463</v>
      </c>
      <c r="H175" s="72" t="s">
        <v>463</v>
      </c>
      <c r="I175" s="45" t="s">
        <v>387</v>
      </c>
      <c r="J175" s="45" t="s">
        <v>432</v>
      </c>
      <c r="K175" s="45" t="s">
        <v>14</v>
      </c>
      <c r="L175" s="45" t="s">
        <v>14</v>
      </c>
      <c r="M175" s="16" t="s">
        <v>40</v>
      </c>
      <c r="N175" s="11" t="s">
        <v>464</v>
      </c>
      <c r="O175" s="45" t="s">
        <v>465</v>
      </c>
      <c r="P175" s="45" t="s">
        <v>537</v>
      </c>
      <c r="Q175" s="45" t="s">
        <v>1319</v>
      </c>
    </row>
    <row r="176" spans="1:17" s="13" customFormat="1" ht="75" x14ac:dyDescent="0.25">
      <c r="A176" s="49">
        <f t="shared" si="2"/>
        <v>171</v>
      </c>
      <c r="B176" s="56">
        <v>42445</v>
      </c>
      <c r="C176" s="56">
        <v>42445</v>
      </c>
      <c r="D176" s="9">
        <v>1175</v>
      </c>
      <c r="E176" s="41">
        <v>360000</v>
      </c>
      <c r="F176" s="41">
        <v>0</v>
      </c>
      <c r="G176" s="57" t="s">
        <v>332</v>
      </c>
      <c r="H176" s="57" t="s">
        <v>332</v>
      </c>
      <c r="I176" s="23" t="s">
        <v>12</v>
      </c>
      <c r="J176" s="10" t="s">
        <v>186</v>
      </c>
      <c r="K176" s="45" t="s">
        <v>14</v>
      </c>
      <c r="L176" s="45" t="s">
        <v>14</v>
      </c>
      <c r="M176" s="16" t="s">
        <v>466</v>
      </c>
      <c r="N176" s="11" t="s">
        <v>229</v>
      </c>
      <c r="O176" s="66" t="s">
        <v>467</v>
      </c>
      <c r="P176" s="10" t="s">
        <v>573</v>
      </c>
      <c r="Q176" s="10" t="s">
        <v>1203</v>
      </c>
    </row>
    <row r="177" spans="1:17" s="13" customFormat="1" ht="60" x14ac:dyDescent="0.25">
      <c r="A177" s="49">
        <f t="shared" si="2"/>
        <v>172</v>
      </c>
      <c r="B177" s="56">
        <v>42446</v>
      </c>
      <c r="C177" s="56">
        <v>42446</v>
      </c>
      <c r="D177" s="9">
        <v>306</v>
      </c>
      <c r="E177" s="41">
        <v>60000</v>
      </c>
      <c r="F177" s="41">
        <v>0</v>
      </c>
      <c r="G177" s="58" t="s">
        <v>468</v>
      </c>
      <c r="H177" s="58" t="s">
        <v>468</v>
      </c>
      <c r="I177" s="45" t="s">
        <v>387</v>
      </c>
      <c r="J177" s="10" t="s">
        <v>403</v>
      </c>
      <c r="K177" s="45" t="s">
        <v>14</v>
      </c>
      <c r="L177" s="45" t="s">
        <v>14</v>
      </c>
      <c r="M177" s="45" t="s">
        <v>773</v>
      </c>
      <c r="N177" s="11" t="s">
        <v>470</v>
      </c>
      <c r="O177" s="66" t="s">
        <v>471</v>
      </c>
      <c r="P177" s="10" t="s">
        <v>577</v>
      </c>
      <c r="Q177" s="10" t="s">
        <v>1204</v>
      </c>
    </row>
    <row r="178" spans="1:17" s="13" customFormat="1" ht="60" x14ac:dyDescent="0.25">
      <c r="A178" s="49">
        <f t="shared" si="2"/>
        <v>173</v>
      </c>
      <c r="B178" s="14">
        <v>42446</v>
      </c>
      <c r="C178" s="14">
        <v>42446</v>
      </c>
      <c r="D178" s="9">
        <v>307</v>
      </c>
      <c r="E178" s="15">
        <v>135000</v>
      </c>
      <c r="F178" s="15">
        <v>0</v>
      </c>
      <c r="G178" s="72" t="s">
        <v>472</v>
      </c>
      <c r="H178" s="72" t="s">
        <v>472</v>
      </c>
      <c r="I178" s="45" t="s">
        <v>387</v>
      </c>
      <c r="J178" s="10" t="s">
        <v>403</v>
      </c>
      <c r="K178" s="45" t="s">
        <v>14</v>
      </c>
      <c r="L178" s="45" t="s">
        <v>14</v>
      </c>
      <c r="M178" s="45" t="s">
        <v>1414</v>
      </c>
      <c r="N178" s="11" t="s">
        <v>61</v>
      </c>
      <c r="O178" s="66" t="s">
        <v>474</v>
      </c>
      <c r="P178" s="10" t="s">
        <v>546</v>
      </c>
      <c r="Q178" s="10" t="s">
        <v>1205</v>
      </c>
    </row>
    <row r="179" spans="1:17" s="13" customFormat="1" ht="75" x14ac:dyDescent="0.25">
      <c r="A179" s="49">
        <f t="shared" si="2"/>
        <v>174</v>
      </c>
      <c r="B179" s="14">
        <v>42450</v>
      </c>
      <c r="C179" s="14">
        <v>42450</v>
      </c>
      <c r="D179" s="9">
        <v>323</v>
      </c>
      <c r="E179" s="15">
        <v>213870.36</v>
      </c>
      <c r="F179" s="15">
        <v>0</v>
      </c>
      <c r="G179" s="74" t="s">
        <v>757</v>
      </c>
      <c r="H179" s="74" t="s">
        <v>757</v>
      </c>
      <c r="I179" s="10" t="s">
        <v>387</v>
      </c>
      <c r="J179" s="10" t="s">
        <v>376</v>
      </c>
      <c r="K179" s="10" t="s">
        <v>14</v>
      </c>
      <c r="L179" s="10" t="s">
        <v>14</v>
      </c>
      <c r="M179" s="10" t="s">
        <v>15</v>
      </c>
      <c r="N179" s="11" t="s">
        <v>476</v>
      </c>
      <c r="O179" s="67" t="s">
        <v>477</v>
      </c>
      <c r="P179" s="10" t="s">
        <v>546</v>
      </c>
      <c r="Q179" s="10" t="s">
        <v>795</v>
      </c>
    </row>
    <row r="180" spans="1:17" s="13" customFormat="1" ht="60" x14ac:dyDescent="0.25">
      <c r="A180" s="49">
        <f t="shared" si="2"/>
        <v>175</v>
      </c>
      <c r="B180" s="14">
        <v>42450</v>
      </c>
      <c r="C180" s="14">
        <v>42450</v>
      </c>
      <c r="D180" s="9">
        <v>322</v>
      </c>
      <c r="E180" s="15">
        <v>338211.25</v>
      </c>
      <c r="F180" s="15">
        <v>0</v>
      </c>
      <c r="G180" s="58" t="s">
        <v>478</v>
      </c>
      <c r="H180" s="58" t="s">
        <v>478</v>
      </c>
      <c r="I180" s="45" t="s">
        <v>387</v>
      </c>
      <c r="J180" s="45" t="s">
        <v>479</v>
      </c>
      <c r="K180" s="45" t="s">
        <v>14</v>
      </c>
      <c r="L180" s="45" t="s">
        <v>14</v>
      </c>
      <c r="M180" s="45" t="s">
        <v>887</v>
      </c>
      <c r="N180" s="11" t="s">
        <v>480</v>
      </c>
      <c r="O180" s="66" t="s">
        <v>481</v>
      </c>
      <c r="P180" s="45" t="s">
        <v>562</v>
      </c>
      <c r="Q180" s="45" t="s">
        <v>1206</v>
      </c>
    </row>
    <row r="181" spans="1:17" s="13" customFormat="1" ht="60" x14ac:dyDescent="0.25">
      <c r="A181" s="49">
        <f t="shared" si="2"/>
        <v>176</v>
      </c>
      <c r="B181" s="14">
        <v>42450</v>
      </c>
      <c r="C181" s="14">
        <v>42450</v>
      </c>
      <c r="D181" s="9">
        <v>321</v>
      </c>
      <c r="E181" s="15">
        <v>511095</v>
      </c>
      <c r="F181" s="15">
        <v>0</v>
      </c>
      <c r="G181" s="58" t="s">
        <v>482</v>
      </c>
      <c r="H181" s="58" t="s">
        <v>482</v>
      </c>
      <c r="I181" s="45" t="s">
        <v>387</v>
      </c>
      <c r="J181" s="10" t="s">
        <v>483</v>
      </c>
      <c r="K181" s="45" t="s">
        <v>14</v>
      </c>
      <c r="L181" s="45" t="s">
        <v>14</v>
      </c>
      <c r="M181" s="45" t="s">
        <v>40</v>
      </c>
      <c r="N181" s="11" t="s">
        <v>286</v>
      </c>
      <c r="O181" s="66" t="s">
        <v>484</v>
      </c>
      <c r="P181" s="10" t="s">
        <v>542</v>
      </c>
      <c r="Q181" s="10" t="s">
        <v>1207</v>
      </c>
    </row>
    <row r="182" spans="1:17" s="13" customFormat="1" ht="60" x14ac:dyDescent="0.25">
      <c r="A182" s="49">
        <f t="shared" si="2"/>
        <v>177</v>
      </c>
      <c r="B182" s="14">
        <v>42464</v>
      </c>
      <c r="C182" s="14">
        <v>42464</v>
      </c>
      <c r="D182" s="9">
        <v>406</v>
      </c>
      <c r="E182" s="41">
        <v>65945.399999999994</v>
      </c>
      <c r="F182" s="41">
        <v>0</v>
      </c>
      <c r="G182" s="11" t="s">
        <v>485</v>
      </c>
      <c r="H182" s="11" t="s">
        <v>485</v>
      </c>
      <c r="I182" s="45" t="s">
        <v>387</v>
      </c>
      <c r="J182" s="45" t="s">
        <v>486</v>
      </c>
      <c r="K182" s="45" t="s">
        <v>14</v>
      </c>
      <c r="L182" s="45" t="s">
        <v>14</v>
      </c>
      <c r="M182" s="16" t="s">
        <v>912</v>
      </c>
      <c r="N182" s="11" t="s">
        <v>487</v>
      </c>
      <c r="O182" s="12" t="s">
        <v>488</v>
      </c>
      <c r="P182" s="45" t="s">
        <v>542</v>
      </c>
      <c r="Q182" s="45" t="s">
        <v>1093</v>
      </c>
    </row>
    <row r="183" spans="1:17" s="13" customFormat="1" ht="60" x14ac:dyDescent="0.25">
      <c r="A183" s="49">
        <f t="shared" si="2"/>
        <v>178</v>
      </c>
      <c r="B183" s="14">
        <v>42464</v>
      </c>
      <c r="C183" s="14">
        <v>42464</v>
      </c>
      <c r="D183" s="9">
        <v>407</v>
      </c>
      <c r="E183" s="41">
        <v>150281.5</v>
      </c>
      <c r="F183" s="41">
        <v>0</v>
      </c>
      <c r="G183" s="11" t="s">
        <v>489</v>
      </c>
      <c r="H183" s="11" t="s">
        <v>489</v>
      </c>
      <c r="I183" s="20" t="s">
        <v>387</v>
      </c>
      <c r="J183" s="45" t="s">
        <v>39</v>
      </c>
      <c r="K183" s="45" t="s">
        <v>14</v>
      </c>
      <c r="L183" s="45" t="s">
        <v>14</v>
      </c>
      <c r="M183" s="16" t="s">
        <v>965</v>
      </c>
      <c r="N183" s="11" t="s">
        <v>490</v>
      </c>
      <c r="O183" s="12" t="s">
        <v>491</v>
      </c>
      <c r="P183" s="45" t="s">
        <v>542</v>
      </c>
      <c r="Q183" s="45" t="s">
        <v>1094</v>
      </c>
    </row>
    <row r="184" spans="1:17" s="13" customFormat="1" ht="75" x14ac:dyDescent="0.25">
      <c r="A184" s="49">
        <f t="shared" si="2"/>
        <v>179</v>
      </c>
      <c r="B184" s="14">
        <v>42465</v>
      </c>
      <c r="C184" s="14">
        <v>42465</v>
      </c>
      <c r="D184" s="9">
        <v>1</v>
      </c>
      <c r="E184" s="41">
        <v>29697.18</v>
      </c>
      <c r="F184" s="41">
        <v>0</v>
      </c>
      <c r="G184" s="11" t="s">
        <v>159</v>
      </c>
      <c r="H184" s="11" t="s">
        <v>159</v>
      </c>
      <c r="I184" s="20" t="s">
        <v>160</v>
      </c>
      <c r="J184" s="45" t="s">
        <v>161</v>
      </c>
      <c r="K184" s="45" t="s">
        <v>14</v>
      </c>
      <c r="L184" s="45" t="s">
        <v>14</v>
      </c>
      <c r="M184" s="16" t="s">
        <v>492</v>
      </c>
      <c r="N184" s="11" t="s">
        <v>163</v>
      </c>
      <c r="O184" s="12" t="s">
        <v>493</v>
      </c>
      <c r="P184" s="45" t="s">
        <v>551</v>
      </c>
      <c r="Q184" s="45" t="s">
        <v>1095</v>
      </c>
    </row>
    <row r="185" spans="1:17" s="13" customFormat="1" ht="75" x14ac:dyDescent="0.25">
      <c r="A185" s="49">
        <f t="shared" si="2"/>
        <v>180</v>
      </c>
      <c r="B185" s="14">
        <v>42465</v>
      </c>
      <c r="C185" s="14">
        <v>42465</v>
      </c>
      <c r="D185" s="9">
        <v>412</v>
      </c>
      <c r="E185" s="41">
        <v>180847.98</v>
      </c>
      <c r="F185" s="41">
        <v>0</v>
      </c>
      <c r="G185" s="11" t="s">
        <v>494</v>
      </c>
      <c r="H185" s="11" t="s">
        <v>494</v>
      </c>
      <c r="I185" s="20" t="s">
        <v>387</v>
      </c>
      <c r="J185" s="45" t="s">
        <v>495</v>
      </c>
      <c r="K185" s="45" t="s">
        <v>14</v>
      </c>
      <c r="L185" s="45" t="s">
        <v>14</v>
      </c>
      <c r="M185" s="16" t="s">
        <v>50</v>
      </c>
      <c r="N185" s="11" t="s">
        <v>497</v>
      </c>
      <c r="O185" s="12" t="s">
        <v>498</v>
      </c>
      <c r="P185" s="45" t="s">
        <v>546</v>
      </c>
      <c r="Q185" s="45" t="s">
        <v>1096</v>
      </c>
    </row>
    <row r="186" spans="1:17" s="59" customFormat="1" ht="75" x14ac:dyDescent="0.25">
      <c r="A186" s="49">
        <f t="shared" si="2"/>
        <v>181</v>
      </c>
      <c r="B186" s="14">
        <v>42473</v>
      </c>
      <c r="C186" s="14">
        <v>42473</v>
      </c>
      <c r="D186" s="9">
        <v>432</v>
      </c>
      <c r="E186" s="41">
        <v>63000</v>
      </c>
      <c r="F186" s="41">
        <v>0</v>
      </c>
      <c r="G186" s="11" t="s">
        <v>499</v>
      </c>
      <c r="H186" s="11" t="s">
        <v>499</v>
      </c>
      <c r="I186" s="20" t="s">
        <v>387</v>
      </c>
      <c r="J186" s="45" t="s">
        <v>39</v>
      </c>
      <c r="K186" s="45" t="s">
        <v>26</v>
      </c>
      <c r="L186" s="45" t="s">
        <v>248</v>
      </c>
      <c r="M186" s="16" t="s">
        <v>933</v>
      </c>
      <c r="N186" s="11" t="s">
        <v>501</v>
      </c>
      <c r="O186" s="12" t="s">
        <v>502</v>
      </c>
      <c r="P186" s="45" t="s">
        <v>542</v>
      </c>
      <c r="Q186" s="45" t="s">
        <v>1097</v>
      </c>
    </row>
    <row r="187" spans="1:17" s="59" customFormat="1" ht="60" x14ac:dyDescent="0.25">
      <c r="A187" s="49">
        <f t="shared" si="2"/>
        <v>182</v>
      </c>
      <c r="B187" s="14">
        <v>42473</v>
      </c>
      <c r="C187" s="14">
        <v>42473</v>
      </c>
      <c r="D187" s="9">
        <v>431</v>
      </c>
      <c r="E187" s="41">
        <v>24345.56</v>
      </c>
      <c r="F187" s="41">
        <v>0</v>
      </c>
      <c r="G187" s="11" t="s">
        <v>503</v>
      </c>
      <c r="H187" s="11" t="s">
        <v>503</v>
      </c>
      <c r="I187" s="20" t="s">
        <v>387</v>
      </c>
      <c r="J187" s="45" t="s">
        <v>504</v>
      </c>
      <c r="K187" s="45" t="s">
        <v>14</v>
      </c>
      <c r="L187" s="45" t="s">
        <v>14</v>
      </c>
      <c r="M187" s="16" t="s">
        <v>104</v>
      </c>
      <c r="N187" s="11" t="s">
        <v>121</v>
      </c>
      <c r="O187" s="12" t="s">
        <v>505</v>
      </c>
      <c r="P187" s="45" t="s">
        <v>542</v>
      </c>
      <c r="Q187" s="45" t="s">
        <v>1098</v>
      </c>
    </row>
    <row r="188" spans="1:17" s="59" customFormat="1" ht="75" x14ac:dyDescent="0.25">
      <c r="A188" s="49">
        <f t="shared" si="2"/>
        <v>183</v>
      </c>
      <c r="B188" s="14">
        <v>42474</v>
      </c>
      <c r="C188" s="14">
        <v>42474</v>
      </c>
      <c r="D188" s="9">
        <v>437</v>
      </c>
      <c r="E188" s="15">
        <v>164000</v>
      </c>
      <c r="F188" s="15">
        <v>0</v>
      </c>
      <c r="G188" s="11" t="s">
        <v>436</v>
      </c>
      <c r="H188" s="11" t="s">
        <v>436</v>
      </c>
      <c r="I188" s="45" t="s">
        <v>387</v>
      </c>
      <c r="J188" s="10" t="s">
        <v>437</v>
      </c>
      <c r="K188" s="45" t="s">
        <v>14</v>
      </c>
      <c r="L188" s="45" t="s">
        <v>14</v>
      </c>
      <c r="M188" s="16" t="s">
        <v>1276</v>
      </c>
      <c r="N188" s="11" t="s">
        <v>439</v>
      </c>
      <c r="O188" s="12" t="s">
        <v>507</v>
      </c>
      <c r="P188" s="10" t="s">
        <v>551</v>
      </c>
      <c r="Q188" s="10" t="s">
        <v>1099</v>
      </c>
    </row>
    <row r="189" spans="1:17" s="59" customFormat="1" ht="60" x14ac:dyDescent="0.25">
      <c r="A189" s="49">
        <f t="shared" si="2"/>
        <v>184</v>
      </c>
      <c r="B189" s="14">
        <v>42478</v>
      </c>
      <c r="C189" s="14">
        <v>42478</v>
      </c>
      <c r="D189" s="9">
        <v>450</v>
      </c>
      <c r="E189" s="15">
        <v>153000</v>
      </c>
      <c r="F189" s="15">
        <v>0</v>
      </c>
      <c r="G189" s="72" t="s">
        <v>508</v>
      </c>
      <c r="H189" s="72" t="s">
        <v>508</v>
      </c>
      <c r="I189" s="45" t="s">
        <v>387</v>
      </c>
      <c r="J189" s="10" t="s">
        <v>509</v>
      </c>
      <c r="K189" s="45" t="s">
        <v>14</v>
      </c>
      <c r="L189" s="45" t="s">
        <v>14</v>
      </c>
      <c r="M189" s="16" t="s">
        <v>939</v>
      </c>
      <c r="N189" s="11" t="s">
        <v>510</v>
      </c>
      <c r="O189" s="55" t="s">
        <v>511</v>
      </c>
      <c r="P189" s="10" t="s">
        <v>542</v>
      </c>
      <c r="Q189" s="10" t="s">
        <v>1100</v>
      </c>
    </row>
    <row r="190" spans="1:17" s="59" customFormat="1" ht="75" x14ac:dyDescent="0.25">
      <c r="A190" s="49">
        <f t="shared" si="2"/>
        <v>185</v>
      </c>
      <c r="B190" s="14">
        <v>42478</v>
      </c>
      <c r="C190" s="14">
        <v>42478</v>
      </c>
      <c r="D190" s="9">
        <v>451</v>
      </c>
      <c r="E190" s="15">
        <v>419128.09</v>
      </c>
      <c r="F190" s="15">
        <v>0</v>
      </c>
      <c r="G190" s="42" t="s">
        <v>423</v>
      </c>
      <c r="H190" s="42" t="s">
        <v>423</v>
      </c>
      <c r="I190" s="45" t="s">
        <v>387</v>
      </c>
      <c r="J190" s="10" t="s">
        <v>424</v>
      </c>
      <c r="K190" s="45" t="s">
        <v>14</v>
      </c>
      <c r="L190" s="45" t="s">
        <v>14</v>
      </c>
      <c r="M190" s="46" t="s">
        <v>65</v>
      </c>
      <c r="N190" s="11" t="s">
        <v>425</v>
      </c>
      <c r="O190" s="66" t="s">
        <v>512</v>
      </c>
      <c r="P190" s="10" t="s">
        <v>577</v>
      </c>
      <c r="Q190" s="10" t="s">
        <v>1078</v>
      </c>
    </row>
    <row r="191" spans="1:17" s="59" customFormat="1" ht="60" x14ac:dyDescent="0.25">
      <c r="A191" s="49">
        <f t="shared" si="2"/>
        <v>186</v>
      </c>
      <c r="B191" s="14">
        <v>42480</v>
      </c>
      <c r="C191" s="14">
        <v>42480</v>
      </c>
      <c r="D191" s="9">
        <v>459</v>
      </c>
      <c r="E191" s="15">
        <v>396000</v>
      </c>
      <c r="F191" s="15">
        <v>0</v>
      </c>
      <c r="G191" s="68" t="s">
        <v>413</v>
      </c>
      <c r="H191" s="68" t="s">
        <v>413</v>
      </c>
      <c r="I191" s="45" t="s">
        <v>387</v>
      </c>
      <c r="J191" s="10" t="s">
        <v>403</v>
      </c>
      <c r="K191" s="45" t="s">
        <v>14</v>
      </c>
      <c r="L191" s="45" t="s">
        <v>14</v>
      </c>
      <c r="M191" s="16" t="s">
        <v>114</v>
      </c>
      <c r="N191" s="11" t="s">
        <v>115</v>
      </c>
      <c r="O191" s="55" t="s">
        <v>513</v>
      </c>
      <c r="P191" s="10" t="s">
        <v>573</v>
      </c>
      <c r="Q191" s="10" t="s">
        <v>1079</v>
      </c>
    </row>
    <row r="192" spans="1:17" s="59" customFormat="1" ht="75" x14ac:dyDescent="0.25">
      <c r="A192" s="49">
        <f t="shared" si="2"/>
        <v>187</v>
      </c>
      <c r="B192" s="14">
        <v>42480</v>
      </c>
      <c r="C192" s="14">
        <v>42480</v>
      </c>
      <c r="D192" s="9">
        <v>460</v>
      </c>
      <c r="E192" s="15">
        <v>304176.27</v>
      </c>
      <c r="F192" s="15">
        <v>0</v>
      </c>
      <c r="G192" s="68" t="s">
        <v>514</v>
      </c>
      <c r="H192" s="68" t="s">
        <v>514</v>
      </c>
      <c r="I192" s="45" t="s">
        <v>387</v>
      </c>
      <c r="J192" s="45" t="s">
        <v>515</v>
      </c>
      <c r="K192" s="45" t="s">
        <v>14</v>
      </c>
      <c r="L192" s="45" t="s">
        <v>14</v>
      </c>
      <c r="M192" s="16" t="s">
        <v>774</v>
      </c>
      <c r="N192" s="11" t="s">
        <v>464</v>
      </c>
      <c r="O192" s="55" t="s">
        <v>516</v>
      </c>
      <c r="P192" s="45" t="s">
        <v>551</v>
      </c>
      <c r="Q192" s="45" t="s">
        <v>1080</v>
      </c>
    </row>
    <row r="193" spans="1:17" s="59" customFormat="1" ht="75" x14ac:dyDescent="0.25">
      <c r="A193" s="49">
        <f t="shared" si="2"/>
        <v>188</v>
      </c>
      <c r="B193" s="14">
        <v>42485</v>
      </c>
      <c r="C193" s="14">
        <v>42485</v>
      </c>
      <c r="D193" s="9">
        <v>493</v>
      </c>
      <c r="E193" s="15">
        <v>255057.61</v>
      </c>
      <c r="F193" s="15">
        <v>0</v>
      </c>
      <c r="G193" s="58" t="s">
        <v>482</v>
      </c>
      <c r="H193" s="58" t="s">
        <v>482</v>
      </c>
      <c r="I193" s="45" t="s">
        <v>387</v>
      </c>
      <c r="J193" s="10" t="s">
        <v>483</v>
      </c>
      <c r="K193" s="45" t="s">
        <v>14</v>
      </c>
      <c r="L193" s="45" t="s">
        <v>14</v>
      </c>
      <c r="M193" s="16" t="s">
        <v>40</v>
      </c>
      <c r="N193" s="11" t="s">
        <v>61</v>
      </c>
      <c r="O193" s="55" t="s">
        <v>517</v>
      </c>
      <c r="P193" s="10" t="s">
        <v>542</v>
      </c>
      <c r="Q193" s="10" t="s">
        <v>1081</v>
      </c>
    </row>
    <row r="194" spans="1:17" s="13" customFormat="1" ht="75" x14ac:dyDescent="0.25">
      <c r="A194" s="49">
        <f t="shared" si="2"/>
        <v>189</v>
      </c>
      <c r="B194" s="14">
        <v>42487</v>
      </c>
      <c r="C194" s="14">
        <v>42487</v>
      </c>
      <c r="D194" s="9">
        <v>512</v>
      </c>
      <c r="E194" s="15">
        <v>48000</v>
      </c>
      <c r="F194" s="15">
        <v>0</v>
      </c>
      <c r="G194" s="58" t="s">
        <v>227</v>
      </c>
      <c r="H194" s="11" t="s">
        <v>227</v>
      </c>
      <c r="I194" s="45" t="s">
        <v>387</v>
      </c>
      <c r="J194" s="10" t="s">
        <v>54</v>
      </c>
      <c r="K194" s="45" t="s">
        <v>14</v>
      </c>
      <c r="L194" s="45" t="s">
        <v>14</v>
      </c>
      <c r="M194" s="16" t="s">
        <v>228</v>
      </c>
      <c r="N194" s="11" t="s">
        <v>229</v>
      </c>
      <c r="O194" s="55" t="s">
        <v>734</v>
      </c>
      <c r="P194" s="10" t="s">
        <v>551</v>
      </c>
      <c r="Q194" s="10" t="s">
        <v>1082</v>
      </c>
    </row>
    <row r="195" spans="1:17" s="13" customFormat="1" ht="75" x14ac:dyDescent="0.25">
      <c r="A195" s="49">
        <f t="shared" si="2"/>
        <v>190</v>
      </c>
      <c r="B195" s="14">
        <v>42489</v>
      </c>
      <c r="C195" s="14">
        <v>42489</v>
      </c>
      <c r="D195" s="9">
        <v>519</v>
      </c>
      <c r="E195" s="15">
        <v>87321.24</v>
      </c>
      <c r="F195" s="15">
        <v>0</v>
      </c>
      <c r="G195" s="58" t="s">
        <v>84</v>
      </c>
      <c r="H195" s="58" t="s">
        <v>84</v>
      </c>
      <c r="I195" s="45" t="s">
        <v>387</v>
      </c>
      <c r="J195" s="10" t="s">
        <v>85</v>
      </c>
      <c r="K195" s="45" t="s">
        <v>14</v>
      </c>
      <c r="L195" s="45" t="s">
        <v>14</v>
      </c>
      <c r="M195" s="16" t="s">
        <v>86</v>
      </c>
      <c r="N195" s="11" t="s">
        <v>87</v>
      </c>
      <c r="O195" s="55" t="s">
        <v>735</v>
      </c>
      <c r="P195" s="10" t="s">
        <v>551</v>
      </c>
      <c r="Q195" s="10" t="s">
        <v>1083</v>
      </c>
    </row>
    <row r="196" spans="1:17" s="13" customFormat="1" ht="60" x14ac:dyDescent="0.25">
      <c r="A196" s="49">
        <f t="shared" si="2"/>
        <v>191</v>
      </c>
      <c r="B196" s="14">
        <v>42495</v>
      </c>
      <c r="C196" s="14">
        <v>42495</v>
      </c>
      <c r="D196" s="9">
        <v>536</v>
      </c>
      <c r="E196" s="15">
        <v>225581.37</v>
      </c>
      <c r="F196" s="15">
        <v>0</v>
      </c>
      <c r="G196" s="75" t="s">
        <v>786</v>
      </c>
      <c r="H196" s="58" t="s">
        <v>786</v>
      </c>
      <c r="I196" s="45" t="s">
        <v>387</v>
      </c>
      <c r="J196" s="10" t="s">
        <v>763</v>
      </c>
      <c r="K196" s="45" t="s">
        <v>14</v>
      </c>
      <c r="L196" s="45" t="s">
        <v>14</v>
      </c>
      <c r="M196" s="16" t="s">
        <v>787</v>
      </c>
      <c r="N196" s="11" t="s">
        <v>78</v>
      </c>
      <c r="O196" s="55" t="s">
        <v>788</v>
      </c>
      <c r="P196" s="10" t="s">
        <v>562</v>
      </c>
      <c r="Q196" s="10" t="s">
        <v>1084</v>
      </c>
    </row>
    <row r="197" spans="1:17" s="13" customFormat="1" ht="60" x14ac:dyDescent="0.25">
      <c r="A197" s="49">
        <f t="shared" si="2"/>
        <v>192</v>
      </c>
      <c r="B197" s="14">
        <v>42496</v>
      </c>
      <c r="C197" s="14">
        <v>42496</v>
      </c>
      <c r="D197" s="9">
        <v>544</v>
      </c>
      <c r="E197" s="15">
        <v>227430.49</v>
      </c>
      <c r="F197" s="15">
        <v>0</v>
      </c>
      <c r="G197" s="58" t="s">
        <v>53</v>
      </c>
      <c r="H197" s="58" t="s">
        <v>53</v>
      </c>
      <c r="I197" s="45" t="s">
        <v>387</v>
      </c>
      <c r="J197" s="10" t="s">
        <v>54</v>
      </c>
      <c r="K197" s="45" t="s">
        <v>14</v>
      </c>
      <c r="L197" s="45" t="s">
        <v>14</v>
      </c>
      <c r="M197" s="16" t="s">
        <v>55</v>
      </c>
      <c r="N197" s="11" t="s">
        <v>56</v>
      </c>
      <c r="O197" s="55" t="s">
        <v>736</v>
      </c>
      <c r="P197" s="10" t="s">
        <v>551</v>
      </c>
      <c r="Q197" s="10" t="s">
        <v>1085</v>
      </c>
    </row>
    <row r="198" spans="1:17" s="13" customFormat="1" ht="60" x14ac:dyDescent="0.25">
      <c r="A198" s="49">
        <f t="shared" si="2"/>
        <v>193</v>
      </c>
      <c r="B198" s="14">
        <v>42496</v>
      </c>
      <c r="C198" s="14">
        <v>42496</v>
      </c>
      <c r="D198" s="9">
        <v>543</v>
      </c>
      <c r="E198" s="15">
        <v>438326.34</v>
      </c>
      <c r="F198" s="15">
        <v>0</v>
      </c>
      <c r="G198" s="58" t="s">
        <v>738</v>
      </c>
      <c r="H198" s="11" t="s">
        <v>738</v>
      </c>
      <c r="I198" s="45" t="s">
        <v>387</v>
      </c>
      <c r="J198" s="10" t="s">
        <v>424</v>
      </c>
      <c r="K198" s="45" t="s">
        <v>14</v>
      </c>
      <c r="L198" s="45" t="s">
        <v>14</v>
      </c>
      <c r="M198" s="16" t="s">
        <v>767</v>
      </c>
      <c r="N198" s="11" t="s">
        <v>770</v>
      </c>
      <c r="O198" s="55" t="s">
        <v>737</v>
      </c>
      <c r="P198" s="10" t="s">
        <v>600</v>
      </c>
      <c r="Q198" s="10" t="s">
        <v>1202</v>
      </c>
    </row>
    <row r="199" spans="1:17" s="13" customFormat="1" ht="60" x14ac:dyDescent="0.25">
      <c r="A199" s="49">
        <f t="shared" si="2"/>
        <v>194</v>
      </c>
      <c r="B199" s="14">
        <v>42502</v>
      </c>
      <c r="C199" s="14">
        <v>42502</v>
      </c>
      <c r="D199" s="9">
        <v>554</v>
      </c>
      <c r="E199" s="15">
        <v>335150.56</v>
      </c>
      <c r="F199" s="15">
        <v>0</v>
      </c>
      <c r="G199" s="58" t="s">
        <v>741</v>
      </c>
      <c r="H199" s="58" t="s">
        <v>741</v>
      </c>
      <c r="I199" s="45" t="s">
        <v>387</v>
      </c>
      <c r="J199" s="10" t="s">
        <v>740</v>
      </c>
      <c r="K199" s="45" t="s">
        <v>14</v>
      </c>
      <c r="L199" s="45" t="s">
        <v>14</v>
      </c>
      <c r="M199" s="16" t="s">
        <v>768</v>
      </c>
      <c r="N199" s="11" t="s">
        <v>771</v>
      </c>
      <c r="O199" s="55" t="s">
        <v>739</v>
      </c>
      <c r="P199" s="10" t="s">
        <v>551</v>
      </c>
      <c r="Q199" s="10" t="s">
        <v>802</v>
      </c>
    </row>
    <row r="200" spans="1:17" s="13" customFormat="1" ht="60" x14ac:dyDescent="0.25">
      <c r="A200" s="49">
        <f t="shared" ref="A200:A234" si="3">A199+1</f>
        <v>195</v>
      </c>
      <c r="B200" s="14">
        <v>42503</v>
      </c>
      <c r="C200" s="14">
        <v>42503</v>
      </c>
      <c r="D200" s="9">
        <v>567</v>
      </c>
      <c r="E200" s="15">
        <v>57000</v>
      </c>
      <c r="F200" s="15">
        <v>0</v>
      </c>
      <c r="G200" s="58" t="s">
        <v>48</v>
      </c>
      <c r="H200" s="58" t="s">
        <v>48</v>
      </c>
      <c r="I200" s="45" t="s">
        <v>387</v>
      </c>
      <c r="J200" s="10" t="s">
        <v>745</v>
      </c>
      <c r="K200" s="45" t="s">
        <v>14</v>
      </c>
      <c r="L200" s="45" t="s">
        <v>14</v>
      </c>
      <c r="M200" s="16" t="s">
        <v>50</v>
      </c>
      <c r="N200" s="11" t="s">
        <v>51</v>
      </c>
      <c r="O200" s="55" t="s">
        <v>742</v>
      </c>
      <c r="P200" s="10" t="s">
        <v>542</v>
      </c>
      <c r="Q200" s="10" t="s">
        <v>1091</v>
      </c>
    </row>
    <row r="201" spans="1:17" s="13" customFormat="1" ht="60" x14ac:dyDescent="0.25">
      <c r="A201" s="49">
        <f t="shared" si="3"/>
        <v>196</v>
      </c>
      <c r="B201" s="14">
        <v>42503</v>
      </c>
      <c r="C201" s="14">
        <v>42503</v>
      </c>
      <c r="D201" s="9">
        <v>569</v>
      </c>
      <c r="E201" s="15">
        <v>51000</v>
      </c>
      <c r="F201" s="15">
        <v>0</v>
      </c>
      <c r="G201" s="58" t="s">
        <v>747</v>
      </c>
      <c r="H201" s="58" t="s">
        <v>747</v>
      </c>
      <c r="I201" s="45" t="s">
        <v>387</v>
      </c>
      <c r="J201" s="10" t="s">
        <v>746</v>
      </c>
      <c r="K201" s="45" t="s">
        <v>14</v>
      </c>
      <c r="L201" s="45" t="s">
        <v>14</v>
      </c>
      <c r="M201" s="16" t="s">
        <v>769</v>
      </c>
      <c r="N201" s="11" t="s">
        <v>434</v>
      </c>
      <c r="O201" s="55" t="s">
        <v>743</v>
      </c>
      <c r="P201" s="10" t="s">
        <v>542</v>
      </c>
      <c r="Q201" s="10" t="s">
        <v>1092</v>
      </c>
    </row>
    <row r="202" spans="1:17" s="13" customFormat="1" ht="60" x14ac:dyDescent="0.25">
      <c r="A202" s="49">
        <f t="shared" si="3"/>
        <v>197</v>
      </c>
      <c r="B202" s="14">
        <v>42503</v>
      </c>
      <c r="C202" s="14">
        <v>42503</v>
      </c>
      <c r="D202" s="9">
        <v>568</v>
      </c>
      <c r="E202" s="15">
        <v>76678.2</v>
      </c>
      <c r="F202" s="15">
        <v>0</v>
      </c>
      <c r="G202" s="58" t="s">
        <v>748</v>
      </c>
      <c r="H202" s="58" t="s">
        <v>748</v>
      </c>
      <c r="I202" s="45" t="s">
        <v>387</v>
      </c>
      <c r="J202" s="10" t="s">
        <v>59</v>
      </c>
      <c r="K202" s="45" t="s">
        <v>14</v>
      </c>
      <c r="L202" s="45" t="s">
        <v>14</v>
      </c>
      <c r="M202" s="16" t="s">
        <v>60</v>
      </c>
      <c r="N202" s="11" t="s">
        <v>772</v>
      </c>
      <c r="O202" s="55" t="s">
        <v>744</v>
      </c>
      <c r="P202" s="10" t="s">
        <v>542</v>
      </c>
      <c r="Q202" s="10" t="s">
        <v>1086</v>
      </c>
    </row>
    <row r="203" spans="1:17" s="71" customFormat="1" ht="75" x14ac:dyDescent="0.25">
      <c r="A203" s="39">
        <f t="shared" si="3"/>
        <v>198</v>
      </c>
      <c r="B203" s="14">
        <v>42506</v>
      </c>
      <c r="C203" s="14">
        <v>42506</v>
      </c>
      <c r="D203" s="9">
        <v>570</v>
      </c>
      <c r="E203" s="15">
        <v>49225.52</v>
      </c>
      <c r="F203" s="15">
        <v>0</v>
      </c>
      <c r="G203" s="11" t="s">
        <v>84</v>
      </c>
      <c r="H203" s="11" t="s">
        <v>84</v>
      </c>
      <c r="I203" s="10" t="s">
        <v>387</v>
      </c>
      <c r="J203" s="10" t="s">
        <v>85</v>
      </c>
      <c r="K203" s="10" t="s">
        <v>14</v>
      </c>
      <c r="L203" s="10" t="s">
        <v>14</v>
      </c>
      <c r="M203" s="16" t="s">
        <v>86</v>
      </c>
      <c r="N203" s="11" t="s">
        <v>87</v>
      </c>
      <c r="O203" s="64" t="s">
        <v>749</v>
      </c>
      <c r="P203" s="10" t="s">
        <v>551</v>
      </c>
      <c r="Q203" s="10" t="s">
        <v>1192</v>
      </c>
    </row>
    <row r="204" spans="1:17" s="13" customFormat="1" ht="75" x14ac:dyDescent="0.25">
      <c r="A204" s="49">
        <f t="shared" si="3"/>
        <v>199</v>
      </c>
      <c r="B204" s="14">
        <v>42506</v>
      </c>
      <c r="C204" s="14">
        <v>42506</v>
      </c>
      <c r="D204" s="9">
        <v>571</v>
      </c>
      <c r="E204" s="15">
        <v>147000</v>
      </c>
      <c r="F204" s="15">
        <v>0</v>
      </c>
      <c r="G204" s="58" t="s">
        <v>456</v>
      </c>
      <c r="H204" s="58" t="s">
        <v>456</v>
      </c>
      <c r="I204" s="45" t="s">
        <v>387</v>
      </c>
      <c r="J204" s="10" t="s">
        <v>39</v>
      </c>
      <c r="K204" s="45" t="s">
        <v>26</v>
      </c>
      <c r="L204" s="45" t="s">
        <v>248</v>
      </c>
      <c r="M204" s="16" t="s">
        <v>141</v>
      </c>
      <c r="N204" s="11" t="s">
        <v>458</v>
      </c>
      <c r="O204" s="55" t="s">
        <v>752</v>
      </c>
      <c r="P204" s="10" t="s">
        <v>542</v>
      </c>
      <c r="Q204" s="10" t="s">
        <v>1087</v>
      </c>
    </row>
    <row r="205" spans="1:17" s="13" customFormat="1" ht="75" x14ac:dyDescent="0.25">
      <c r="A205" s="49">
        <f t="shared" si="3"/>
        <v>200</v>
      </c>
      <c r="B205" s="14">
        <v>42508</v>
      </c>
      <c r="C205" s="14">
        <v>42508</v>
      </c>
      <c r="D205" s="9">
        <v>580</v>
      </c>
      <c r="E205" s="15">
        <v>153000</v>
      </c>
      <c r="F205" s="15">
        <v>0</v>
      </c>
      <c r="G205" s="58" t="s">
        <v>508</v>
      </c>
      <c r="H205" s="58" t="s">
        <v>508</v>
      </c>
      <c r="I205" s="45" t="s">
        <v>387</v>
      </c>
      <c r="J205" s="10" t="s">
        <v>509</v>
      </c>
      <c r="K205" s="45" t="s">
        <v>14</v>
      </c>
      <c r="L205" s="45" t="s">
        <v>14</v>
      </c>
      <c r="M205" s="16" t="s">
        <v>228</v>
      </c>
      <c r="N205" s="11" t="s">
        <v>510</v>
      </c>
      <c r="O205" s="55" t="s">
        <v>750</v>
      </c>
      <c r="P205" s="10" t="s">
        <v>542</v>
      </c>
      <c r="Q205" s="10" t="s">
        <v>1088</v>
      </c>
    </row>
    <row r="206" spans="1:17" s="13" customFormat="1" ht="75" x14ac:dyDescent="0.25">
      <c r="A206" s="49">
        <f t="shared" si="3"/>
        <v>201</v>
      </c>
      <c r="B206" s="14">
        <v>42508</v>
      </c>
      <c r="C206" s="14">
        <v>42508</v>
      </c>
      <c r="D206" s="9">
        <v>581</v>
      </c>
      <c r="E206" s="15">
        <v>204000</v>
      </c>
      <c r="F206" s="15">
        <v>0</v>
      </c>
      <c r="G206" s="58" t="s">
        <v>508</v>
      </c>
      <c r="H206" s="58" t="s">
        <v>508</v>
      </c>
      <c r="I206" s="45" t="s">
        <v>387</v>
      </c>
      <c r="J206" s="10" t="s">
        <v>509</v>
      </c>
      <c r="K206" s="45" t="s">
        <v>14</v>
      </c>
      <c r="L206" s="45" t="s">
        <v>14</v>
      </c>
      <c r="M206" s="16" t="s">
        <v>228</v>
      </c>
      <c r="N206" s="11" t="s">
        <v>510</v>
      </c>
      <c r="O206" s="55" t="s">
        <v>751</v>
      </c>
      <c r="P206" s="10" t="s">
        <v>542</v>
      </c>
      <c r="Q206" s="10" t="s">
        <v>1089</v>
      </c>
    </row>
    <row r="207" spans="1:17" s="13" customFormat="1" ht="75" x14ac:dyDescent="0.25">
      <c r="A207" s="49">
        <f t="shared" si="3"/>
        <v>202</v>
      </c>
      <c r="B207" s="14">
        <v>42508</v>
      </c>
      <c r="C207" s="14">
        <v>42508</v>
      </c>
      <c r="D207" s="9">
        <v>582</v>
      </c>
      <c r="E207" s="15">
        <v>140010.74</v>
      </c>
      <c r="F207" s="15">
        <v>0</v>
      </c>
      <c r="G207" s="58" t="s">
        <v>468</v>
      </c>
      <c r="H207" s="58" t="s">
        <v>468</v>
      </c>
      <c r="I207" s="45" t="s">
        <v>387</v>
      </c>
      <c r="J207" s="10" t="s">
        <v>754</v>
      </c>
      <c r="K207" s="45" t="s">
        <v>14</v>
      </c>
      <c r="L207" s="45" t="s">
        <v>14</v>
      </c>
      <c r="M207" s="16" t="s">
        <v>773</v>
      </c>
      <c r="N207" s="11" t="s">
        <v>470</v>
      </c>
      <c r="O207" s="55" t="s">
        <v>753</v>
      </c>
      <c r="P207" s="10" t="s">
        <v>577</v>
      </c>
      <c r="Q207" s="10" t="s">
        <v>1090</v>
      </c>
    </row>
    <row r="208" spans="1:17" s="13" customFormat="1" ht="60" x14ac:dyDescent="0.25">
      <c r="A208" s="39">
        <f t="shared" si="3"/>
        <v>203</v>
      </c>
      <c r="B208" s="14">
        <v>42513</v>
      </c>
      <c r="C208" s="14">
        <v>42513</v>
      </c>
      <c r="D208" s="9">
        <v>2227</v>
      </c>
      <c r="E208" s="15">
        <v>307221.90000000002</v>
      </c>
      <c r="F208" s="15">
        <v>0</v>
      </c>
      <c r="G208" s="11" t="s">
        <v>273</v>
      </c>
      <c r="H208" s="11" t="s">
        <v>273</v>
      </c>
      <c r="I208" s="10" t="s">
        <v>12</v>
      </c>
      <c r="J208" s="10" t="s">
        <v>424</v>
      </c>
      <c r="K208" s="10" t="s">
        <v>14</v>
      </c>
      <c r="L208" s="10" t="s">
        <v>14</v>
      </c>
      <c r="M208" s="16" t="s">
        <v>275</v>
      </c>
      <c r="N208" s="11" t="s">
        <v>152</v>
      </c>
      <c r="O208" s="64" t="s">
        <v>755</v>
      </c>
      <c r="P208" s="10" t="s">
        <v>551</v>
      </c>
      <c r="Q208" s="10" t="s">
        <v>803</v>
      </c>
    </row>
    <row r="209" spans="1:17" s="13" customFormat="1" ht="75" x14ac:dyDescent="0.25">
      <c r="A209" s="39">
        <f t="shared" si="3"/>
        <v>204</v>
      </c>
      <c r="B209" s="14">
        <v>42510</v>
      </c>
      <c r="C209" s="14">
        <v>42510</v>
      </c>
      <c r="D209" s="9">
        <v>81</v>
      </c>
      <c r="E209" s="127">
        <v>-91658.73</v>
      </c>
      <c r="F209" s="15">
        <v>0</v>
      </c>
      <c r="G209" s="84" t="s">
        <v>757</v>
      </c>
      <c r="H209" s="84" t="s">
        <v>197</v>
      </c>
      <c r="I209" s="20" t="s">
        <v>387</v>
      </c>
      <c r="J209" s="39" t="s">
        <v>376</v>
      </c>
      <c r="K209" s="10" t="s">
        <v>14</v>
      </c>
      <c r="L209" s="10" t="s">
        <v>14</v>
      </c>
      <c r="M209" s="10" t="s">
        <v>15</v>
      </c>
      <c r="N209" s="11" t="s">
        <v>377</v>
      </c>
      <c r="O209" s="10" t="s">
        <v>796</v>
      </c>
      <c r="P209" s="39" t="s">
        <v>546</v>
      </c>
      <c r="Q209" s="10" t="s">
        <v>805</v>
      </c>
    </row>
    <row r="210" spans="1:17" s="13" customFormat="1" ht="60" x14ac:dyDescent="0.25">
      <c r="A210" s="39">
        <f t="shared" si="3"/>
        <v>205</v>
      </c>
      <c r="B210" s="14">
        <v>42513</v>
      </c>
      <c r="C210" s="14">
        <v>42513</v>
      </c>
      <c r="D210" s="9">
        <v>595</v>
      </c>
      <c r="E210" s="15">
        <v>91658.73</v>
      </c>
      <c r="F210" s="15">
        <v>0</v>
      </c>
      <c r="G210" s="11" t="s">
        <v>757</v>
      </c>
      <c r="H210" s="11" t="s">
        <v>757</v>
      </c>
      <c r="I210" s="10" t="s">
        <v>387</v>
      </c>
      <c r="J210" s="10" t="s">
        <v>376</v>
      </c>
      <c r="K210" s="10" t="s">
        <v>14</v>
      </c>
      <c r="L210" s="10" t="s">
        <v>14</v>
      </c>
      <c r="M210" s="16" t="s">
        <v>15</v>
      </c>
      <c r="N210" s="11" t="s">
        <v>377</v>
      </c>
      <c r="O210" s="64" t="s">
        <v>756</v>
      </c>
      <c r="P210" s="10" t="s">
        <v>546</v>
      </c>
      <c r="Q210" s="10" t="s">
        <v>795</v>
      </c>
    </row>
    <row r="211" spans="1:17" s="71" customFormat="1" ht="75" x14ac:dyDescent="0.25">
      <c r="A211" s="39">
        <f t="shared" si="3"/>
        <v>206</v>
      </c>
      <c r="B211" s="14">
        <v>42515</v>
      </c>
      <c r="C211" s="14">
        <v>42515</v>
      </c>
      <c r="D211" s="9">
        <v>606</v>
      </c>
      <c r="E211" s="15">
        <v>44835.3</v>
      </c>
      <c r="F211" s="15">
        <v>0</v>
      </c>
      <c r="G211" s="11" t="s">
        <v>764</v>
      </c>
      <c r="H211" s="11" t="s">
        <v>764</v>
      </c>
      <c r="I211" s="10" t="s">
        <v>387</v>
      </c>
      <c r="J211" s="10" t="s">
        <v>761</v>
      </c>
      <c r="K211" s="10" t="s">
        <v>14</v>
      </c>
      <c r="L211" s="10" t="s">
        <v>14</v>
      </c>
      <c r="M211" s="16" t="s">
        <v>15</v>
      </c>
      <c r="N211" s="11" t="s">
        <v>775</v>
      </c>
      <c r="O211" s="64" t="s">
        <v>758</v>
      </c>
      <c r="P211" s="10" t="s">
        <v>540</v>
      </c>
      <c r="Q211" s="10" t="s">
        <v>1201</v>
      </c>
    </row>
    <row r="212" spans="1:17" s="71" customFormat="1" ht="60" x14ac:dyDescent="0.25">
      <c r="A212" s="39">
        <f t="shared" si="3"/>
        <v>207</v>
      </c>
      <c r="B212" s="14">
        <v>42515</v>
      </c>
      <c r="C212" s="14">
        <v>42515</v>
      </c>
      <c r="D212" s="9">
        <v>607</v>
      </c>
      <c r="E212" s="15">
        <v>219628.5</v>
      </c>
      <c r="F212" s="15">
        <v>0</v>
      </c>
      <c r="G212" s="11" t="s">
        <v>764</v>
      </c>
      <c r="H212" s="11" t="s">
        <v>764</v>
      </c>
      <c r="I212" s="10" t="s">
        <v>387</v>
      </c>
      <c r="J212" s="10" t="s">
        <v>762</v>
      </c>
      <c r="K212" s="10" t="s">
        <v>14</v>
      </c>
      <c r="L212" s="10" t="s">
        <v>14</v>
      </c>
      <c r="M212" s="16" t="s">
        <v>15</v>
      </c>
      <c r="N212" s="11" t="s">
        <v>775</v>
      </c>
      <c r="O212" s="64" t="s">
        <v>759</v>
      </c>
      <c r="P212" s="10" t="s">
        <v>793</v>
      </c>
      <c r="Q212" s="10" t="s">
        <v>1201</v>
      </c>
    </row>
    <row r="213" spans="1:17" s="71" customFormat="1" ht="60" x14ac:dyDescent="0.25">
      <c r="A213" s="39">
        <f t="shared" si="3"/>
        <v>208</v>
      </c>
      <c r="B213" s="14">
        <v>42515</v>
      </c>
      <c r="C213" s="14">
        <v>42515</v>
      </c>
      <c r="D213" s="9">
        <v>608</v>
      </c>
      <c r="E213" s="15">
        <v>166676.67000000001</v>
      </c>
      <c r="F213" s="15">
        <v>0</v>
      </c>
      <c r="G213" s="11" t="s">
        <v>765</v>
      </c>
      <c r="H213" s="11" t="s">
        <v>765</v>
      </c>
      <c r="I213" s="10" t="s">
        <v>387</v>
      </c>
      <c r="J213" s="10" t="s">
        <v>763</v>
      </c>
      <c r="K213" s="10" t="s">
        <v>14</v>
      </c>
      <c r="L213" s="10" t="s">
        <v>14</v>
      </c>
      <c r="M213" s="16" t="s">
        <v>774</v>
      </c>
      <c r="N213" s="11" t="s">
        <v>195</v>
      </c>
      <c r="O213" s="64" t="s">
        <v>760</v>
      </c>
      <c r="P213" s="10" t="s">
        <v>562</v>
      </c>
      <c r="Q213" s="10" t="s">
        <v>1198</v>
      </c>
    </row>
    <row r="214" spans="1:17" s="71" customFormat="1" ht="60" x14ac:dyDescent="0.25">
      <c r="A214" s="39">
        <f t="shared" si="3"/>
        <v>209</v>
      </c>
      <c r="B214" s="14">
        <v>42515</v>
      </c>
      <c r="C214" s="14">
        <v>42515</v>
      </c>
      <c r="D214" s="9">
        <v>605</v>
      </c>
      <c r="E214" s="15">
        <v>209000</v>
      </c>
      <c r="F214" s="15">
        <v>0</v>
      </c>
      <c r="G214" s="11" t="s">
        <v>112</v>
      </c>
      <c r="H214" s="11" t="s">
        <v>112</v>
      </c>
      <c r="I214" s="10" t="s">
        <v>387</v>
      </c>
      <c r="J214" s="10" t="s">
        <v>403</v>
      </c>
      <c r="K214" s="10" t="s">
        <v>14</v>
      </c>
      <c r="L214" s="10" t="s">
        <v>14</v>
      </c>
      <c r="M214" s="16" t="s">
        <v>114</v>
      </c>
      <c r="N214" s="11" t="s">
        <v>115</v>
      </c>
      <c r="O214" s="64" t="s">
        <v>513</v>
      </c>
      <c r="P214" s="10" t="s">
        <v>573</v>
      </c>
      <c r="Q214" s="10" t="s">
        <v>1197</v>
      </c>
    </row>
    <row r="215" spans="1:17" s="13" customFormat="1" ht="75" x14ac:dyDescent="0.25">
      <c r="A215" s="39">
        <f t="shared" si="3"/>
        <v>210</v>
      </c>
      <c r="B215" s="14">
        <v>42520</v>
      </c>
      <c r="C215" s="14">
        <v>42520</v>
      </c>
      <c r="D215" s="9">
        <v>5</v>
      </c>
      <c r="E215" s="15">
        <v>537000.30000000005</v>
      </c>
      <c r="F215" s="15">
        <v>0</v>
      </c>
      <c r="G215" s="11" t="s">
        <v>766</v>
      </c>
      <c r="H215" s="11" t="s">
        <v>766</v>
      </c>
      <c r="I215" s="10" t="s">
        <v>118</v>
      </c>
      <c r="J215" s="10" t="s">
        <v>54</v>
      </c>
      <c r="K215" s="10" t="s">
        <v>14</v>
      </c>
      <c r="L215" s="10" t="s">
        <v>14</v>
      </c>
      <c r="M215" s="16" t="s">
        <v>65</v>
      </c>
      <c r="N215" s="11" t="s">
        <v>776</v>
      </c>
      <c r="O215" s="64" t="s">
        <v>794</v>
      </c>
      <c r="P215" s="10" t="s">
        <v>551</v>
      </c>
      <c r="Q215" s="10" t="s">
        <v>804</v>
      </c>
    </row>
    <row r="216" spans="1:17" s="13" customFormat="1" ht="75" x14ac:dyDescent="0.25">
      <c r="A216" s="39">
        <f t="shared" si="3"/>
        <v>211</v>
      </c>
      <c r="B216" s="14">
        <v>42537</v>
      </c>
      <c r="C216" s="14">
        <v>42537</v>
      </c>
      <c r="D216" s="9">
        <v>695</v>
      </c>
      <c r="E216" s="98">
        <v>164000</v>
      </c>
      <c r="F216" s="15">
        <v>0</v>
      </c>
      <c r="G216" s="92" t="s">
        <v>436</v>
      </c>
      <c r="H216" s="11" t="s">
        <v>436</v>
      </c>
      <c r="I216" s="10" t="s">
        <v>387</v>
      </c>
      <c r="J216" s="90" t="s">
        <v>437</v>
      </c>
      <c r="K216" s="10" t="s">
        <v>14</v>
      </c>
      <c r="L216" s="10" t="s">
        <v>14</v>
      </c>
      <c r="M216" s="16" t="s">
        <v>867</v>
      </c>
      <c r="N216" s="11" t="s">
        <v>439</v>
      </c>
      <c r="O216" s="91" t="s">
        <v>826</v>
      </c>
      <c r="P216" s="10" t="s">
        <v>551</v>
      </c>
      <c r="Q216" s="10" t="s">
        <v>914</v>
      </c>
    </row>
    <row r="217" spans="1:17" s="13" customFormat="1" ht="60" x14ac:dyDescent="0.25">
      <c r="A217" s="39">
        <f t="shared" si="3"/>
        <v>212</v>
      </c>
      <c r="B217" s="14">
        <v>42535</v>
      </c>
      <c r="C217" s="14">
        <v>42535</v>
      </c>
      <c r="D217" s="9">
        <v>690</v>
      </c>
      <c r="E217" s="98">
        <v>170945.32</v>
      </c>
      <c r="F217" s="15">
        <v>0</v>
      </c>
      <c r="G217" s="92" t="s">
        <v>870</v>
      </c>
      <c r="H217" s="11" t="s">
        <v>868</v>
      </c>
      <c r="I217" s="10" t="s">
        <v>387</v>
      </c>
      <c r="J217" s="90" t="s">
        <v>260</v>
      </c>
      <c r="K217" s="10" t="s">
        <v>14</v>
      </c>
      <c r="L217" s="10" t="s">
        <v>14</v>
      </c>
      <c r="M217" s="16" t="s">
        <v>865</v>
      </c>
      <c r="N217" s="11" t="s">
        <v>866</v>
      </c>
      <c r="O217" s="91" t="s">
        <v>827</v>
      </c>
      <c r="P217" s="10" t="s">
        <v>577</v>
      </c>
      <c r="Q217" s="10" t="s">
        <v>871</v>
      </c>
    </row>
    <row r="218" spans="1:17" s="13" customFormat="1" ht="75" x14ac:dyDescent="0.25">
      <c r="A218" s="39">
        <f t="shared" si="3"/>
        <v>213</v>
      </c>
      <c r="B218" s="14">
        <v>42537</v>
      </c>
      <c r="C218" s="14">
        <v>42537</v>
      </c>
      <c r="D218" s="9">
        <v>696</v>
      </c>
      <c r="E218" s="98">
        <v>937497.39</v>
      </c>
      <c r="F218" s="15">
        <v>0</v>
      </c>
      <c r="G218" s="92" t="s">
        <v>911</v>
      </c>
      <c r="H218" s="11" t="s">
        <v>482</v>
      </c>
      <c r="I218" s="45" t="s">
        <v>387</v>
      </c>
      <c r="J218" s="90" t="s">
        <v>483</v>
      </c>
      <c r="K218" s="10" t="s">
        <v>14</v>
      </c>
      <c r="L218" s="10" t="s">
        <v>14</v>
      </c>
      <c r="M218" s="16" t="s">
        <v>40</v>
      </c>
      <c r="N218" s="11" t="s">
        <v>61</v>
      </c>
      <c r="O218" s="91" t="s">
        <v>828</v>
      </c>
      <c r="P218" s="10" t="s">
        <v>542</v>
      </c>
      <c r="Q218" s="10" t="s">
        <v>1199</v>
      </c>
    </row>
    <row r="219" spans="1:17" s="13" customFormat="1" ht="60" x14ac:dyDescent="0.25">
      <c r="A219" s="39">
        <f t="shared" si="3"/>
        <v>214</v>
      </c>
      <c r="B219" s="14">
        <v>42522</v>
      </c>
      <c r="C219" s="14">
        <v>42522</v>
      </c>
      <c r="D219" s="9">
        <v>657</v>
      </c>
      <c r="E219" s="98">
        <v>58500</v>
      </c>
      <c r="F219" s="15">
        <v>0</v>
      </c>
      <c r="G219" s="92" t="s">
        <v>937</v>
      </c>
      <c r="H219" s="11" t="s">
        <v>869</v>
      </c>
      <c r="I219" s="10" t="s">
        <v>387</v>
      </c>
      <c r="J219" s="90" t="s">
        <v>808</v>
      </c>
      <c r="K219" s="89" t="s">
        <v>26</v>
      </c>
      <c r="L219" s="10" t="s">
        <v>248</v>
      </c>
      <c r="M219" s="16" t="s">
        <v>141</v>
      </c>
      <c r="N219" s="11" t="s">
        <v>405</v>
      </c>
      <c r="O219" s="94" t="s">
        <v>1288</v>
      </c>
      <c r="P219" s="10" t="s">
        <v>542</v>
      </c>
      <c r="Q219" s="10" t="s">
        <v>938</v>
      </c>
    </row>
    <row r="220" spans="1:17" s="13" customFormat="1" ht="75" x14ac:dyDescent="0.25">
      <c r="A220" s="39">
        <f t="shared" si="3"/>
        <v>215</v>
      </c>
      <c r="B220" s="14">
        <v>42522</v>
      </c>
      <c r="C220" s="14">
        <v>42522</v>
      </c>
      <c r="D220" s="9">
        <v>656</v>
      </c>
      <c r="E220" s="98">
        <v>12984</v>
      </c>
      <c r="F220" s="15">
        <v>0</v>
      </c>
      <c r="G220" s="58" t="s">
        <v>227</v>
      </c>
      <c r="H220" s="11" t="s">
        <v>227</v>
      </c>
      <c r="I220" s="45" t="s">
        <v>387</v>
      </c>
      <c r="J220" s="90" t="s">
        <v>54</v>
      </c>
      <c r="K220" s="89" t="s">
        <v>14</v>
      </c>
      <c r="L220" s="10" t="s">
        <v>14</v>
      </c>
      <c r="M220" s="16" t="s">
        <v>228</v>
      </c>
      <c r="N220" s="11" t="s">
        <v>229</v>
      </c>
      <c r="O220" s="91" t="s">
        <v>830</v>
      </c>
      <c r="P220" s="10" t="s">
        <v>551</v>
      </c>
      <c r="Q220" s="10" t="s">
        <v>1200</v>
      </c>
    </row>
    <row r="221" spans="1:17" s="13" customFormat="1" ht="75" x14ac:dyDescent="0.25">
      <c r="A221" s="39">
        <f t="shared" si="3"/>
        <v>216</v>
      </c>
      <c r="B221" s="14">
        <v>42523</v>
      </c>
      <c r="C221" s="14">
        <v>42523</v>
      </c>
      <c r="D221" s="9">
        <v>663</v>
      </c>
      <c r="E221" s="98">
        <v>70500</v>
      </c>
      <c r="F221" s="15">
        <v>0</v>
      </c>
      <c r="G221" s="92" t="s">
        <v>932</v>
      </c>
      <c r="H221" s="11" t="s">
        <v>931</v>
      </c>
      <c r="I221" s="10" t="s">
        <v>387</v>
      </c>
      <c r="J221" s="90" t="s">
        <v>809</v>
      </c>
      <c r="K221" s="89" t="s">
        <v>26</v>
      </c>
      <c r="L221" s="10" t="s">
        <v>248</v>
      </c>
      <c r="M221" s="16" t="s">
        <v>141</v>
      </c>
      <c r="N221" s="11" t="s">
        <v>929</v>
      </c>
      <c r="O221" s="91" t="s">
        <v>831</v>
      </c>
      <c r="P221" s="10" t="s">
        <v>925</v>
      </c>
      <c r="Q221" s="10" t="s">
        <v>930</v>
      </c>
    </row>
    <row r="222" spans="1:17" s="13" customFormat="1" ht="60" x14ac:dyDescent="0.25">
      <c r="A222" s="39">
        <f t="shared" si="3"/>
        <v>217</v>
      </c>
      <c r="B222" s="14">
        <v>42523</v>
      </c>
      <c r="C222" s="14">
        <v>42523</v>
      </c>
      <c r="D222" s="9">
        <v>662</v>
      </c>
      <c r="E222" s="98">
        <v>112650</v>
      </c>
      <c r="F222" s="15">
        <v>0</v>
      </c>
      <c r="G222" s="92" t="s">
        <v>860</v>
      </c>
      <c r="H222" s="11" t="s">
        <v>935</v>
      </c>
      <c r="I222" s="10" t="s">
        <v>387</v>
      </c>
      <c r="J222" s="90" t="s">
        <v>809</v>
      </c>
      <c r="K222" s="89" t="s">
        <v>26</v>
      </c>
      <c r="L222" s="10" t="s">
        <v>248</v>
      </c>
      <c r="M222" s="16" t="s">
        <v>933</v>
      </c>
      <c r="N222" s="11" t="s">
        <v>918</v>
      </c>
      <c r="O222" s="91" t="s">
        <v>832</v>
      </c>
      <c r="P222" s="10" t="s">
        <v>925</v>
      </c>
      <c r="Q222" s="10" t="s">
        <v>934</v>
      </c>
    </row>
    <row r="223" spans="1:17" s="13" customFormat="1" ht="60" x14ac:dyDescent="0.25">
      <c r="A223" s="39">
        <f t="shared" si="3"/>
        <v>218</v>
      </c>
      <c r="B223" s="14">
        <v>42541</v>
      </c>
      <c r="C223" s="14">
        <v>42541</v>
      </c>
      <c r="D223" s="9">
        <v>718</v>
      </c>
      <c r="E223" s="98">
        <v>206571.89</v>
      </c>
      <c r="F223" s="15">
        <v>0</v>
      </c>
      <c r="G223" s="92" t="s">
        <v>880</v>
      </c>
      <c r="H223" s="11" t="s">
        <v>879</v>
      </c>
      <c r="I223" s="10" t="s">
        <v>387</v>
      </c>
      <c r="J223" s="90" t="s">
        <v>201</v>
      </c>
      <c r="K223" s="10" t="s">
        <v>14</v>
      </c>
      <c r="L223" s="10" t="s">
        <v>14</v>
      </c>
      <c r="M223" s="16" t="s">
        <v>151</v>
      </c>
      <c r="N223" s="11" t="s">
        <v>447</v>
      </c>
      <c r="O223" s="91" t="s">
        <v>833</v>
      </c>
      <c r="P223" s="10" t="s">
        <v>551</v>
      </c>
      <c r="Q223" s="10" t="s">
        <v>882</v>
      </c>
    </row>
    <row r="224" spans="1:17" s="13" customFormat="1" ht="75" x14ac:dyDescent="0.25">
      <c r="A224" s="39">
        <f t="shared" si="3"/>
        <v>219</v>
      </c>
      <c r="B224" s="14">
        <v>42529</v>
      </c>
      <c r="C224" s="14">
        <v>42529</v>
      </c>
      <c r="D224" s="9">
        <v>677</v>
      </c>
      <c r="E224" s="98">
        <v>94860</v>
      </c>
      <c r="F224" s="15">
        <v>0</v>
      </c>
      <c r="G224" s="92" t="s">
        <v>928</v>
      </c>
      <c r="H224" s="11" t="s">
        <v>927</v>
      </c>
      <c r="I224" s="10" t="s">
        <v>387</v>
      </c>
      <c r="J224" s="90" t="s">
        <v>809</v>
      </c>
      <c r="K224" s="89" t="s">
        <v>26</v>
      </c>
      <c r="L224" s="10" t="s">
        <v>248</v>
      </c>
      <c r="M224" s="16" t="s">
        <v>141</v>
      </c>
      <c r="N224" s="11" t="s">
        <v>924</v>
      </c>
      <c r="O224" s="94" t="s">
        <v>936</v>
      </c>
      <c r="P224" s="10" t="s">
        <v>925</v>
      </c>
      <c r="Q224" s="10" t="s">
        <v>926</v>
      </c>
    </row>
    <row r="225" spans="1:28" s="13" customFormat="1" ht="60" x14ac:dyDescent="0.25">
      <c r="A225" s="39">
        <f t="shared" si="3"/>
        <v>220</v>
      </c>
      <c r="B225" s="14">
        <v>42529</v>
      </c>
      <c r="C225" s="14">
        <v>42529</v>
      </c>
      <c r="D225" s="9">
        <v>678</v>
      </c>
      <c r="E225" s="98">
        <v>474338.4</v>
      </c>
      <c r="F225" s="15">
        <v>0</v>
      </c>
      <c r="G225" s="92" t="s">
        <v>903</v>
      </c>
      <c r="H225" s="11" t="s">
        <v>900</v>
      </c>
      <c r="I225" s="10" t="s">
        <v>387</v>
      </c>
      <c r="J225" s="90" t="s">
        <v>810</v>
      </c>
      <c r="K225" s="10" t="s">
        <v>14</v>
      </c>
      <c r="L225" s="10" t="s">
        <v>14</v>
      </c>
      <c r="M225" s="16" t="s">
        <v>65</v>
      </c>
      <c r="N225" s="11" t="s">
        <v>881</v>
      </c>
      <c r="O225" s="91" t="s">
        <v>834</v>
      </c>
      <c r="P225" s="10" t="s">
        <v>551</v>
      </c>
      <c r="Q225" s="10" t="s">
        <v>898</v>
      </c>
    </row>
    <row r="226" spans="1:28" s="13" customFormat="1" ht="60" x14ac:dyDescent="0.25">
      <c r="A226" s="39">
        <f t="shared" si="3"/>
        <v>221</v>
      </c>
      <c r="B226" s="14">
        <v>42529</v>
      </c>
      <c r="C226" s="14">
        <v>42529</v>
      </c>
      <c r="D226" s="9">
        <v>679</v>
      </c>
      <c r="E226" s="98">
        <v>45000</v>
      </c>
      <c r="F226" s="15">
        <v>0</v>
      </c>
      <c r="G226" s="92" t="s">
        <v>901</v>
      </c>
      <c r="H226" s="11" t="s">
        <v>901</v>
      </c>
      <c r="I226" s="10" t="s">
        <v>387</v>
      </c>
      <c r="J226" s="90" t="s">
        <v>59</v>
      </c>
      <c r="K226" s="10" t="s">
        <v>14</v>
      </c>
      <c r="L226" s="10" t="s">
        <v>14</v>
      </c>
      <c r="M226" s="16" t="s">
        <v>65</v>
      </c>
      <c r="N226" s="11" t="s">
        <v>920</v>
      </c>
      <c r="O226" s="91" t="s">
        <v>835</v>
      </c>
      <c r="P226" s="10" t="s">
        <v>921</v>
      </c>
      <c r="Q226" s="10" t="s">
        <v>922</v>
      </c>
    </row>
    <row r="227" spans="1:28" s="13" customFormat="1" ht="60" x14ac:dyDescent="0.25">
      <c r="A227" s="39">
        <f t="shared" si="3"/>
        <v>222</v>
      </c>
      <c r="B227" s="14">
        <v>42531</v>
      </c>
      <c r="C227" s="14">
        <v>42531</v>
      </c>
      <c r="D227" s="9">
        <v>688</v>
      </c>
      <c r="E227" s="98">
        <v>228668.27</v>
      </c>
      <c r="F227" s="15">
        <v>0</v>
      </c>
      <c r="G227" s="92" t="s">
        <v>919</v>
      </c>
      <c r="H227" s="11" t="s">
        <v>902</v>
      </c>
      <c r="I227" s="10" t="s">
        <v>387</v>
      </c>
      <c r="J227" s="90" t="s">
        <v>811</v>
      </c>
      <c r="K227" s="89" t="s">
        <v>14</v>
      </c>
      <c r="L227" s="10" t="s">
        <v>14</v>
      </c>
      <c r="M227" s="16" t="s">
        <v>917</v>
      </c>
      <c r="N227" s="11" t="s">
        <v>918</v>
      </c>
      <c r="O227" s="91" t="s">
        <v>836</v>
      </c>
      <c r="P227" s="10" t="s">
        <v>915</v>
      </c>
      <c r="Q227" s="10" t="s">
        <v>916</v>
      </c>
    </row>
    <row r="228" spans="1:28" s="13" customFormat="1" ht="75" x14ac:dyDescent="0.25">
      <c r="A228" s="39">
        <f t="shared" si="3"/>
        <v>223</v>
      </c>
      <c r="B228" s="14">
        <v>42535</v>
      </c>
      <c r="C228" s="14">
        <v>42535</v>
      </c>
      <c r="D228" s="9">
        <v>691</v>
      </c>
      <c r="E228" s="98">
        <v>178915.8</v>
      </c>
      <c r="F228" s="15">
        <v>0</v>
      </c>
      <c r="G228" s="92" t="s">
        <v>748</v>
      </c>
      <c r="H228" s="11" t="s">
        <v>748</v>
      </c>
      <c r="I228" s="10" t="s">
        <v>387</v>
      </c>
      <c r="J228" s="90" t="s">
        <v>59</v>
      </c>
      <c r="K228" s="10" t="s">
        <v>14</v>
      </c>
      <c r="L228" s="10" t="s">
        <v>14</v>
      </c>
      <c r="M228" s="16" t="s">
        <v>60</v>
      </c>
      <c r="N228" s="11" t="s">
        <v>772</v>
      </c>
      <c r="O228" s="91" t="s">
        <v>837</v>
      </c>
      <c r="P228" s="10" t="s">
        <v>540</v>
      </c>
      <c r="Q228" s="10" t="s">
        <v>864</v>
      </c>
    </row>
    <row r="229" spans="1:28" s="13" customFormat="1" ht="60" x14ac:dyDescent="0.25">
      <c r="A229" s="39">
        <f t="shared" si="3"/>
        <v>224</v>
      </c>
      <c r="B229" s="14">
        <v>42537</v>
      </c>
      <c r="C229" s="14">
        <v>42537</v>
      </c>
      <c r="D229" s="9">
        <v>697</v>
      </c>
      <c r="E229" s="98">
        <v>153872.6</v>
      </c>
      <c r="F229" s="15">
        <v>0</v>
      </c>
      <c r="G229" s="92" t="s">
        <v>485</v>
      </c>
      <c r="H229" s="11" t="s">
        <v>485</v>
      </c>
      <c r="I229" s="10" t="s">
        <v>387</v>
      </c>
      <c r="J229" s="90" t="s">
        <v>486</v>
      </c>
      <c r="K229" s="89" t="s">
        <v>14</v>
      </c>
      <c r="L229" s="10" t="s">
        <v>14</v>
      </c>
      <c r="M229" s="16" t="s">
        <v>912</v>
      </c>
      <c r="N229" s="11" t="s">
        <v>487</v>
      </c>
      <c r="O229" s="91" t="s">
        <v>838</v>
      </c>
      <c r="P229" s="10" t="s">
        <v>542</v>
      </c>
      <c r="Q229" s="45" t="s">
        <v>1195</v>
      </c>
    </row>
    <row r="230" spans="1:28" s="111" customFormat="1" ht="60" x14ac:dyDescent="0.25">
      <c r="A230" s="121">
        <f t="shared" si="3"/>
        <v>225</v>
      </c>
      <c r="B230" s="56">
        <v>42538</v>
      </c>
      <c r="C230" s="56">
        <v>42538</v>
      </c>
      <c r="D230" s="60">
        <v>714</v>
      </c>
      <c r="E230" s="98">
        <v>160726.91</v>
      </c>
      <c r="F230" s="118">
        <v>0</v>
      </c>
      <c r="G230" s="119" t="s">
        <v>1257</v>
      </c>
      <c r="H230" s="63" t="s">
        <v>1257</v>
      </c>
      <c r="I230" s="10" t="s">
        <v>387</v>
      </c>
      <c r="J230" s="120" t="s">
        <v>812</v>
      </c>
      <c r="K230" s="89" t="s">
        <v>14</v>
      </c>
      <c r="L230" s="10" t="s">
        <v>14</v>
      </c>
      <c r="M230" s="24" t="s">
        <v>104</v>
      </c>
      <c r="N230" s="63" t="s">
        <v>105</v>
      </c>
      <c r="O230" s="122" t="s">
        <v>839</v>
      </c>
      <c r="P230" s="62" t="s">
        <v>540</v>
      </c>
      <c r="Q230" s="45" t="s">
        <v>1303</v>
      </c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</row>
    <row r="231" spans="1:28" s="111" customFormat="1" ht="60" x14ac:dyDescent="0.25">
      <c r="A231" s="121">
        <f t="shared" si="3"/>
        <v>226</v>
      </c>
      <c r="B231" s="56">
        <v>42538</v>
      </c>
      <c r="C231" s="56">
        <v>42538</v>
      </c>
      <c r="D231" s="60">
        <v>715</v>
      </c>
      <c r="E231" s="98">
        <v>91811.19</v>
      </c>
      <c r="F231" s="118">
        <v>0</v>
      </c>
      <c r="G231" s="119" t="s">
        <v>1257</v>
      </c>
      <c r="H231" s="63" t="s">
        <v>1257</v>
      </c>
      <c r="I231" s="10" t="s">
        <v>387</v>
      </c>
      <c r="J231" s="120" t="s">
        <v>812</v>
      </c>
      <c r="K231" s="89" t="s">
        <v>14</v>
      </c>
      <c r="L231" s="10" t="s">
        <v>14</v>
      </c>
      <c r="M231" s="24" t="s">
        <v>104</v>
      </c>
      <c r="N231" s="63" t="s">
        <v>105</v>
      </c>
      <c r="O231" s="122" t="s">
        <v>840</v>
      </c>
      <c r="P231" s="62" t="s">
        <v>551</v>
      </c>
      <c r="Q231" s="45" t="s">
        <v>1303</v>
      </c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</row>
    <row r="232" spans="1:28" s="13" customFormat="1" ht="75" x14ac:dyDescent="0.25">
      <c r="A232" s="39">
        <v>225</v>
      </c>
      <c r="B232" s="18">
        <v>42538</v>
      </c>
      <c r="C232" s="18">
        <v>42538</v>
      </c>
      <c r="D232" s="7">
        <v>717</v>
      </c>
      <c r="E232" s="98">
        <v>115478.13</v>
      </c>
      <c r="F232" s="95">
        <v>0</v>
      </c>
      <c r="G232" s="92" t="s">
        <v>878</v>
      </c>
      <c r="H232" s="25" t="s">
        <v>877</v>
      </c>
      <c r="I232" s="10" t="s">
        <v>387</v>
      </c>
      <c r="J232" s="90" t="s">
        <v>813</v>
      </c>
      <c r="K232" s="6" t="s">
        <v>14</v>
      </c>
      <c r="L232" s="5" t="s">
        <v>14</v>
      </c>
      <c r="M232" s="16" t="s">
        <v>875</v>
      </c>
      <c r="N232" s="8" t="s">
        <v>213</v>
      </c>
      <c r="O232" s="91" t="s">
        <v>859</v>
      </c>
      <c r="P232" s="19" t="s">
        <v>551</v>
      </c>
      <c r="Q232" s="19" t="s">
        <v>876</v>
      </c>
    </row>
    <row r="233" spans="1:28" s="13" customFormat="1" ht="60" x14ac:dyDescent="0.25">
      <c r="A233" s="39">
        <f t="shared" si="3"/>
        <v>226</v>
      </c>
      <c r="B233" s="14">
        <v>42538</v>
      </c>
      <c r="C233" s="14">
        <v>42538</v>
      </c>
      <c r="D233" s="9">
        <v>716</v>
      </c>
      <c r="E233" s="98">
        <v>501093</v>
      </c>
      <c r="F233" s="95">
        <v>0</v>
      </c>
      <c r="G233" s="92" t="s">
        <v>874</v>
      </c>
      <c r="H233" s="11" t="s">
        <v>874</v>
      </c>
      <c r="I233" s="10" t="s">
        <v>387</v>
      </c>
      <c r="J233" s="90" t="s">
        <v>814</v>
      </c>
      <c r="K233" s="89" t="s">
        <v>14</v>
      </c>
      <c r="L233" s="10" t="s">
        <v>14</v>
      </c>
      <c r="M233" s="16" t="s">
        <v>872</v>
      </c>
      <c r="N233" s="11" t="s">
        <v>458</v>
      </c>
      <c r="O233" s="91" t="s">
        <v>841</v>
      </c>
      <c r="P233" s="10" t="s">
        <v>549</v>
      </c>
      <c r="Q233" s="10" t="s">
        <v>873</v>
      </c>
    </row>
    <row r="234" spans="1:28" s="13" customFormat="1" ht="75" x14ac:dyDescent="0.25">
      <c r="A234" s="39">
        <f t="shared" si="3"/>
        <v>227</v>
      </c>
      <c r="B234" s="14">
        <v>42542</v>
      </c>
      <c r="C234" s="14">
        <v>42542</v>
      </c>
      <c r="D234" s="9">
        <v>722</v>
      </c>
      <c r="E234" s="98">
        <v>709744.63</v>
      </c>
      <c r="F234" s="95">
        <v>0</v>
      </c>
      <c r="G234" s="92" t="s">
        <v>514</v>
      </c>
      <c r="H234" s="11" t="s">
        <v>514</v>
      </c>
      <c r="I234" s="10" t="s">
        <v>387</v>
      </c>
      <c r="J234" s="90" t="s">
        <v>515</v>
      </c>
      <c r="K234" s="89" t="s">
        <v>14</v>
      </c>
      <c r="L234" s="10" t="s">
        <v>14</v>
      </c>
      <c r="M234" s="16" t="s">
        <v>774</v>
      </c>
      <c r="N234" s="11" t="s">
        <v>464</v>
      </c>
      <c r="O234" s="91" t="s">
        <v>842</v>
      </c>
      <c r="P234" s="10" t="s">
        <v>551</v>
      </c>
      <c r="Q234" s="10" t="s">
        <v>1196</v>
      </c>
    </row>
    <row r="235" spans="1:28" s="13" customFormat="1" ht="75" x14ac:dyDescent="0.25">
      <c r="A235" s="39">
        <v>228</v>
      </c>
      <c r="B235" s="14">
        <v>42551</v>
      </c>
      <c r="C235" s="14">
        <v>42551</v>
      </c>
      <c r="D235" s="9">
        <v>768</v>
      </c>
      <c r="E235" s="98">
        <v>6072.65</v>
      </c>
      <c r="F235" s="95">
        <v>0</v>
      </c>
      <c r="G235" s="92" t="s">
        <v>1552</v>
      </c>
      <c r="H235" s="11" t="s">
        <v>963</v>
      </c>
      <c r="I235" s="10" t="s">
        <v>387</v>
      </c>
      <c r="J235" s="90" t="s">
        <v>815</v>
      </c>
      <c r="K235" s="89" t="s">
        <v>14</v>
      </c>
      <c r="L235" s="10" t="s">
        <v>14</v>
      </c>
      <c r="M235" s="16" t="s">
        <v>960</v>
      </c>
      <c r="N235" s="11" t="s">
        <v>961</v>
      </c>
      <c r="O235" s="91" t="s">
        <v>843</v>
      </c>
      <c r="P235" s="10" t="s">
        <v>957</v>
      </c>
      <c r="Q235" s="10" t="s">
        <v>1072</v>
      </c>
    </row>
    <row r="236" spans="1:28" s="13" customFormat="1" ht="60" x14ac:dyDescent="0.25">
      <c r="A236" s="39">
        <v>229</v>
      </c>
      <c r="B236" s="14">
        <v>42542</v>
      </c>
      <c r="C236" s="14">
        <v>42542</v>
      </c>
      <c r="D236" s="9">
        <v>724</v>
      </c>
      <c r="E236" s="98">
        <v>426991.5</v>
      </c>
      <c r="F236" s="95">
        <v>0</v>
      </c>
      <c r="G236" s="92" t="s">
        <v>908</v>
      </c>
      <c r="H236" s="11" t="s">
        <v>908</v>
      </c>
      <c r="I236" s="20" t="s">
        <v>387</v>
      </c>
      <c r="J236" s="90" t="s">
        <v>816</v>
      </c>
      <c r="K236" s="45" t="s">
        <v>14</v>
      </c>
      <c r="L236" s="45" t="s">
        <v>14</v>
      </c>
      <c r="M236" s="16" t="s">
        <v>1267</v>
      </c>
      <c r="N236" s="11" t="s">
        <v>907</v>
      </c>
      <c r="O236" s="91" t="s">
        <v>844</v>
      </c>
      <c r="P236" s="10" t="s">
        <v>923</v>
      </c>
      <c r="Q236" s="45" t="s">
        <v>1073</v>
      </c>
    </row>
    <row r="237" spans="1:28" s="13" customFormat="1" ht="60" x14ac:dyDescent="0.25">
      <c r="A237" s="39">
        <v>230</v>
      </c>
      <c r="B237" s="14">
        <v>42543</v>
      </c>
      <c r="C237" s="14">
        <v>42543</v>
      </c>
      <c r="D237" s="9">
        <v>731</v>
      </c>
      <c r="E237" s="98">
        <v>56806.32</v>
      </c>
      <c r="F237" s="95">
        <v>0</v>
      </c>
      <c r="G237" s="93" t="s">
        <v>883</v>
      </c>
      <c r="H237" s="11" t="s">
        <v>503</v>
      </c>
      <c r="I237" s="20" t="s">
        <v>387</v>
      </c>
      <c r="J237" s="90" t="s">
        <v>504</v>
      </c>
      <c r="K237" s="45" t="s">
        <v>14</v>
      </c>
      <c r="L237" s="45" t="s">
        <v>14</v>
      </c>
      <c r="M237" s="16" t="s">
        <v>104</v>
      </c>
      <c r="N237" s="11" t="s">
        <v>121</v>
      </c>
      <c r="O237" s="91" t="s">
        <v>845</v>
      </c>
      <c r="P237" s="10" t="s">
        <v>542</v>
      </c>
      <c r="Q237" s="45" t="s">
        <v>1074</v>
      </c>
    </row>
    <row r="238" spans="1:28" s="13" customFormat="1" ht="60" x14ac:dyDescent="0.25">
      <c r="A238" s="39">
        <v>231</v>
      </c>
      <c r="B238" s="14">
        <v>42543</v>
      </c>
      <c r="C238" s="14">
        <v>42543</v>
      </c>
      <c r="D238" s="9">
        <v>735</v>
      </c>
      <c r="E238" s="98">
        <v>26529.61</v>
      </c>
      <c r="F238" s="95">
        <v>0</v>
      </c>
      <c r="G238" s="92" t="s">
        <v>897</v>
      </c>
      <c r="H238" s="58" t="s">
        <v>340</v>
      </c>
      <c r="I238" s="45" t="s">
        <v>387</v>
      </c>
      <c r="J238" s="90" t="s">
        <v>817</v>
      </c>
      <c r="K238" s="10" t="s">
        <v>14</v>
      </c>
      <c r="L238" s="10" t="s">
        <v>14</v>
      </c>
      <c r="M238" s="16" t="s">
        <v>388</v>
      </c>
      <c r="N238" s="11" t="s">
        <v>341</v>
      </c>
      <c r="O238" s="91" t="s">
        <v>846</v>
      </c>
      <c r="P238" s="10" t="s">
        <v>904</v>
      </c>
      <c r="Q238" s="10" t="s">
        <v>1075</v>
      </c>
    </row>
    <row r="239" spans="1:28" s="13" customFormat="1" ht="75" x14ac:dyDescent="0.25">
      <c r="A239" s="39">
        <v>232</v>
      </c>
      <c r="B239" s="14">
        <v>42544</v>
      </c>
      <c r="C239" s="14">
        <v>42544</v>
      </c>
      <c r="D239" s="9">
        <v>739</v>
      </c>
      <c r="E239" s="98">
        <v>472729.59</v>
      </c>
      <c r="F239" s="95">
        <v>0</v>
      </c>
      <c r="G239" s="92" t="s">
        <v>888</v>
      </c>
      <c r="H239" s="11" t="s">
        <v>478</v>
      </c>
      <c r="I239" s="45" t="s">
        <v>387</v>
      </c>
      <c r="J239" s="90" t="s">
        <v>479</v>
      </c>
      <c r="K239" s="45" t="s">
        <v>14</v>
      </c>
      <c r="L239" s="45" t="s">
        <v>14</v>
      </c>
      <c r="M239" s="16" t="s">
        <v>887</v>
      </c>
      <c r="N239" s="11" t="s">
        <v>722</v>
      </c>
      <c r="O239" s="91" t="s">
        <v>847</v>
      </c>
      <c r="P239" s="10" t="s">
        <v>562</v>
      </c>
      <c r="Q239" s="45" t="s">
        <v>1076</v>
      </c>
    </row>
    <row r="240" spans="1:28" s="13" customFormat="1" ht="75" x14ac:dyDescent="0.25">
      <c r="A240" s="39">
        <v>233</v>
      </c>
      <c r="B240" s="14">
        <v>42544</v>
      </c>
      <c r="C240" s="14">
        <v>42544</v>
      </c>
      <c r="D240" s="9">
        <v>740</v>
      </c>
      <c r="E240" s="98">
        <v>314556.26</v>
      </c>
      <c r="F240" s="95">
        <v>0</v>
      </c>
      <c r="G240" s="92" t="s">
        <v>894</v>
      </c>
      <c r="H240" s="58" t="s">
        <v>741</v>
      </c>
      <c r="I240" s="45" t="s">
        <v>387</v>
      </c>
      <c r="J240" s="90" t="s">
        <v>740</v>
      </c>
      <c r="K240" s="45" t="s">
        <v>14</v>
      </c>
      <c r="L240" s="45" t="s">
        <v>14</v>
      </c>
      <c r="M240" s="16" t="s">
        <v>768</v>
      </c>
      <c r="N240" s="11" t="s">
        <v>771</v>
      </c>
      <c r="O240" s="91" t="s">
        <v>848</v>
      </c>
      <c r="P240" s="10" t="s">
        <v>551</v>
      </c>
      <c r="Q240" s="45" t="s">
        <v>1387</v>
      </c>
    </row>
    <row r="241" spans="1:17" ht="75" x14ac:dyDescent="0.25">
      <c r="A241" s="39">
        <v>234</v>
      </c>
      <c r="B241" s="18">
        <v>42544</v>
      </c>
      <c r="C241" s="18">
        <v>42544</v>
      </c>
      <c r="D241" s="7">
        <v>741</v>
      </c>
      <c r="E241" s="98">
        <v>555000</v>
      </c>
      <c r="F241" s="95">
        <v>0</v>
      </c>
      <c r="G241" s="92" t="s">
        <v>891</v>
      </c>
      <c r="H241" s="25" t="s">
        <v>892</v>
      </c>
      <c r="I241" s="20" t="s">
        <v>387</v>
      </c>
      <c r="J241" s="90" t="s">
        <v>311</v>
      </c>
      <c r="K241" s="6" t="s">
        <v>14</v>
      </c>
      <c r="L241" s="5" t="s">
        <v>14</v>
      </c>
      <c r="M241" s="16" t="s">
        <v>65</v>
      </c>
      <c r="N241" s="8" t="s">
        <v>885</v>
      </c>
      <c r="O241" s="91" t="s">
        <v>849</v>
      </c>
      <c r="P241" s="19" t="s">
        <v>577</v>
      </c>
      <c r="Q241" s="10" t="s">
        <v>886</v>
      </c>
    </row>
    <row r="242" spans="1:17" ht="75" x14ac:dyDescent="0.25">
      <c r="A242" s="39">
        <v>235</v>
      </c>
      <c r="B242" s="18">
        <v>42548</v>
      </c>
      <c r="C242" s="18">
        <v>42548</v>
      </c>
      <c r="D242" s="7">
        <v>2628</v>
      </c>
      <c r="E242" s="98">
        <v>206034.43</v>
      </c>
      <c r="F242" s="95">
        <v>0</v>
      </c>
      <c r="G242" s="25" t="s">
        <v>956</v>
      </c>
      <c r="H242" s="25" t="s">
        <v>956</v>
      </c>
      <c r="I242" s="10" t="s">
        <v>12</v>
      </c>
      <c r="J242" s="90" t="s">
        <v>818</v>
      </c>
      <c r="K242" s="6" t="s">
        <v>14</v>
      </c>
      <c r="L242" s="5" t="s">
        <v>14</v>
      </c>
      <c r="M242" s="16" t="s">
        <v>317</v>
      </c>
      <c r="N242" s="8" t="s">
        <v>218</v>
      </c>
      <c r="O242" s="91" t="s">
        <v>850</v>
      </c>
      <c r="P242" s="19" t="s">
        <v>573</v>
      </c>
      <c r="Q242" s="19" t="s">
        <v>958</v>
      </c>
    </row>
    <row r="243" spans="1:17" ht="75" x14ac:dyDescent="0.25">
      <c r="A243" s="39">
        <v>236</v>
      </c>
      <c r="B243" s="18">
        <v>42548</v>
      </c>
      <c r="C243" s="18">
        <v>42548</v>
      </c>
      <c r="D243" s="7">
        <v>2630</v>
      </c>
      <c r="E243" s="98">
        <v>2019.14</v>
      </c>
      <c r="F243" s="95">
        <v>0</v>
      </c>
      <c r="G243" s="25" t="s">
        <v>956</v>
      </c>
      <c r="H243" s="25" t="s">
        <v>956</v>
      </c>
      <c r="I243" s="10" t="s">
        <v>12</v>
      </c>
      <c r="J243" s="90" t="s">
        <v>819</v>
      </c>
      <c r="K243" s="6" t="s">
        <v>14</v>
      </c>
      <c r="L243" s="5" t="s">
        <v>14</v>
      </c>
      <c r="M243" s="16" t="s">
        <v>317</v>
      </c>
      <c r="N243" s="8" t="s">
        <v>218</v>
      </c>
      <c r="O243" s="91" t="s">
        <v>851</v>
      </c>
      <c r="P243" s="19" t="s">
        <v>959</v>
      </c>
      <c r="Q243" s="19" t="s">
        <v>958</v>
      </c>
    </row>
    <row r="244" spans="1:17" ht="60" x14ac:dyDescent="0.25">
      <c r="A244" s="39">
        <v>237</v>
      </c>
      <c r="B244" s="18">
        <v>42545</v>
      </c>
      <c r="C244" s="18">
        <v>42545</v>
      </c>
      <c r="D244" s="7">
        <v>744</v>
      </c>
      <c r="E244" s="98">
        <v>106641.28</v>
      </c>
      <c r="F244" s="95">
        <v>0</v>
      </c>
      <c r="G244" s="25" t="s">
        <v>955</v>
      </c>
      <c r="H244" s="25" t="s">
        <v>955</v>
      </c>
      <c r="I244" s="20" t="s">
        <v>387</v>
      </c>
      <c r="J244" s="90" t="s">
        <v>820</v>
      </c>
      <c r="K244" s="6" t="s">
        <v>26</v>
      </c>
      <c r="L244" s="5" t="s">
        <v>248</v>
      </c>
      <c r="M244" s="16" t="s">
        <v>141</v>
      </c>
      <c r="N244" s="8" t="s">
        <v>907</v>
      </c>
      <c r="O244" s="91" t="s">
        <v>852</v>
      </c>
      <c r="P244" s="19" t="s">
        <v>540</v>
      </c>
      <c r="Q244" s="10" t="s">
        <v>954</v>
      </c>
    </row>
    <row r="245" spans="1:17" ht="60" x14ac:dyDescent="0.25">
      <c r="A245" s="39">
        <v>238</v>
      </c>
      <c r="B245" s="18">
        <v>42548</v>
      </c>
      <c r="C245" s="18">
        <v>42548</v>
      </c>
      <c r="D245" s="7">
        <v>748</v>
      </c>
      <c r="E245" s="98">
        <v>37471.86</v>
      </c>
      <c r="F245" s="95">
        <v>0</v>
      </c>
      <c r="G245" s="25" t="s">
        <v>941</v>
      </c>
      <c r="H245" s="25" t="s">
        <v>941</v>
      </c>
      <c r="I245" s="20" t="s">
        <v>387</v>
      </c>
      <c r="J245" s="90" t="s">
        <v>821</v>
      </c>
      <c r="K245" s="6" t="s">
        <v>14</v>
      </c>
      <c r="L245" s="5" t="s">
        <v>14</v>
      </c>
      <c r="M245" s="16" t="s">
        <v>322</v>
      </c>
      <c r="N245" s="8" t="s">
        <v>148</v>
      </c>
      <c r="O245" s="91" t="s">
        <v>853</v>
      </c>
      <c r="P245" s="19" t="s">
        <v>946</v>
      </c>
      <c r="Q245" s="19" t="s">
        <v>952</v>
      </c>
    </row>
    <row r="246" spans="1:17" ht="60" x14ac:dyDescent="0.25">
      <c r="A246" s="39">
        <v>239</v>
      </c>
      <c r="B246" s="18">
        <v>42548</v>
      </c>
      <c r="C246" s="18">
        <v>42548</v>
      </c>
      <c r="D246" s="7">
        <v>746</v>
      </c>
      <c r="E246" s="98">
        <v>48180</v>
      </c>
      <c r="F246" s="95">
        <v>0</v>
      </c>
      <c r="G246" s="25" t="s">
        <v>942</v>
      </c>
      <c r="H246" s="25" t="s">
        <v>942</v>
      </c>
      <c r="I246" s="20" t="s">
        <v>387</v>
      </c>
      <c r="J246" s="90" t="s">
        <v>207</v>
      </c>
      <c r="K246" s="6" t="s">
        <v>14</v>
      </c>
      <c r="L246" s="5" t="s">
        <v>14</v>
      </c>
      <c r="M246" s="16" t="s">
        <v>65</v>
      </c>
      <c r="N246" s="8" t="s">
        <v>943</v>
      </c>
      <c r="O246" s="91" t="s">
        <v>855</v>
      </c>
      <c r="P246" s="19" t="s">
        <v>944</v>
      </c>
      <c r="Q246" s="19" t="s">
        <v>953</v>
      </c>
    </row>
    <row r="247" spans="1:17" ht="60" x14ac:dyDescent="0.25">
      <c r="A247" s="39">
        <v>240</v>
      </c>
      <c r="B247" s="18">
        <v>42548</v>
      </c>
      <c r="C247" s="18">
        <v>42548</v>
      </c>
      <c r="D247" s="7">
        <v>749</v>
      </c>
      <c r="E247" s="98">
        <v>43800</v>
      </c>
      <c r="F247" s="95">
        <v>0</v>
      </c>
      <c r="G247" s="25" t="s">
        <v>941</v>
      </c>
      <c r="H247" s="25" t="s">
        <v>941</v>
      </c>
      <c r="I247" s="20" t="s">
        <v>387</v>
      </c>
      <c r="J247" s="90" t="s">
        <v>823</v>
      </c>
      <c r="K247" s="6" t="s">
        <v>14</v>
      </c>
      <c r="L247" s="5" t="s">
        <v>14</v>
      </c>
      <c r="M247" s="16" t="s">
        <v>322</v>
      </c>
      <c r="N247" s="8" t="s">
        <v>148</v>
      </c>
      <c r="O247" s="91" t="s">
        <v>856</v>
      </c>
      <c r="P247" s="19" t="s">
        <v>540</v>
      </c>
      <c r="Q247" s="19" t="s">
        <v>952</v>
      </c>
    </row>
    <row r="248" spans="1:17" ht="75" x14ac:dyDescent="0.25">
      <c r="A248" s="39">
        <v>241</v>
      </c>
      <c r="B248" s="18">
        <v>42549</v>
      </c>
      <c r="C248" s="18">
        <v>42549</v>
      </c>
      <c r="D248" s="7">
        <v>750</v>
      </c>
      <c r="E248" s="98">
        <v>431081</v>
      </c>
      <c r="F248" s="95">
        <v>0</v>
      </c>
      <c r="G248" s="92" t="s">
        <v>947</v>
      </c>
      <c r="H248" s="25" t="s">
        <v>947</v>
      </c>
      <c r="I248" s="20" t="s">
        <v>387</v>
      </c>
      <c r="J248" s="90" t="s">
        <v>824</v>
      </c>
      <c r="K248" s="6" t="s">
        <v>14</v>
      </c>
      <c r="L248" s="5" t="s">
        <v>14</v>
      </c>
      <c r="M248" s="16" t="s">
        <v>867</v>
      </c>
      <c r="N248" s="8" t="s">
        <v>948</v>
      </c>
      <c r="O248" s="91" t="s">
        <v>857</v>
      </c>
      <c r="P248" s="19" t="s">
        <v>551</v>
      </c>
      <c r="Q248" s="19" t="s">
        <v>1060</v>
      </c>
    </row>
    <row r="249" spans="1:17" ht="60" x14ac:dyDescent="0.25">
      <c r="A249" s="39">
        <v>242</v>
      </c>
      <c r="B249" s="18">
        <v>42549</v>
      </c>
      <c r="C249" s="18">
        <v>42549</v>
      </c>
      <c r="D249" s="7">
        <v>752</v>
      </c>
      <c r="E249" s="98">
        <v>1000552.68</v>
      </c>
      <c r="F249" s="95">
        <v>0</v>
      </c>
      <c r="G249" s="25" t="s">
        <v>949</v>
      </c>
      <c r="H249" s="25" t="s">
        <v>949</v>
      </c>
      <c r="I249" s="20" t="s">
        <v>387</v>
      </c>
      <c r="J249" s="90" t="s">
        <v>825</v>
      </c>
      <c r="K249" s="6" t="s">
        <v>14</v>
      </c>
      <c r="L249" s="5" t="s">
        <v>14</v>
      </c>
      <c r="M249" s="16" t="s">
        <v>950</v>
      </c>
      <c r="N249" s="8" t="s">
        <v>350</v>
      </c>
      <c r="O249" s="91" t="s">
        <v>858</v>
      </c>
      <c r="P249" s="19" t="s">
        <v>551</v>
      </c>
      <c r="Q249" s="19" t="s">
        <v>1059</v>
      </c>
    </row>
    <row r="250" spans="1:17" ht="75" x14ac:dyDescent="0.25">
      <c r="A250" s="39">
        <v>243</v>
      </c>
      <c r="B250" s="18">
        <v>42550</v>
      </c>
      <c r="C250" s="18">
        <v>42550</v>
      </c>
      <c r="D250" s="7">
        <v>763</v>
      </c>
      <c r="E250" s="98">
        <v>269448.96000000002</v>
      </c>
      <c r="F250" s="95">
        <v>0</v>
      </c>
      <c r="G250" s="25" t="s">
        <v>877</v>
      </c>
      <c r="H250" s="25" t="s">
        <v>877</v>
      </c>
      <c r="I250" s="10" t="s">
        <v>387</v>
      </c>
      <c r="J250" s="90" t="s">
        <v>813</v>
      </c>
      <c r="K250" s="6" t="s">
        <v>14</v>
      </c>
      <c r="L250" s="5" t="s">
        <v>14</v>
      </c>
      <c r="M250" s="16" t="s">
        <v>875</v>
      </c>
      <c r="N250" s="8" t="s">
        <v>213</v>
      </c>
      <c r="O250" s="91" t="s">
        <v>859</v>
      </c>
      <c r="P250" s="19" t="s">
        <v>551</v>
      </c>
      <c r="Q250" s="19" t="s">
        <v>1058</v>
      </c>
    </row>
    <row r="251" spans="1:17" ht="75" x14ac:dyDescent="0.25">
      <c r="A251" s="39">
        <v>244</v>
      </c>
      <c r="B251" s="18">
        <v>42551</v>
      </c>
      <c r="C251" s="18">
        <v>42551</v>
      </c>
      <c r="D251" s="7">
        <v>769</v>
      </c>
      <c r="E251" s="98">
        <v>350656.82</v>
      </c>
      <c r="F251" s="95">
        <v>0</v>
      </c>
      <c r="G251" s="25" t="s">
        <v>489</v>
      </c>
      <c r="H251" s="25" t="s">
        <v>489</v>
      </c>
      <c r="I251" s="10" t="s">
        <v>387</v>
      </c>
      <c r="J251" s="19" t="s">
        <v>39</v>
      </c>
      <c r="K251" s="6" t="s">
        <v>14</v>
      </c>
      <c r="L251" s="5" t="s">
        <v>14</v>
      </c>
      <c r="M251" s="16" t="s">
        <v>965</v>
      </c>
      <c r="N251" s="8" t="s">
        <v>490</v>
      </c>
      <c r="O251" s="91" t="s">
        <v>964</v>
      </c>
      <c r="P251" s="45" t="s">
        <v>542</v>
      </c>
      <c r="Q251" s="45" t="s">
        <v>1070</v>
      </c>
    </row>
    <row r="252" spans="1:17" ht="30" x14ac:dyDescent="0.25">
      <c r="A252" s="39">
        <v>245</v>
      </c>
      <c r="B252" s="18">
        <v>42542</v>
      </c>
      <c r="C252" s="18">
        <v>42542</v>
      </c>
      <c r="D252" s="7">
        <v>6499</v>
      </c>
      <c r="E252" s="126">
        <v>-206571.89</v>
      </c>
      <c r="F252" s="95">
        <v>0</v>
      </c>
      <c r="G252" s="25" t="s">
        <v>880</v>
      </c>
      <c r="H252" s="25" t="s">
        <v>879</v>
      </c>
      <c r="I252" s="10" t="s">
        <v>387</v>
      </c>
      <c r="J252" s="19" t="s">
        <v>201</v>
      </c>
      <c r="K252" s="6" t="s">
        <v>14</v>
      </c>
      <c r="L252" s="5" t="s">
        <v>14</v>
      </c>
      <c r="M252" s="16" t="s">
        <v>151</v>
      </c>
      <c r="N252" s="8" t="s">
        <v>447</v>
      </c>
      <c r="O252" s="94" t="s">
        <v>1367</v>
      </c>
      <c r="P252" s="45" t="s">
        <v>1659</v>
      </c>
      <c r="Q252" s="45" t="s">
        <v>805</v>
      </c>
    </row>
    <row r="253" spans="1:17" ht="60" x14ac:dyDescent="0.25">
      <c r="A253" s="39">
        <v>246</v>
      </c>
      <c r="B253" s="18">
        <v>42555</v>
      </c>
      <c r="C253" s="18">
        <v>42555</v>
      </c>
      <c r="D253" s="7">
        <v>747</v>
      </c>
      <c r="E253" s="114">
        <v>92325.34</v>
      </c>
      <c r="F253" s="95">
        <v>0</v>
      </c>
      <c r="G253" s="25" t="s">
        <v>941</v>
      </c>
      <c r="H253" s="25" t="s">
        <v>941</v>
      </c>
      <c r="I253" s="10" t="s">
        <v>387</v>
      </c>
      <c r="J253" s="19" t="s">
        <v>822</v>
      </c>
      <c r="K253" s="6" t="s">
        <v>14</v>
      </c>
      <c r="L253" s="5" t="s">
        <v>14</v>
      </c>
      <c r="M253" s="16" t="s">
        <v>322</v>
      </c>
      <c r="N253" s="8" t="s">
        <v>148</v>
      </c>
      <c r="O253" s="91" t="s">
        <v>854</v>
      </c>
      <c r="P253" s="45" t="s">
        <v>540</v>
      </c>
      <c r="Q253" s="45" t="s">
        <v>1036</v>
      </c>
    </row>
    <row r="254" spans="1:17" ht="75" x14ac:dyDescent="0.25">
      <c r="A254" s="39">
        <v>247</v>
      </c>
      <c r="B254" s="18">
        <v>42555</v>
      </c>
      <c r="C254" s="18">
        <v>42555</v>
      </c>
      <c r="D254" s="7">
        <v>786</v>
      </c>
      <c r="E254" s="114">
        <v>115000</v>
      </c>
      <c r="F254" s="95">
        <v>0</v>
      </c>
      <c r="G254" s="11" t="s">
        <v>112</v>
      </c>
      <c r="H254" s="11" t="s">
        <v>112</v>
      </c>
      <c r="I254" s="10" t="s">
        <v>387</v>
      </c>
      <c r="J254" s="19" t="s">
        <v>403</v>
      </c>
      <c r="K254" s="6" t="s">
        <v>14</v>
      </c>
      <c r="L254" s="5" t="s">
        <v>14</v>
      </c>
      <c r="M254" s="16" t="s">
        <v>114</v>
      </c>
      <c r="N254" s="8" t="s">
        <v>115</v>
      </c>
      <c r="O254" s="91" t="s">
        <v>969</v>
      </c>
      <c r="P254" s="10" t="s">
        <v>573</v>
      </c>
      <c r="Q254" s="45" t="s">
        <v>1071</v>
      </c>
    </row>
    <row r="255" spans="1:17" ht="60" x14ac:dyDescent="0.25">
      <c r="A255" s="39">
        <v>248</v>
      </c>
      <c r="B255" s="18">
        <v>42555</v>
      </c>
      <c r="C255" s="18">
        <v>42555</v>
      </c>
      <c r="D255" s="7">
        <v>789</v>
      </c>
      <c r="E255" s="114">
        <v>103409.82</v>
      </c>
      <c r="F255" s="95">
        <v>0</v>
      </c>
      <c r="G255" s="25" t="s">
        <v>1067</v>
      </c>
      <c r="H255" s="25" t="s">
        <v>1067</v>
      </c>
      <c r="I255" s="10" t="s">
        <v>19</v>
      </c>
      <c r="J255" s="19" t="s">
        <v>975</v>
      </c>
      <c r="K255" s="6" t="s">
        <v>14</v>
      </c>
      <c r="L255" s="5" t="s">
        <v>14</v>
      </c>
      <c r="M255" s="16" t="s">
        <v>1012</v>
      </c>
      <c r="N255" s="8" t="s">
        <v>1014</v>
      </c>
      <c r="O255" s="91" t="s">
        <v>970</v>
      </c>
      <c r="P255" s="45" t="s">
        <v>1068</v>
      </c>
      <c r="Q255" s="45" t="s">
        <v>1069</v>
      </c>
    </row>
    <row r="256" spans="1:17" ht="60" x14ac:dyDescent="0.25">
      <c r="A256" s="39">
        <v>249</v>
      </c>
      <c r="B256" s="18">
        <v>42555</v>
      </c>
      <c r="C256" s="18">
        <v>42555</v>
      </c>
      <c r="D256" s="7">
        <v>788</v>
      </c>
      <c r="E256" s="114">
        <v>117039.62</v>
      </c>
      <c r="F256" s="95">
        <v>0</v>
      </c>
      <c r="G256" s="25" t="s">
        <v>1035</v>
      </c>
      <c r="H256" s="25" t="s">
        <v>1035</v>
      </c>
      <c r="I256" s="45" t="s">
        <v>387</v>
      </c>
      <c r="J256" s="19" t="s">
        <v>763</v>
      </c>
      <c r="K256" s="6" t="s">
        <v>14</v>
      </c>
      <c r="L256" s="5" t="s">
        <v>14</v>
      </c>
      <c r="M256" s="16" t="s">
        <v>388</v>
      </c>
      <c r="N256" s="8" t="s">
        <v>1013</v>
      </c>
      <c r="O256" s="91" t="s">
        <v>971</v>
      </c>
      <c r="P256" s="45" t="s">
        <v>540</v>
      </c>
      <c r="Q256" s="45" t="s">
        <v>1039</v>
      </c>
    </row>
    <row r="257" spans="1:17" ht="60" x14ac:dyDescent="0.25">
      <c r="A257" s="39">
        <v>250</v>
      </c>
      <c r="B257" s="18">
        <v>42555</v>
      </c>
      <c r="C257" s="18">
        <v>42555</v>
      </c>
      <c r="D257" s="7">
        <v>787</v>
      </c>
      <c r="E257" s="114">
        <v>75177.56</v>
      </c>
      <c r="F257" s="95">
        <v>0</v>
      </c>
      <c r="G257" s="25" t="s">
        <v>1034</v>
      </c>
      <c r="H257" s="25" t="s">
        <v>1034</v>
      </c>
      <c r="I257" s="10" t="s">
        <v>19</v>
      </c>
      <c r="J257" s="19" t="s">
        <v>976</v>
      </c>
      <c r="K257" s="6" t="s">
        <v>26</v>
      </c>
      <c r="L257" s="5" t="s">
        <v>248</v>
      </c>
      <c r="M257" s="16" t="s">
        <v>141</v>
      </c>
      <c r="N257" s="8" t="s">
        <v>148</v>
      </c>
      <c r="O257" s="91" t="s">
        <v>972</v>
      </c>
      <c r="P257" s="45" t="s">
        <v>562</v>
      </c>
      <c r="Q257" s="45" t="s">
        <v>1040</v>
      </c>
    </row>
    <row r="258" spans="1:17" ht="75" x14ac:dyDescent="0.25">
      <c r="A258" s="39">
        <v>251</v>
      </c>
      <c r="B258" s="18">
        <v>42555</v>
      </c>
      <c r="C258" s="18">
        <v>42555</v>
      </c>
      <c r="D258" s="7">
        <v>785</v>
      </c>
      <c r="E258" s="114">
        <v>133000</v>
      </c>
      <c r="F258" s="95">
        <v>0</v>
      </c>
      <c r="G258" s="58" t="s">
        <v>48</v>
      </c>
      <c r="H258" s="58" t="s">
        <v>48</v>
      </c>
      <c r="I258" s="45" t="s">
        <v>387</v>
      </c>
      <c r="J258" s="19" t="s">
        <v>745</v>
      </c>
      <c r="K258" s="6" t="s">
        <v>14</v>
      </c>
      <c r="L258" s="5" t="s">
        <v>14</v>
      </c>
      <c r="M258" s="16" t="s">
        <v>50</v>
      </c>
      <c r="N258" s="8" t="s">
        <v>51</v>
      </c>
      <c r="O258" s="91" t="s">
        <v>973</v>
      </c>
      <c r="P258" s="10" t="s">
        <v>542</v>
      </c>
      <c r="Q258" s="10" t="s">
        <v>1077</v>
      </c>
    </row>
    <row r="259" spans="1:17" ht="75" x14ac:dyDescent="0.25">
      <c r="A259" s="39">
        <v>252</v>
      </c>
      <c r="B259" s="18">
        <v>42555</v>
      </c>
      <c r="C259" s="18">
        <v>42555</v>
      </c>
      <c r="D259" s="7">
        <v>784</v>
      </c>
      <c r="E259" s="114">
        <v>75950.429999999993</v>
      </c>
      <c r="F259" s="95">
        <v>0</v>
      </c>
      <c r="G259" s="11" t="s">
        <v>84</v>
      </c>
      <c r="H259" s="11" t="s">
        <v>84</v>
      </c>
      <c r="I259" s="10" t="s">
        <v>387</v>
      </c>
      <c r="J259" s="19" t="s">
        <v>85</v>
      </c>
      <c r="K259" s="6" t="s">
        <v>14</v>
      </c>
      <c r="L259" s="5" t="s">
        <v>14</v>
      </c>
      <c r="M259" s="16" t="s">
        <v>86</v>
      </c>
      <c r="N259" s="8" t="s">
        <v>87</v>
      </c>
      <c r="O259" s="91" t="s">
        <v>974</v>
      </c>
      <c r="P259" s="45" t="s">
        <v>551</v>
      </c>
      <c r="Q259" s="10" t="s">
        <v>1194</v>
      </c>
    </row>
    <row r="260" spans="1:17" ht="60" x14ac:dyDescent="0.25">
      <c r="A260" s="39">
        <v>253</v>
      </c>
      <c r="B260" s="18">
        <v>42555</v>
      </c>
      <c r="C260" s="18">
        <v>42556</v>
      </c>
      <c r="D260" s="7">
        <v>6</v>
      </c>
      <c r="E260" s="114">
        <v>491224.2</v>
      </c>
      <c r="F260" s="95">
        <v>0</v>
      </c>
      <c r="G260" s="25" t="s">
        <v>1044</v>
      </c>
      <c r="H260" s="25" t="s">
        <v>1044</v>
      </c>
      <c r="I260" s="10" t="s">
        <v>118</v>
      </c>
      <c r="J260" s="19" t="s">
        <v>979</v>
      </c>
      <c r="K260" s="6" t="s">
        <v>14</v>
      </c>
      <c r="L260" s="5" t="s">
        <v>14</v>
      </c>
      <c r="M260" s="16" t="s">
        <v>1016</v>
      </c>
      <c r="N260" s="8" t="s">
        <v>1021</v>
      </c>
      <c r="O260" s="91" t="s">
        <v>977</v>
      </c>
      <c r="P260" s="45" t="s">
        <v>551</v>
      </c>
      <c r="Q260" s="45" t="s">
        <v>1043</v>
      </c>
    </row>
    <row r="261" spans="1:17" ht="60" x14ac:dyDescent="0.25">
      <c r="A261" s="39">
        <v>254</v>
      </c>
      <c r="B261" s="18">
        <v>42555</v>
      </c>
      <c r="C261" s="18">
        <v>42556</v>
      </c>
      <c r="D261" s="7">
        <v>7</v>
      </c>
      <c r="E261" s="114">
        <v>243018</v>
      </c>
      <c r="F261" s="95">
        <v>0</v>
      </c>
      <c r="G261" s="25" t="s">
        <v>1045</v>
      </c>
      <c r="H261" s="25" t="s">
        <v>1045</v>
      </c>
      <c r="I261" s="10" t="s">
        <v>118</v>
      </c>
      <c r="J261" s="19" t="s">
        <v>980</v>
      </c>
      <c r="K261" s="6" t="s">
        <v>14</v>
      </c>
      <c r="L261" s="5" t="s">
        <v>14</v>
      </c>
      <c r="M261" s="16" t="s">
        <v>875</v>
      </c>
      <c r="N261" s="8" t="s">
        <v>1022</v>
      </c>
      <c r="O261" s="91" t="s">
        <v>978</v>
      </c>
      <c r="P261" s="45" t="s">
        <v>551</v>
      </c>
      <c r="Q261" s="45" t="s">
        <v>1042</v>
      </c>
    </row>
    <row r="262" spans="1:17" ht="60" x14ac:dyDescent="0.25">
      <c r="A262" s="39">
        <v>255</v>
      </c>
      <c r="B262" s="18">
        <v>42557</v>
      </c>
      <c r="C262" s="18">
        <v>42557</v>
      </c>
      <c r="D262" s="7">
        <v>793</v>
      </c>
      <c r="E262" s="114">
        <v>125663.78</v>
      </c>
      <c r="F262" s="95">
        <v>0</v>
      </c>
      <c r="G262" s="25" t="s">
        <v>1037</v>
      </c>
      <c r="H262" s="25" t="s">
        <v>1037</v>
      </c>
      <c r="I262" s="10" t="s">
        <v>19</v>
      </c>
      <c r="J262" s="19" t="s">
        <v>983</v>
      </c>
      <c r="K262" s="6" t="s">
        <v>14</v>
      </c>
      <c r="L262" s="5" t="s">
        <v>14</v>
      </c>
      <c r="M262" s="16" t="s">
        <v>1017</v>
      </c>
      <c r="N262" s="8" t="s">
        <v>1023</v>
      </c>
      <c r="O262" s="91" t="s">
        <v>981</v>
      </c>
      <c r="P262" s="45" t="s">
        <v>534</v>
      </c>
      <c r="Q262" s="45" t="s">
        <v>1038</v>
      </c>
    </row>
    <row r="263" spans="1:17" ht="60" x14ac:dyDescent="0.25">
      <c r="A263" s="39">
        <v>256</v>
      </c>
      <c r="B263" s="18">
        <v>42557</v>
      </c>
      <c r="C263" s="18">
        <v>42557</v>
      </c>
      <c r="D263" s="7">
        <v>794</v>
      </c>
      <c r="E263" s="114">
        <v>73140</v>
      </c>
      <c r="F263" s="95">
        <v>0</v>
      </c>
      <c r="G263" s="25" t="s">
        <v>1041</v>
      </c>
      <c r="H263" s="25" t="s">
        <v>1041</v>
      </c>
      <c r="I263" s="10" t="s">
        <v>19</v>
      </c>
      <c r="J263" s="19" t="s">
        <v>984</v>
      </c>
      <c r="K263" s="6" t="s">
        <v>14</v>
      </c>
      <c r="L263" s="5" t="s">
        <v>14</v>
      </c>
      <c r="M263" s="16" t="s">
        <v>1018</v>
      </c>
      <c r="N263" s="8" t="s">
        <v>1024</v>
      </c>
      <c r="O263" s="91" t="s">
        <v>982</v>
      </c>
      <c r="P263" s="45" t="s">
        <v>540</v>
      </c>
      <c r="Q263" s="45" t="s">
        <v>1056</v>
      </c>
    </row>
    <row r="264" spans="1:17" ht="75" x14ac:dyDescent="0.25">
      <c r="A264" s="39">
        <v>257</v>
      </c>
      <c r="B264" s="18">
        <v>42559</v>
      </c>
      <c r="C264" s="18">
        <v>42559</v>
      </c>
      <c r="D264" s="7">
        <v>2868</v>
      </c>
      <c r="E264" s="114">
        <v>610000</v>
      </c>
      <c r="F264" s="95">
        <v>0</v>
      </c>
      <c r="G264" s="11" t="s">
        <v>273</v>
      </c>
      <c r="H264" s="11" t="s">
        <v>273</v>
      </c>
      <c r="I264" s="10" t="s">
        <v>12</v>
      </c>
      <c r="J264" s="19" t="s">
        <v>424</v>
      </c>
      <c r="K264" s="6" t="s">
        <v>14</v>
      </c>
      <c r="L264" s="5" t="s">
        <v>14</v>
      </c>
      <c r="M264" s="16" t="s">
        <v>275</v>
      </c>
      <c r="N264" s="8" t="s">
        <v>152</v>
      </c>
      <c r="O264" s="91" t="s">
        <v>985</v>
      </c>
      <c r="P264" s="10" t="s">
        <v>551</v>
      </c>
      <c r="Q264" s="10" t="s">
        <v>1066</v>
      </c>
    </row>
    <row r="265" spans="1:17" ht="75" x14ac:dyDescent="0.25">
      <c r="A265" s="39">
        <v>258</v>
      </c>
      <c r="B265" s="18">
        <v>42559</v>
      </c>
      <c r="C265" s="18">
        <v>42559</v>
      </c>
      <c r="D265" s="7">
        <v>824</v>
      </c>
      <c r="E265" s="114">
        <v>300000</v>
      </c>
      <c r="F265" s="95">
        <v>0</v>
      </c>
      <c r="G265" s="58" t="s">
        <v>53</v>
      </c>
      <c r="H265" s="58" t="s">
        <v>53</v>
      </c>
      <c r="I265" s="45" t="s">
        <v>387</v>
      </c>
      <c r="J265" s="19" t="s">
        <v>54</v>
      </c>
      <c r="K265" s="6" t="s">
        <v>14</v>
      </c>
      <c r="L265" s="5" t="s">
        <v>14</v>
      </c>
      <c r="M265" s="16" t="s">
        <v>55</v>
      </c>
      <c r="N265" s="8" t="s">
        <v>56</v>
      </c>
      <c r="O265" s="91" t="s">
        <v>987</v>
      </c>
      <c r="P265" s="45" t="s">
        <v>551</v>
      </c>
      <c r="Q265" s="10" t="s">
        <v>1304</v>
      </c>
    </row>
    <row r="266" spans="1:17" ht="75" x14ac:dyDescent="0.25">
      <c r="A266" s="39">
        <v>259</v>
      </c>
      <c r="B266" s="18">
        <v>42562</v>
      </c>
      <c r="C266" s="18">
        <v>42562</v>
      </c>
      <c r="D266" s="7">
        <v>839</v>
      </c>
      <c r="E266" s="114">
        <v>21600.35</v>
      </c>
      <c r="F266" s="95">
        <v>0</v>
      </c>
      <c r="G266" s="72" t="s">
        <v>200</v>
      </c>
      <c r="H266" s="72" t="s">
        <v>200</v>
      </c>
      <c r="I266" s="45" t="s">
        <v>387</v>
      </c>
      <c r="J266" s="19" t="s">
        <v>201</v>
      </c>
      <c r="K266" s="6" t="s">
        <v>14</v>
      </c>
      <c r="L266" s="5" t="s">
        <v>14</v>
      </c>
      <c r="M266" s="16" t="s">
        <v>202</v>
      </c>
      <c r="N266" s="8" t="s">
        <v>1025</v>
      </c>
      <c r="O266" s="91" t="s">
        <v>989</v>
      </c>
      <c r="P266" s="73" t="s">
        <v>551</v>
      </c>
      <c r="Q266" s="45" t="s">
        <v>1215</v>
      </c>
    </row>
    <row r="267" spans="1:17" ht="60" x14ac:dyDescent="0.25">
      <c r="A267" s="39">
        <v>260</v>
      </c>
      <c r="B267" s="18">
        <v>42564</v>
      </c>
      <c r="C267" s="18">
        <v>42564</v>
      </c>
      <c r="D267" s="7">
        <v>846</v>
      </c>
      <c r="E267" s="114">
        <v>214961.9</v>
      </c>
      <c r="F267" s="95">
        <v>0</v>
      </c>
      <c r="G267" s="25" t="s">
        <v>1048</v>
      </c>
      <c r="H267" s="25" t="s">
        <v>1048</v>
      </c>
      <c r="I267" s="10" t="s">
        <v>19</v>
      </c>
      <c r="J267" s="19" t="s">
        <v>996</v>
      </c>
      <c r="K267" s="6" t="s">
        <v>14</v>
      </c>
      <c r="L267" s="5" t="s">
        <v>14</v>
      </c>
      <c r="M267" s="16" t="s">
        <v>208</v>
      </c>
      <c r="N267" s="8" t="s">
        <v>1026</v>
      </c>
      <c r="O267" s="91" t="s">
        <v>990</v>
      </c>
      <c r="P267" s="45" t="s">
        <v>540</v>
      </c>
      <c r="Q267" s="45" t="s">
        <v>1051</v>
      </c>
    </row>
    <row r="268" spans="1:17" ht="60" x14ac:dyDescent="0.25">
      <c r="A268" s="39">
        <v>261</v>
      </c>
      <c r="B268" s="18">
        <v>42564</v>
      </c>
      <c r="C268" s="18">
        <v>42564</v>
      </c>
      <c r="D268" s="7">
        <v>845</v>
      </c>
      <c r="E268" s="114">
        <v>297156</v>
      </c>
      <c r="F268" s="95">
        <v>0</v>
      </c>
      <c r="G268" s="25" t="s">
        <v>1046</v>
      </c>
      <c r="H268" s="25" t="s">
        <v>1046</v>
      </c>
      <c r="I268" s="10" t="s">
        <v>19</v>
      </c>
      <c r="J268" s="19" t="s">
        <v>997</v>
      </c>
      <c r="K268" s="6" t="s">
        <v>14</v>
      </c>
      <c r="L268" s="5" t="s">
        <v>14</v>
      </c>
      <c r="M268" s="16" t="s">
        <v>890</v>
      </c>
      <c r="N268" s="8" t="s">
        <v>1027</v>
      </c>
      <c r="O268" s="91" t="s">
        <v>991</v>
      </c>
      <c r="P268" s="45" t="s">
        <v>551</v>
      </c>
      <c r="Q268" s="45" t="s">
        <v>1052</v>
      </c>
    </row>
    <row r="269" spans="1:17" ht="75" x14ac:dyDescent="0.25">
      <c r="A269" s="39">
        <v>262</v>
      </c>
      <c r="B269" s="18">
        <v>42564</v>
      </c>
      <c r="C269" s="18">
        <v>42564</v>
      </c>
      <c r="D269" s="7">
        <v>843</v>
      </c>
      <c r="E269" s="114">
        <v>104615.7</v>
      </c>
      <c r="F269" s="95">
        <v>0</v>
      </c>
      <c r="G269" s="11" t="s">
        <v>764</v>
      </c>
      <c r="H269" s="11" t="s">
        <v>764</v>
      </c>
      <c r="I269" s="10" t="s">
        <v>387</v>
      </c>
      <c r="J269" s="19" t="s">
        <v>761</v>
      </c>
      <c r="K269" s="6" t="s">
        <v>14</v>
      </c>
      <c r="L269" s="5" t="s">
        <v>14</v>
      </c>
      <c r="M269" s="16" t="s">
        <v>15</v>
      </c>
      <c r="N269" s="8" t="s">
        <v>775</v>
      </c>
      <c r="O269" s="91" t="s">
        <v>992</v>
      </c>
      <c r="P269" s="45" t="s">
        <v>540</v>
      </c>
      <c r="Q269" s="45" t="s">
        <v>1209</v>
      </c>
    </row>
    <row r="270" spans="1:17" ht="60" x14ac:dyDescent="0.25">
      <c r="A270" s="39">
        <v>263</v>
      </c>
      <c r="B270" s="18">
        <v>42564</v>
      </c>
      <c r="C270" s="18">
        <v>42564</v>
      </c>
      <c r="D270" s="7">
        <v>844</v>
      </c>
      <c r="E270" s="114">
        <v>482981.63</v>
      </c>
      <c r="F270" s="95">
        <v>0</v>
      </c>
      <c r="G270" s="25" t="s">
        <v>1049</v>
      </c>
      <c r="H270" s="25" t="s">
        <v>1049</v>
      </c>
      <c r="I270" s="10" t="s">
        <v>19</v>
      </c>
      <c r="J270" s="19" t="s">
        <v>810</v>
      </c>
      <c r="K270" s="6" t="s">
        <v>14</v>
      </c>
      <c r="L270" s="5" t="s">
        <v>14</v>
      </c>
      <c r="M270" s="16" t="s">
        <v>65</v>
      </c>
      <c r="N270" s="8" t="s">
        <v>1028</v>
      </c>
      <c r="O270" s="91" t="s">
        <v>993</v>
      </c>
      <c r="P270" s="45" t="s">
        <v>551</v>
      </c>
      <c r="Q270" s="45" t="s">
        <v>1053</v>
      </c>
    </row>
    <row r="271" spans="1:17" ht="60" x14ac:dyDescent="0.25">
      <c r="A271" s="39">
        <v>264</v>
      </c>
      <c r="B271" s="18">
        <v>42564</v>
      </c>
      <c r="C271" s="18">
        <v>42564</v>
      </c>
      <c r="D271" s="7">
        <v>2937</v>
      </c>
      <c r="E271" s="114">
        <v>256400.08</v>
      </c>
      <c r="F271" s="95">
        <v>0</v>
      </c>
      <c r="G271" s="25" t="s">
        <v>1047</v>
      </c>
      <c r="H271" s="25" t="s">
        <v>1047</v>
      </c>
      <c r="I271" s="10" t="s">
        <v>12</v>
      </c>
      <c r="J271" s="19" t="s">
        <v>998</v>
      </c>
      <c r="K271" s="6" t="s">
        <v>14</v>
      </c>
      <c r="L271" s="5" t="s">
        <v>14</v>
      </c>
      <c r="M271" s="16" t="s">
        <v>1019</v>
      </c>
      <c r="N271" s="8" t="s">
        <v>881</v>
      </c>
      <c r="O271" s="91" t="s">
        <v>994</v>
      </c>
      <c r="P271" s="45" t="s">
        <v>551</v>
      </c>
      <c r="Q271" s="45" t="s">
        <v>1054</v>
      </c>
    </row>
    <row r="272" spans="1:17" ht="30" x14ac:dyDescent="0.25">
      <c r="A272" s="39">
        <v>265</v>
      </c>
      <c r="B272" s="18">
        <v>42566</v>
      </c>
      <c r="C272" s="18">
        <v>42566</v>
      </c>
      <c r="D272" s="7">
        <v>144</v>
      </c>
      <c r="E272" s="126">
        <v>-256400.08</v>
      </c>
      <c r="F272" s="95">
        <v>0</v>
      </c>
      <c r="G272" s="25" t="s">
        <v>1047</v>
      </c>
      <c r="H272" s="25" t="s">
        <v>1047</v>
      </c>
      <c r="I272" s="10" t="s">
        <v>12</v>
      </c>
      <c r="J272" s="19" t="s">
        <v>998</v>
      </c>
      <c r="K272" s="6" t="s">
        <v>14</v>
      </c>
      <c r="L272" s="5" t="s">
        <v>14</v>
      </c>
      <c r="M272" s="16" t="s">
        <v>1019</v>
      </c>
      <c r="N272" s="8" t="s">
        <v>881</v>
      </c>
      <c r="O272" s="94" t="s">
        <v>1364</v>
      </c>
      <c r="P272" s="45" t="s">
        <v>1659</v>
      </c>
      <c r="Q272" s="45" t="s">
        <v>805</v>
      </c>
    </row>
    <row r="273" spans="1:17" ht="60" x14ac:dyDescent="0.25">
      <c r="A273" s="39">
        <v>266</v>
      </c>
      <c r="B273" s="18">
        <v>42564</v>
      </c>
      <c r="C273" s="18">
        <v>42564</v>
      </c>
      <c r="D273" s="7">
        <v>9</v>
      </c>
      <c r="E273" s="114">
        <v>183000</v>
      </c>
      <c r="F273" s="95">
        <v>0</v>
      </c>
      <c r="G273" s="25" t="s">
        <v>1050</v>
      </c>
      <c r="H273" s="25" t="s">
        <v>1050</v>
      </c>
      <c r="I273" s="10" t="s">
        <v>118</v>
      </c>
      <c r="J273" s="19" t="s">
        <v>999</v>
      </c>
      <c r="K273" s="6" t="s">
        <v>14</v>
      </c>
      <c r="L273" s="5" t="s">
        <v>14</v>
      </c>
      <c r="M273" s="16" t="s">
        <v>1020</v>
      </c>
      <c r="N273" s="8" t="s">
        <v>1029</v>
      </c>
      <c r="O273" s="91" t="s">
        <v>995</v>
      </c>
      <c r="P273" s="45" t="s">
        <v>549</v>
      </c>
      <c r="Q273" s="45" t="s">
        <v>1057</v>
      </c>
    </row>
    <row r="274" spans="1:17" ht="60" x14ac:dyDescent="0.25">
      <c r="A274" s="39">
        <v>267</v>
      </c>
      <c r="B274" s="18">
        <v>42565</v>
      </c>
      <c r="C274" s="18">
        <v>42565</v>
      </c>
      <c r="D274" s="7">
        <v>10</v>
      </c>
      <c r="E274" s="114">
        <v>39643.199999999997</v>
      </c>
      <c r="F274" s="95">
        <v>0</v>
      </c>
      <c r="G274" s="25" t="s">
        <v>263</v>
      </c>
      <c r="H274" s="25" t="s">
        <v>263</v>
      </c>
      <c r="I274" s="10" t="s">
        <v>118</v>
      </c>
      <c r="J274" s="19" t="s">
        <v>988</v>
      </c>
      <c r="K274" s="6" t="s">
        <v>14</v>
      </c>
      <c r="L274" s="5" t="s">
        <v>14</v>
      </c>
      <c r="M274" s="16" t="s">
        <v>890</v>
      </c>
      <c r="N274" s="8" t="s">
        <v>265</v>
      </c>
      <c r="O274" s="91" t="s">
        <v>986</v>
      </c>
      <c r="P274" s="45" t="s">
        <v>549</v>
      </c>
      <c r="Q274" s="45" t="s">
        <v>1055</v>
      </c>
    </row>
    <row r="275" spans="1:17" ht="60" x14ac:dyDescent="0.25">
      <c r="A275" s="39">
        <v>268</v>
      </c>
      <c r="B275" s="18">
        <v>42569</v>
      </c>
      <c r="C275" s="18">
        <v>42569</v>
      </c>
      <c r="D275" s="7">
        <v>866</v>
      </c>
      <c r="E275" s="114">
        <v>323370.90000000002</v>
      </c>
      <c r="F275" s="95">
        <v>0</v>
      </c>
      <c r="G275" s="25" t="s">
        <v>1062</v>
      </c>
      <c r="H275" s="25" t="s">
        <v>1062</v>
      </c>
      <c r="I275" s="10" t="s">
        <v>19</v>
      </c>
      <c r="J275" s="19" t="s">
        <v>1002</v>
      </c>
      <c r="K275" s="6" t="s">
        <v>14</v>
      </c>
      <c r="L275" s="5" t="s">
        <v>14</v>
      </c>
      <c r="M275" s="16" t="s">
        <v>1030</v>
      </c>
      <c r="N275" s="8" t="s">
        <v>501</v>
      </c>
      <c r="O275" s="91" t="s">
        <v>1000</v>
      </c>
      <c r="P275" s="45" t="s">
        <v>551</v>
      </c>
      <c r="Q275" s="45" t="s">
        <v>1061</v>
      </c>
    </row>
    <row r="276" spans="1:17" ht="60" x14ac:dyDescent="0.25">
      <c r="A276" s="39">
        <v>269</v>
      </c>
      <c r="B276" s="18">
        <v>42569</v>
      </c>
      <c r="C276" s="18">
        <v>42569</v>
      </c>
      <c r="D276" s="7">
        <v>867</v>
      </c>
      <c r="E276" s="114">
        <v>137639.09</v>
      </c>
      <c r="F276" s="95">
        <v>0</v>
      </c>
      <c r="G276" s="25" t="s">
        <v>1063</v>
      </c>
      <c r="H276" s="25" t="s">
        <v>1063</v>
      </c>
      <c r="I276" s="10" t="s">
        <v>19</v>
      </c>
      <c r="J276" s="19" t="s">
        <v>975</v>
      </c>
      <c r="K276" s="6" t="s">
        <v>14</v>
      </c>
      <c r="L276" s="5" t="s">
        <v>14</v>
      </c>
      <c r="M276" s="16" t="s">
        <v>1031</v>
      </c>
      <c r="N276" s="8" t="s">
        <v>1015</v>
      </c>
      <c r="O276" s="91" t="s">
        <v>1001</v>
      </c>
      <c r="P276" s="45" t="s">
        <v>1064</v>
      </c>
      <c r="Q276" s="45" t="s">
        <v>1065</v>
      </c>
    </row>
    <row r="277" spans="1:17" ht="75" x14ac:dyDescent="0.25">
      <c r="A277" s="39">
        <v>270</v>
      </c>
      <c r="B277" s="18">
        <v>42570</v>
      </c>
      <c r="C277" s="18">
        <v>42570</v>
      </c>
      <c r="D277" s="7">
        <v>868</v>
      </c>
      <c r="E277" s="114">
        <v>105000</v>
      </c>
      <c r="F277" s="95">
        <v>0</v>
      </c>
      <c r="G277" s="25" t="s">
        <v>1218</v>
      </c>
      <c r="H277" s="25" t="s">
        <v>1218</v>
      </c>
      <c r="I277" s="10" t="s">
        <v>19</v>
      </c>
      <c r="J277" s="19" t="s">
        <v>59</v>
      </c>
      <c r="K277" s="6" t="s">
        <v>14</v>
      </c>
      <c r="L277" s="5" t="s">
        <v>14</v>
      </c>
      <c r="M277" s="16" t="s">
        <v>890</v>
      </c>
      <c r="N277" s="8" t="s">
        <v>920</v>
      </c>
      <c r="O277" s="91" t="s">
        <v>1003</v>
      </c>
      <c r="P277" s="10" t="s">
        <v>921</v>
      </c>
      <c r="Q277" s="10" t="s">
        <v>1301</v>
      </c>
    </row>
    <row r="278" spans="1:17" ht="60" x14ac:dyDescent="0.25">
      <c r="A278" s="39">
        <v>271</v>
      </c>
      <c r="B278" s="18">
        <v>42570</v>
      </c>
      <c r="C278" s="18">
        <v>42570</v>
      </c>
      <c r="D278" s="7">
        <v>870</v>
      </c>
      <c r="E278" s="114">
        <v>141762.49</v>
      </c>
      <c r="F278" s="95">
        <v>0</v>
      </c>
      <c r="G278" s="25" t="s">
        <v>1217</v>
      </c>
      <c r="H278" s="25" t="s">
        <v>1217</v>
      </c>
      <c r="I278" s="10" t="s">
        <v>19</v>
      </c>
      <c r="J278" s="19" t="s">
        <v>975</v>
      </c>
      <c r="K278" s="6" t="s">
        <v>14</v>
      </c>
      <c r="L278" s="5" t="s">
        <v>14</v>
      </c>
      <c r="M278" s="16" t="s">
        <v>1032</v>
      </c>
      <c r="N278" s="8" t="s">
        <v>918</v>
      </c>
      <c r="O278" s="91" t="s">
        <v>1004</v>
      </c>
      <c r="P278" s="45" t="s">
        <v>577</v>
      </c>
      <c r="Q278" s="45" t="s">
        <v>1295</v>
      </c>
    </row>
    <row r="279" spans="1:17" ht="75" x14ac:dyDescent="0.25">
      <c r="A279" s="39">
        <v>272</v>
      </c>
      <c r="B279" s="18">
        <v>42570</v>
      </c>
      <c r="C279" s="18">
        <v>42570</v>
      </c>
      <c r="D279" s="7">
        <v>869</v>
      </c>
      <c r="E279" s="114">
        <v>512466.5</v>
      </c>
      <c r="F279" s="113">
        <v>0</v>
      </c>
      <c r="G279" s="11" t="s">
        <v>764</v>
      </c>
      <c r="H279" s="11" t="s">
        <v>764</v>
      </c>
      <c r="I279" s="10" t="s">
        <v>387</v>
      </c>
      <c r="J279" s="19" t="s">
        <v>762</v>
      </c>
      <c r="K279" s="6" t="s">
        <v>14</v>
      </c>
      <c r="L279" s="5" t="s">
        <v>14</v>
      </c>
      <c r="M279" s="16" t="s">
        <v>15</v>
      </c>
      <c r="N279" s="8" t="s">
        <v>775</v>
      </c>
      <c r="O279" s="91" t="s">
        <v>1005</v>
      </c>
      <c r="P279" s="10" t="s">
        <v>793</v>
      </c>
      <c r="Q279" s="10" t="s">
        <v>1208</v>
      </c>
    </row>
    <row r="280" spans="1:17" ht="75" x14ac:dyDescent="0.25">
      <c r="A280" s="39">
        <v>273</v>
      </c>
      <c r="B280" s="18">
        <v>42569</v>
      </c>
      <c r="C280" s="18">
        <v>42570</v>
      </c>
      <c r="D280" s="7">
        <v>2989</v>
      </c>
      <c r="E280" s="114">
        <v>228000</v>
      </c>
      <c r="F280" s="95">
        <v>0</v>
      </c>
      <c r="G280" s="25" t="s">
        <v>150</v>
      </c>
      <c r="H280" s="25" t="s">
        <v>150</v>
      </c>
      <c r="I280" s="10" t="s">
        <v>12</v>
      </c>
      <c r="J280" s="19" t="s">
        <v>54</v>
      </c>
      <c r="K280" s="6" t="s">
        <v>14</v>
      </c>
      <c r="L280" s="5" t="s">
        <v>14</v>
      </c>
      <c r="M280" s="16" t="s">
        <v>151</v>
      </c>
      <c r="N280" s="8" t="s">
        <v>152</v>
      </c>
      <c r="O280" s="91" t="s">
        <v>1006</v>
      </c>
      <c r="P280" s="45" t="s">
        <v>551</v>
      </c>
      <c r="Q280" s="10" t="s">
        <v>1300</v>
      </c>
    </row>
    <row r="281" spans="1:17" ht="60" x14ac:dyDescent="0.25">
      <c r="A281" s="39">
        <v>274</v>
      </c>
      <c r="B281" s="18">
        <v>42571</v>
      </c>
      <c r="C281" s="18">
        <v>42571</v>
      </c>
      <c r="D281" s="7">
        <v>877</v>
      </c>
      <c r="E281" s="114">
        <v>325386.18</v>
      </c>
      <c r="F281" s="95">
        <v>0</v>
      </c>
      <c r="G281" s="25" t="s">
        <v>178</v>
      </c>
      <c r="H281" s="25" t="s">
        <v>178</v>
      </c>
      <c r="I281" s="10" t="s">
        <v>19</v>
      </c>
      <c r="J281" s="19" t="s">
        <v>179</v>
      </c>
      <c r="K281" s="6" t="s">
        <v>14</v>
      </c>
      <c r="L281" s="5" t="s">
        <v>14</v>
      </c>
      <c r="M281" s="16" t="s">
        <v>180</v>
      </c>
      <c r="N281" s="8" t="s">
        <v>181</v>
      </c>
      <c r="O281" s="91" t="s">
        <v>1007</v>
      </c>
      <c r="P281" s="10" t="s">
        <v>577</v>
      </c>
      <c r="Q281" s="10" t="s">
        <v>1297</v>
      </c>
    </row>
    <row r="282" spans="1:17" ht="60" x14ac:dyDescent="0.25">
      <c r="A282" s="39">
        <v>275</v>
      </c>
      <c r="B282" s="18">
        <v>42571</v>
      </c>
      <c r="C282" s="18">
        <v>42571</v>
      </c>
      <c r="D282" s="7">
        <v>878</v>
      </c>
      <c r="E282" s="114">
        <v>139157.04999999999</v>
      </c>
      <c r="F282" s="95">
        <v>0</v>
      </c>
      <c r="G282" s="25" t="s">
        <v>18</v>
      </c>
      <c r="H282" s="25" t="s">
        <v>18</v>
      </c>
      <c r="I282" s="10" t="s">
        <v>19</v>
      </c>
      <c r="J282" s="19" t="s">
        <v>166</v>
      </c>
      <c r="K282" s="6" t="s">
        <v>14</v>
      </c>
      <c r="L282" s="5" t="s">
        <v>14</v>
      </c>
      <c r="M282" s="16" t="s">
        <v>1033</v>
      </c>
      <c r="N282" s="8" t="s">
        <v>21</v>
      </c>
      <c r="O282" s="91" t="s">
        <v>1008</v>
      </c>
      <c r="P282" s="45" t="s">
        <v>551</v>
      </c>
      <c r="Q282" s="45" t="s">
        <v>1294</v>
      </c>
    </row>
    <row r="283" spans="1:17" ht="60" x14ac:dyDescent="0.25">
      <c r="A283" s="39">
        <v>276</v>
      </c>
      <c r="B283" s="18">
        <v>42570</v>
      </c>
      <c r="C283" s="18">
        <v>42571</v>
      </c>
      <c r="D283" s="7">
        <v>11</v>
      </c>
      <c r="E283" s="114">
        <v>150820.20000000001</v>
      </c>
      <c r="F283" s="95">
        <v>0</v>
      </c>
      <c r="G283" s="25" t="s">
        <v>1216</v>
      </c>
      <c r="H283" s="25" t="s">
        <v>1216</v>
      </c>
      <c r="I283" s="10" t="s">
        <v>118</v>
      </c>
      <c r="J283" s="19" t="s">
        <v>1010</v>
      </c>
      <c r="K283" s="6" t="s">
        <v>14</v>
      </c>
      <c r="L283" s="5" t="s">
        <v>14</v>
      </c>
      <c r="M283" s="16" t="s">
        <v>45</v>
      </c>
      <c r="N283" s="8" t="s">
        <v>510</v>
      </c>
      <c r="O283" s="91" t="s">
        <v>1009</v>
      </c>
      <c r="P283" s="45" t="s">
        <v>577</v>
      </c>
      <c r="Q283" s="10" t="s">
        <v>1293</v>
      </c>
    </row>
    <row r="284" spans="1:17" ht="75" x14ac:dyDescent="0.25">
      <c r="A284" s="39">
        <v>277</v>
      </c>
      <c r="B284" s="18">
        <v>42576</v>
      </c>
      <c r="C284" s="18">
        <v>42576</v>
      </c>
      <c r="D284" s="7">
        <v>892</v>
      </c>
      <c r="E284" s="114">
        <v>551275.69999999995</v>
      </c>
      <c r="F284" s="95">
        <v>0</v>
      </c>
      <c r="G284" s="25" t="s">
        <v>1271</v>
      </c>
      <c r="H284" s="25" t="s">
        <v>1271</v>
      </c>
      <c r="I284" s="10" t="s">
        <v>19</v>
      </c>
      <c r="J284" s="19" t="s">
        <v>54</v>
      </c>
      <c r="K284" s="6" t="s">
        <v>14</v>
      </c>
      <c r="L284" s="5" t="s">
        <v>14</v>
      </c>
      <c r="M284" s="16" t="s">
        <v>252</v>
      </c>
      <c r="N284" s="8" t="s">
        <v>1021</v>
      </c>
      <c r="O284" s="91" t="s">
        <v>1219</v>
      </c>
      <c r="P284" s="45" t="s">
        <v>551</v>
      </c>
      <c r="Q284" s="45" t="s">
        <v>1292</v>
      </c>
    </row>
    <row r="285" spans="1:17" ht="60" x14ac:dyDescent="0.25">
      <c r="A285" s="39">
        <v>278</v>
      </c>
      <c r="B285" s="18">
        <v>42576</v>
      </c>
      <c r="C285" s="18">
        <v>42576</v>
      </c>
      <c r="D285" s="7">
        <v>891</v>
      </c>
      <c r="E285" s="114">
        <v>436083.6</v>
      </c>
      <c r="F285" s="95">
        <v>0</v>
      </c>
      <c r="G285" s="25" t="s">
        <v>1272</v>
      </c>
      <c r="H285" s="25" t="s">
        <v>1272</v>
      </c>
      <c r="I285" s="10" t="s">
        <v>19</v>
      </c>
      <c r="J285" s="19" t="s">
        <v>1221</v>
      </c>
      <c r="K285" s="6" t="s">
        <v>1223</v>
      </c>
      <c r="L285" s="5" t="s">
        <v>1222</v>
      </c>
      <c r="M285" s="16" t="s">
        <v>1224</v>
      </c>
      <c r="N285" s="8" t="s">
        <v>218</v>
      </c>
      <c r="O285" s="91" t="s">
        <v>1220</v>
      </c>
      <c r="P285" s="45" t="s">
        <v>551</v>
      </c>
      <c r="Q285" s="45" t="s">
        <v>1298</v>
      </c>
    </row>
    <row r="286" spans="1:17" ht="75" x14ac:dyDescent="0.25">
      <c r="A286" s="39">
        <v>279</v>
      </c>
      <c r="B286" s="18">
        <v>42577</v>
      </c>
      <c r="C286" s="18">
        <v>42577</v>
      </c>
      <c r="D286" s="7">
        <v>3104</v>
      </c>
      <c r="E286" s="114">
        <v>344786.4</v>
      </c>
      <c r="F286" s="95">
        <v>0</v>
      </c>
      <c r="G286" s="25" t="s">
        <v>224</v>
      </c>
      <c r="H286" s="25" t="s">
        <v>224</v>
      </c>
      <c r="I286" s="10" t="s">
        <v>12</v>
      </c>
      <c r="J286" s="19" t="s">
        <v>1229</v>
      </c>
      <c r="K286" s="6" t="s">
        <v>14</v>
      </c>
      <c r="L286" s="5" t="s">
        <v>14</v>
      </c>
      <c r="M286" s="16" t="s">
        <v>15</v>
      </c>
      <c r="N286" s="8" t="s">
        <v>16</v>
      </c>
      <c r="O286" s="91" t="s">
        <v>1225</v>
      </c>
      <c r="P286" s="45" t="s">
        <v>549</v>
      </c>
      <c r="Q286" s="45" t="s">
        <v>1275</v>
      </c>
    </row>
    <row r="287" spans="1:17" ht="60" x14ac:dyDescent="0.25">
      <c r="A287" s="39">
        <v>280</v>
      </c>
      <c r="B287" s="18">
        <v>42577</v>
      </c>
      <c r="C287" s="18">
        <v>42577</v>
      </c>
      <c r="D287" s="7">
        <v>895</v>
      </c>
      <c r="E287" s="114">
        <v>248829.64</v>
      </c>
      <c r="F287" s="95">
        <v>0</v>
      </c>
      <c r="G287" s="25" t="s">
        <v>955</v>
      </c>
      <c r="H287" s="25" t="s">
        <v>955</v>
      </c>
      <c r="I287" s="20" t="s">
        <v>387</v>
      </c>
      <c r="J287" s="19" t="s">
        <v>820</v>
      </c>
      <c r="K287" s="6" t="s">
        <v>26</v>
      </c>
      <c r="L287" s="5" t="s">
        <v>248</v>
      </c>
      <c r="M287" s="16" t="s">
        <v>141</v>
      </c>
      <c r="N287" s="8" t="s">
        <v>907</v>
      </c>
      <c r="O287" s="94" t="s">
        <v>1231</v>
      </c>
      <c r="P287" s="45" t="s">
        <v>540</v>
      </c>
      <c r="Q287" s="10" t="s">
        <v>1274</v>
      </c>
    </row>
    <row r="288" spans="1:17" ht="60" x14ac:dyDescent="0.25">
      <c r="A288" s="39">
        <v>281</v>
      </c>
      <c r="B288" s="18">
        <v>42577</v>
      </c>
      <c r="C288" s="18">
        <v>42577</v>
      </c>
      <c r="D288" s="7">
        <v>896</v>
      </c>
      <c r="E288" s="114">
        <v>996313.5</v>
      </c>
      <c r="F288" s="95">
        <v>0</v>
      </c>
      <c r="G288" s="92" t="s">
        <v>908</v>
      </c>
      <c r="H288" s="11" t="s">
        <v>908</v>
      </c>
      <c r="I288" s="20" t="s">
        <v>387</v>
      </c>
      <c r="J288" s="19" t="s">
        <v>816</v>
      </c>
      <c r="K288" s="6" t="s">
        <v>14</v>
      </c>
      <c r="L288" s="5" t="s">
        <v>14</v>
      </c>
      <c r="M288" s="16" t="s">
        <v>1232</v>
      </c>
      <c r="N288" s="8" t="s">
        <v>907</v>
      </c>
      <c r="O288" s="91" t="s">
        <v>1226</v>
      </c>
      <c r="P288" s="10" t="s">
        <v>923</v>
      </c>
      <c r="Q288" s="10" t="s">
        <v>1273</v>
      </c>
    </row>
    <row r="289" spans="1:17" ht="75" x14ac:dyDescent="0.25">
      <c r="A289" s="39">
        <v>282</v>
      </c>
      <c r="B289" s="18">
        <v>42577</v>
      </c>
      <c r="C289" s="18">
        <v>42577</v>
      </c>
      <c r="D289" s="7">
        <v>898</v>
      </c>
      <c r="E289" s="114">
        <v>266308.25</v>
      </c>
      <c r="F289" s="95">
        <v>0</v>
      </c>
      <c r="G289" s="25" t="s">
        <v>1265</v>
      </c>
      <c r="H289" s="25" t="s">
        <v>1265</v>
      </c>
      <c r="I289" s="10" t="s">
        <v>19</v>
      </c>
      <c r="J289" s="19" t="s">
        <v>1230</v>
      </c>
      <c r="K289" s="6" t="s">
        <v>14</v>
      </c>
      <c r="L289" s="5" t="s">
        <v>14</v>
      </c>
      <c r="M289" s="16" t="s">
        <v>15</v>
      </c>
      <c r="N289" s="8" t="s">
        <v>1233</v>
      </c>
      <c r="O289" s="91" t="s">
        <v>1227</v>
      </c>
      <c r="P289" s="45" t="s">
        <v>562</v>
      </c>
      <c r="Q289" s="10" t="s">
        <v>1273</v>
      </c>
    </row>
    <row r="290" spans="1:17" ht="75" x14ac:dyDescent="0.25">
      <c r="A290" s="39">
        <v>283</v>
      </c>
      <c r="B290" s="18">
        <v>42577</v>
      </c>
      <c r="C290" s="18">
        <v>42577</v>
      </c>
      <c r="D290" s="7">
        <v>897</v>
      </c>
      <c r="E290" s="114">
        <v>286328.18</v>
      </c>
      <c r="F290" s="95">
        <v>0</v>
      </c>
      <c r="G290" s="92" t="s">
        <v>894</v>
      </c>
      <c r="H290" s="58" t="s">
        <v>741</v>
      </c>
      <c r="I290" s="45" t="s">
        <v>387</v>
      </c>
      <c r="J290" s="19" t="s">
        <v>740</v>
      </c>
      <c r="K290" s="6" t="s">
        <v>14</v>
      </c>
      <c r="L290" s="5" t="s">
        <v>14</v>
      </c>
      <c r="M290" s="16" t="s">
        <v>768</v>
      </c>
      <c r="N290" s="8" t="s">
        <v>771</v>
      </c>
      <c r="O290" s="91" t="s">
        <v>1228</v>
      </c>
      <c r="P290" s="45" t="s">
        <v>551</v>
      </c>
      <c r="Q290" s="10" t="s">
        <v>1386</v>
      </c>
    </row>
    <row r="291" spans="1:17" ht="60" x14ac:dyDescent="0.25">
      <c r="A291" s="39">
        <v>284</v>
      </c>
      <c r="B291" s="18">
        <v>42578</v>
      </c>
      <c r="C291" s="18">
        <v>42578</v>
      </c>
      <c r="D291" s="7">
        <v>905</v>
      </c>
      <c r="E291" s="114">
        <v>222173.04</v>
      </c>
      <c r="F291" s="95">
        <v>0</v>
      </c>
      <c r="G291" s="25" t="s">
        <v>1268</v>
      </c>
      <c r="H291" s="25" t="s">
        <v>1268</v>
      </c>
      <c r="I291" s="10" t="s">
        <v>19</v>
      </c>
      <c r="J291" s="19" t="s">
        <v>1244</v>
      </c>
      <c r="K291" s="6" t="s">
        <v>14</v>
      </c>
      <c r="L291" s="5" t="s">
        <v>14</v>
      </c>
      <c r="M291" s="16" t="s">
        <v>1250</v>
      </c>
      <c r="N291" s="8" t="s">
        <v>1252</v>
      </c>
      <c r="O291" s="91" t="s">
        <v>1234</v>
      </c>
      <c r="P291" s="45" t="s">
        <v>577</v>
      </c>
      <c r="Q291" s="10" t="s">
        <v>1385</v>
      </c>
    </row>
    <row r="292" spans="1:17" ht="60" x14ac:dyDescent="0.25">
      <c r="A292" s="39">
        <v>285</v>
      </c>
      <c r="B292" s="18">
        <v>42578</v>
      </c>
      <c r="C292" s="18">
        <v>42578</v>
      </c>
      <c r="D292" s="7">
        <v>908</v>
      </c>
      <c r="E292" s="114">
        <v>87842.05</v>
      </c>
      <c r="F292" s="95">
        <v>0</v>
      </c>
      <c r="G292" s="25" t="s">
        <v>1270</v>
      </c>
      <c r="H292" s="25" t="s">
        <v>1270</v>
      </c>
      <c r="I292" s="10" t="s">
        <v>19</v>
      </c>
      <c r="J292" s="19" t="s">
        <v>1245</v>
      </c>
      <c r="K292" s="6" t="s">
        <v>14</v>
      </c>
      <c r="L292" s="5" t="s">
        <v>14</v>
      </c>
      <c r="M292" s="16" t="s">
        <v>890</v>
      </c>
      <c r="N292" s="8" t="s">
        <v>1253</v>
      </c>
      <c r="O292" s="91" t="s">
        <v>1235</v>
      </c>
      <c r="P292" s="45" t="s">
        <v>551</v>
      </c>
      <c r="Q292" s="10" t="s">
        <v>1384</v>
      </c>
    </row>
    <row r="293" spans="1:17" ht="60" x14ac:dyDescent="0.25">
      <c r="A293" s="39">
        <v>286</v>
      </c>
      <c r="B293" s="18">
        <v>42578</v>
      </c>
      <c r="C293" s="18">
        <v>42578</v>
      </c>
      <c r="D293" s="7">
        <v>902</v>
      </c>
      <c r="E293" s="114">
        <v>72080.77</v>
      </c>
      <c r="F293" s="95">
        <v>0</v>
      </c>
      <c r="G293" s="25" t="s">
        <v>1256</v>
      </c>
      <c r="H293" s="25" t="s">
        <v>1256</v>
      </c>
      <c r="I293" s="10" t="s">
        <v>19</v>
      </c>
      <c r="J293" s="19" t="s">
        <v>424</v>
      </c>
      <c r="K293" s="6" t="s">
        <v>14</v>
      </c>
      <c r="L293" s="5" t="s">
        <v>14</v>
      </c>
      <c r="M293" s="16" t="s">
        <v>1251</v>
      </c>
      <c r="N293" s="8" t="s">
        <v>458</v>
      </c>
      <c r="O293" s="91" t="s">
        <v>1236</v>
      </c>
      <c r="P293" s="45" t="s">
        <v>573</v>
      </c>
      <c r="Q293" s="45" t="s">
        <v>1383</v>
      </c>
    </row>
    <row r="294" spans="1:17" ht="60" x14ac:dyDescent="0.25">
      <c r="A294" s="39">
        <v>287</v>
      </c>
      <c r="B294" s="18">
        <v>42578</v>
      </c>
      <c r="C294" s="18">
        <v>42578</v>
      </c>
      <c r="D294" s="7">
        <v>3107</v>
      </c>
      <c r="E294" s="114">
        <v>159900.29999999999</v>
      </c>
      <c r="F294" s="95">
        <v>0</v>
      </c>
      <c r="G294" s="25" t="s">
        <v>1290</v>
      </c>
      <c r="H294" s="25" t="s">
        <v>1290</v>
      </c>
      <c r="I294" s="10" t="s">
        <v>12</v>
      </c>
      <c r="J294" s="19" t="s">
        <v>983</v>
      </c>
      <c r="K294" s="6" t="s">
        <v>14</v>
      </c>
      <c r="L294" s="5" t="s">
        <v>14</v>
      </c>
      <c r="M294" s="16" t="s">
        <v>1017</v>
      </c>
      <c r="N294" s="8" t="s">
        <v>1264</v>
      </c>
      <c r="O294" s="91" t="s">
        <v>1237</v>
      </c>
      <c r="P294" s="45" t="s">
        <v>577</v>
      </c>
      <c r="Q294" s="45" t="s">
        <v>1382</v>
      </c>
    </row>
    <row r="295" spans="1:17" ht="60" x14ac:dyDescent="0.25">
      <c r="A295" s="39">
        <v>288</v>
      </c>
      <c r="B295" s="18">
        <v>42578</v>
      </c>
      <c r="C295" s="18">
        <v>42578</v>
      </c>
      <c r="D295" s="7">
        <v>903</v>
      </c>
      <c r="E295" s="114">
        <v>91118.49</v>
      </c>
      <c r="F295" s="95">
        <v>0</v>
      </c>
      <c r="G295" s="25" t="s">
        <v>1269</v>
      </c>
      <c r="H295" s="25" t="s">
        <v>1269</v>
      </c>
      <c r="I295" s="10" t="s">
        <v>19</v>
      </c>
      <c r="J295" s="19" t="s">
        <v>1002</v>
      </c>
      <c r="K295" s="6" t="s">
        <v>14</v>
      </c>
      <c r="L295" s="5" t="s">
        <v>14</v>
      </c>
      <c r="M295" s="16" t="s">
        <v>1018</v>
      </c>
      <c r="N295" s="8" t="s">
        <v>61</v>
      </c>
      <c r="O295" s="91" t="s">
        <v>1238</v>
      </c>
      <c r="P295" s="45" t="s">
        <v>549</v>
      </c>
      <c r="Q295" s="45" t="s">
        <v>1379</v>
      </c>
    </row>
    <row r="296" spans="1:17" ht="60" x14ac:dyDescent="0.25">
      <c r="A296" s="39">
        <v>289</v>
      </c>
      <c r="B296" s="18">
        <v>42578</v>
      </c>
      <c r="C296" s="18">
        <v>42578</v>
      </c>
      <c r="D296" s="7">
        <v>3106</v>
      </c>
      <c r="E296" s="114">
        <v>482981.64</v>
      </c>
      <c r="F296" s="95">
        <v>0</v>
      </c>
      <c r="G296" s="25" t="s">
        <v>1291</v>
      </c>
      <c r="H296" s="25" t="s">
        <v>1291</v>
      </c>
      <c r="I296" s="10" t="s">
        <v>12</v>
      </c>
      <c r="J296" s="19" t="s">
        <v>1246</v>
      </c>
      <c r="K296" s="6" t="s">
        <v>14</v>
      </c>
      <c r="L296" s="5" t="s">
        <v>14</v>
      </c>
      <c r="M296" s="16" t="s">
        <v>890</v>
      </c>
      <c r="N296" s="8" t="s">
        <v>1254</v>
      </c>
      <c r="O296" s="91" t="s">
        <v>1239</v>
      </c>
      <c r="P296" s="45" t="s">
        <v>551</v>
      </c>
      <c r="Q296" s="45" t="s">
        <v>1380</v>
      </c>
    </row>
    <row r="297" spans="1:17" ht="60" x14ac:dyDescent="0.25">
      <c r="A297" s="39">
        <v>290</v>
      </c>
      <c r="B297" s="18">
        <v>42578</v>
      </c>
      <c r="C297" s="18">
        <v>42578</v>
      </c>
      <c r="D297" s="7">
        <v>804</v>
      </c>
      <c r="E297" s="114">
        <v>121546.56</v>
      </c>
      <c r="F297" s="95">
        <v>0</v>
      </c>
      <c r="G297" s="25" t="s">
        <v>239</v>
      </c>
      <c r="H297" s="25" t="s">
        <v>239</v>
      </c>
      <c r="I297" s="10" t="s">
        <v>19</v>
      </c>
      <c r="J297" s="19" t="s">
        <v>1247</v>
      </c>
      <c r="K297" s="6" t="s">
        <v>14</v>
      </c>
      <c r="L297" s="5" t="s">
        <v>14</v>
      </c>
      <c r="M297" s="16" t="s">
        <v>180</v>
      </c>
      <c r="N297" s="8" t="s">
        <v>241</v>
      </c>
      <c r="O297" s="91" t="s">
        <v>1240</v>
      </c>
      <c r="P297" s="45" t="s">
        <v>562</v>
      </c>
      <c r="Q297" s="45" t="s">
        <v>1381</v>
      </c>
    </row>
    <row r="298" spans="1:17" ht="60" x14ac:dyDescent="0.25">
      <c r="A298" s="39">
        <v>291</v>
      </c>
      <c r="B298" s="18">
        <v>42578</v>
      </c>
      <c r="C298" s="18">
        <v>42578</v>
      </c>
      <c r="D298" s="7">
        <v>906</v>
      </c>
      <c r="E298" s="114">
        <v>118005.6</v>
      </c>
      <c r="F298" s="95">
        <v>0</v>
      </c>
      <c r="G298" s="25" t="s">
        <v>1289</v>
      </c>
      <c r="H298" s="25" t="s">
        <v>1289</v>
      </c>
      <c r="I298" s="10" t="s">
        <v>19</v>
      </c>
      <c r="J298" s="19" t="s">
        <v>1248</v>
      </c>
      <c r="K298" s="6" t="s">
        <v>14</v>
      </c>
      <c r="L298" s="5" t="s">
        <v>14</v>
      </c>
      <c r="M298" s="16" t="s">
        <v>92</v>
      </c>
      <c r="N298" s="8" t="s">
        <v>405</v>
      </c>
      <c r="O298" s="91" t="s">
        <v>1241</v>
      </c>
      <c r="P298" s="45" t="s">
        <v>551</v>
      </c>
      <c r="Q298" s="45" t="s">
        <v>1391</v>
      </c>
    </row>
    <row r="299" spans="1:17" ht="60" x14ac:dyDescent="0.25">
      <c r="A299" s="39">
        <v>292</v>
      </c>
      <c r="B299" s="18">
        <v>42578</v>
      </c>
      <c r="C299" s="18">
        <v>42578</v>
      </c>
      <c r="D299" s="7">
        <v>907</v>
      </c>
      <c r="E299" s="114">
        <v>41861.58</v>
      </c>
      <c r="F299" s="95">
        <v>0</v>
      </c>
      <c r="G299" s="25" t="s">
        <v>1266</v>
      </c>
      <c r="H299" s="25" t="s">
        <v>1266</v>
      </c>
      <c r="I299" s="10" t="s">
        <v>19</v>
      </c>
      <c r="J299" s="19" t="s">
        <v>1249</v>
      </c>
      <c r="K299" s="6" t="s">
        <v>14</v>
      </c>
      <c r="L299" s="5" t="s">
        <v>14</v>
      </c>
      <c r="M299" s="16" t="s">
        <v>890</v>
      </c>
      <c r="N299" s="8" t="s">
        <v>1255</v>
      </c>
      <c r="O299" s="91" t="s">
        <v>1242</v>
      </c>
      <c r="P299" s="45" t="s">
        <v>540</v>
      </c>
      <c r="Q299" s="45" t="s">
        <v>1378</v>
      </c>
    </row>
    <row r="300" spans="1:17" ht="60" x14ac:dyDescent="0.25">
      <c r="A300" s="39">
        <v>293</v>
      </c>
      <c r="B300" s="18">
        <v>42578</v>
      </c>
      <c r="C300" s="18">
        <v>42578</v>
      </c>
      <c r="D300" s="7">
        <v>909</v>
      </c>
      <c r="E300" s="114">
        <v>119000</v>
      </c>
      <c r="F300" s="95">
        <v>0</v>
      </c>
      <c r="G300" s="58" t="s">
        <v>747</v>
      </c>
      <c r="H300" s="58" t="s">
        <v>747</v>
      </c>
      <c r="I300" s="45" t="s">
        <v>387</v>
      </c>
      <c r="J300" s="19" t="s">
        <v>746</v>
      </c>
      <c r="K300" s="6" t="s">
        <v>14</v>
      </c>
      <c r="L300" s="5" t="s">
        <v>14</v>
      </c>
      <c r="M300" s="16" t="s">
        <v>769</v>
      </c>
      <c r="N300" s="8" t="s">
        <v>434</v>
      </c>
      <c r="O300" s="91" t="s">
        <v>1243</v>
      </c>
      <c r="P300" s="45" t="s">
        <v>542</v>
      </c>
      <c r="Q300" s="45" t="s">
        <v>1377</v>
      </c>
    </row>
    <row r="301" spans="1:17" ht="60" x14ac:dyDescent="0.25">
      <c r="A301" s="39">
        <v>294</v>
      </c>
      <c r="B301" s="18">
        <v>42579</v>
      </c>
      <c r="C301" s="18">
        <v>42579</v>
      </c>
      <c r="D301" s="7">
        <v>914</v>
      </c>
      <c r="E301" s="114">
        <v>136500</v>
      </c>
      <c r="F301" s="95">
        <v>0</v>
      </c>
      <c r="G301" s="116" t="s">
        <v>869</v>
      </c>
      <c r="H301" s="11" t="s">
        <v>869</v>
      </c>
      <c r="I301" s="10" t="s">
        <v>387</v>
      </c>
      <c r="J301" s="19" t="s">
        <v>808</v>
      </c>
      <c r="K301" s="6" t="s">
        <v>26</v>
      </c>
      <c r="L301" s="5" t="s">
        <v>248</v>
      </c>
      <c r="M301" s="16" t="s">
        <v>141</v>
      </c>
      <c r="N301" s="8" t="s">
        <v>405</v>
      </c>
      <c r="O301" s="91" t="s">
        <v>1258</v>
      </c>
      <c r="P301" s="10" t="s">
        <v>542</v>
      </c>
      <c r="Q301" s="45" t="s">
        <v>1391</v>
      </c>
    </row>
    <row r="302" spans="1:17" ht="75" x14ac:dyDescent="0.25">
      <c r="A302" s="39">
        <v>295</v>
      </c>
      <c r="B302" s="18">
        <v>42579</v>
      </c>
      <c r="C302" s="18">
        <v>42579</v>
      </c>
      <c r="D302" s="7">
        <v>915</v>
      </c>
      <c r="E302" s="114">
        <v>243097</v>
      </c>
      <c r="F302" s="95">
        <v>0</v>
      </c>
      <c r="G302" s="92" t="s">
        <v>874</v>
      </c>
      <c r="H302" s="11" t="s">
        <v>874</v>
      </c>
      <c r="I302" s="10" t="s">
        <v>387</v>
      </c>
      <c r="J302" s="90" t="s">
        <v>814</v>
      </c>
      <c r="K302" s="89" t="s">
        <v>14</v>
      </c>
      <c r="L302" s="10" t="s">
        <v>14</v>
      </c>
      <c r="M302" s="16" t="s">
        <v>872</v>
      </c>
      <c r="N302" s="8" t="s">
        <v>458</v>
      </c>
      <c r="O302" s="115" t="s">
        <v>1259</v>
      </c>
      <c r="P302" s="45" t="s">
        <v>549</v>
      </c>
      <c r="Q302" s="45" t="s">
        <v>1393</v>
      </c>
    </row>
    <row r="303" spans="1:17" ht="60" x14ac:dyDescent="0.25">
      <c r="A303" s="39">
        <v>296</v>
      </c>
      <c r="B303" s="18">
        <v>42579</v>
      </c>
      <c r="C303" s="18">
        <v>42579</v>
      </c>
      <c r="D303" s="7">
        <v>917</v>
      </c>
      <c r="E303" s="114">
        <v>47363.43</v>
      </c>
      <c r="F303" s="95">
        <v>0</v>
      </c>
      <c r="G303" s="58" t="s">
        <v>1302</v>
      </c>
      <c r="H303" s="58" t="s">
        <v>1302</v>
      </c>
      <c r="I303" s="45" t="s">
        <v>19</v>
      </c>
      <c r="J303" s="19" t="s">
        <v>1260</v>
      </c>
      <c r="K303" s="6" t="s">
        <v>26</v>
      </c>
      <c r="L303" s="5" t="s">
        <v>248</v>
      </c>
      <c r="M303" s="16" t="s">
        <v>141</v>
      </c>
      <c r="N303" s="8" t="s">
        <v>142</v>
      </c>
      <c r="O303" s="94" t="s">
        <v>1262</v>
      </c>
      <c r="P303" s="45" t="s">
        <v>546</v>
      </c>
      <c r="Q303" s="45" t="s">
        <v>1389</v>
      </c>
    </row>
    <row r="304" spans="1:17" ht="75" x14ac:dyDescent="0.25">
      <c r="A304" s="39">
        <v>297</v>
      </c>
      <c r="B304" s="18">
        <v>42579</v>
      </c>
      <c r="C304" s="18">
        <v>42579</v>
      </c>
      <c r="D304" s="7">
        <v>916</v>
      </c>
      <c r="E304" s="114">
        <v>39552.07</v>
      </c>
      <c r="F304" s="95">
        <v>0</v>
      </c>
      <c r="G304" s="58" t="s">
        <v>1302</v>
      </c>
      <c r="H304" s="58" t="s">
        <v>1302</v>
      </c>
      <c r="I304" s="45" t="s">
        <v>19</v>
      </c>
      <c r="J304" s="19" t="s">
        <v>1261</v>
      </c>
      <c r="K304" s="6" t="s">
        <v>26</v>
      </c>
      <c r="L304" s="5" t="s">
        <v>248</v>
      </c>
      <c r="M304" s="16" t="s">
        <v>141</v>
      </c>
      <c r="N304" s="8" t="s">
        <v>142</v>
      </c>
      <c r="O304" s="94" t="s">
        <v>1263</v>
      </c>
      <c r="P304" s="45" t="s">
        <v>546</v>
      </c>
      <c r="Q304" s="45" t="s">
        <v>1389</v>
      </c>
    </row>
    <row r="305" spans="1:17" ht="60" x14ac:dyDescent="0.25">
      <c r="A305" s="39">
        <v>298</v>
      </c>
      <c r="B305" s="18">
        <v>42580</v>
      </c>
      <c r="C305" s="18">
        <v>42580</v>
      </c>
      <c r="D305" s="7">
        <v>921</v>
      </c>
      <c r="E305" s="114">
        <v>535312.80000000005</v>
      </c>
      <c r="F305" s="95">
        <v>0</v>
      </c>
      <c r="G305" s="68" t="s">
        <v>1284</v>
      </c>
      <c r="H305" s="68" t="s">
        <v>1284</v>
      </c>
      <c r="I305" s="45" t="s">
        <v>19</v>
      </c>
      <c r="J305" s="19" t="s">
        <v>1283</v>
      </c>
      <c r="K305" s="6" t="s">
        <v>14</v>
      </c>
      <c r="L305" s="5" t="s">
        <v>14</v>
      </c>
      <c r="M305" s="16" t="s">
        <v>1286</v>
      </c>
      <c r="N305" s="8" t="s">
        <v>443</v>
      </c>
      <c r="O305" s="91" t="s">
        <v>1279</v>
      </c>
      <c r="P305" s="45" t="s">
        <v>551</v>
      </c>
      <c r="Q305" s="45" t="s">
        <v>1390</v>
      </c>
    </row>
    <row r="306" spans="1:17" ht="75" x14ac:dyDescent="0.25">
      <c r="A306" s="39">
        <v>299</v>
      </c>
      <c r="B306" s="18">
        <v>42580</v>
      </c>
      <c r="C306" s="18">
        <v>42580</v>
      </c>
      <c r="D306" s="7">
        <v>13</v>
      </c>
      <c r="E306" s="114">
        <v>375463.62</v>
      </c>
      <c r="F306" s="95">
        <v>0</v>
      </c>
      <c r="G306" s="68" t="s">
        <v>1285</v>
      </c>
      <c r="H306" s="25" t="s">
        <v>1045</v>
      </c>
      <c r="I306" s="10" t="s">
        <v>118</v>
      </c>
      <c r="J306" s="19" t="s">
        <v>980</v>
      </c>
      <c r="K306" s="6" t="s">
        <v>14</v>
      </c>
      <c r="L306" s="5" t="s">
        <v>14</v>
      </c>
      <c r="M306" s="16" t="s">
        <v>875</v>
      </c>
      <c r="N306" s="8" t="s">
        <v>1022</v>
      </c>
      <c r="O306" s="91" t="s">
        <v>1280</v>
      </c>
      <c r="P306" s="45" t="s">
        <v>551</v>
      </c>
      <c r="Q306" s="45" t="s">
        <v>1388</v>
      </c>
    </row>
    <row r="307" spans="1:17" ht="60" x14ac:dyDescent="0.25">
      <c r="A307" s="39">
        <v>300</v>
      </c>
      <c r="B307" s="18">
        <v>42580</v>
      </c>
      <c r="C307" s="18">
        <v>42550</v>
      </c>
      <c r="D307" s="7">
        <v>920</v>
      </c>
      <c r="E307" s="114">
        <v>214226.12</v>
      </c>
      <c r="F307" s="95">
        <v>0</v>
      </c>
      <c r="G307" s="68" t="s">
        <v>1257</v>
      </c>
      <c r="H307" s="58" t="s">
        <v>1257</v>
      </c>
      <c r="I307" s="45" t="s">
        <v>19</v>
      </c>
      <c r="J307" s="19" t="s">
        <v>812</v>
      </c>
      <c r="K307" s="6" t="s">
        <v>14</v>
      </c>
      <c r="L307" s="5" t="s">
        <v>14</v>
      </c>
      <c r="M307" s="16" t="s">
        <v>104</v>
      </c>
      <c r="N307" s="8" t="s">
        <v>105</v>
      </c>
      <c r="O307" s="91" t="s">
        <v>1281</v>
      </c>
      <c r="P307" s="45" t="s">
        <v>540</v>
      </c>
      <c r="Q307" s="45" t="s">
        <v>1392</v>
      </c>
    </row>
    <row r="308" spans="1:17" ht="60" x14ac:dyDescent="0.25">
      <c r="A308" s="39">
        <v>301</v>
      </c>
      <c r="B308" s="18">
        <v>42580</v>
      </c>
      <c r="C308" s="18" t="s">
        <v>1287</v>
      </c>
      <c r="D308" s="7">
        <v>919</v>
      </c>
      <c r="E308" s="114">
        <v>375029.45</v>
      </c>
      <c r="F308" s="95">
        <v>0</v>
      </c>
      <c r="G308" s="58" t="s">
        <v>102</v>
      </c>
      <c r="H308" s="58" t="s">
        <v>102</v>
      </c>
      <c r="I308" s="45" t="s">
        <v>19</v>
      </c>
      <c r="J308" s="19" t="s">
        <v>812</v>
      </c>
      <c r="K308" s="6" t="s">
        <v>14</v>
      </c>
      <c r="L308" s="5" t="s">
        <v>14</v>
      </c>
      <c r="M308" s="16" t="s">
        <v>104</v>
      </c>
      <c r="N308" s="8" t="s">
        <v>105</v>
      </c>
      <c r="O308" s="91" t="s">
        <v>1282</v>
      </c>
      <c r="P308" s="45" t="s">
        <v>551</v>
      </c>
      <c r="Q308" s="45" t="s">
        <v>1392</v>
      </c>
    </row>
    <row r="309" spans="1:17" ht="60" x14ac:dyDescent="0.25">
      <c r="A309" s="39">
        <v>302</v>
      </c>
      <c r="B309" s="18">
        <v>42580</v>
      </c>
      <c r="C309" s="18">
        <v>42583</v>
      </c>
      <c r="D309" s="7">
        <v>16</v>
      </c>
      <c r="E309" s="129">
        <v>620453.80000000005</v>
      </c>
      <c r="F309" s="95">
        <v>0</v>
      </c>
      <c r="G309" s="25" t="s">
        <v>1044</v>
      </c>
      <c r="H309" s="25" t="s">
        <v>1044</v>
      </c>
      <c r="I309" s="10" t="s">
        <v>118</v>
      </c>
      <c r="J309" s="19" t="s">
        <v>979</v>
      </c>
      <c r="K309" s="6" t="s">
        <v>14</v>
      </c>
      <c r="L309" s="5" t="s">
        <v>14</v>
      </c>
      <c r="M309" s="16" t="s">
        <v>1016</v>
      </c>
      <c r="N309" s="8" t="s">
        <v>1021</v>
      </c>
      <c r="O309" s="91" t="s">
        <v>1369</v>
      </c>
      <c r="P309" s="45" t="s">
        <v>551</v>
      </c>
      <c r="Q309" s="45" t="s">
        <v>1411</v>
      </c>
    </row>
    <row r="310" spans="1:17" ht="90" x14ac:dyDescent="0.25">
      <c r="A310" s="39">
        <v>303</v>
      </c>
      <c r="B310" s="18">
        <v>42583</v>
      </c>
      <c r="C310" s="18">
        <v>42583</v>
      </c>
      <c r="D310" s="7">
        <v>924</v>
      </c>
      <c r="E310" s="129">
        <v>300000</v>
      </c>
      <c r="F310" s="95">
        <v>0</v>
      </c>
      <c r="G310" s="58" t="s">
        <v>436</v>
      </c>
      <c r="H310" s="58" t="s">
        <v>436</v>
      </c>
      <c r="I310" s="45" t="s">
        <v>19</v>
      </c>
      <c r="J310" s="19" t="s">
        <v>437</v>
      </c>
      <c r="K310" s="6" t="s">
        <v>14</v>
      </c>
      <c r="L310" s="5" t="s">
        <v>14</v>
      </c>
      <c r="M310" s="16" t="s">
        <v>867</v>
      </c>
      <c r="N310" s="8" t="s">
        <v>439</v>
      </c>
      <c r="O310" s="91" t="s">
        <v>1370</v>
      </c>
      <c r="P310" s="19" t="s">
        <v>551</v>
      </c>
      <c r="Q310" s="45" t="s">
        <v>1410</v>
      </c>
    </row>
    <row r="311" spans="1:17" ht="60" x14ac:dyDescent="0.25">
      <c r="A311" s="39">
        <v>304</v>
      </c>
      <c r="B311" s="18">
        <v>42580</v>
      </c>
      <c r="C311" s="18">
        <v>42583</v>
      </c>
      <c r="D311" s="7">
        <v>15</v>
      </c>
      <c r="E311" s="129">
        <v>270000</v>
      </c>
      <c r="F311" s="95">
        <v>0</v>
      </c>
      <c r="G311" s="83" t="s">
        <v>409</v>
      </c>
      <c r="H311" s="83" t="s">
        <v>409</v>
      </c>
      <c r="I311" s="44" t="s">
        <v>118</v>
      </c>
      <c r="J311" s="19" t="s">
        <v>410</v>
      </c>
      <c r="K311" s="6" t="s">
        <v>14</v>
      </c>
      <c r="L311" s="5" t="s">
        <v>14</v>
      </c>
      <c r="M311" s="16" t="s">
        <v>120</v>
      </c>
      <c r="N311" s="8" t="s">
        <v>1374</v>
      </c>
      <c r="O311" s="91" t="s">
        <v>1371</v>
      </c>
      <c r="P311" s="45" t="s">
        <v>551</v>
      </c>
      <c r="Q311" s="45" t="s">
        <v>1412</v>
      </c>
    </row>
    <row r="312" spans="1:17" ht="60" x14ac:dyDescent="0.25">
      <c r="A312" s="39">
        <v>305</v>
      </c>
      <c r="B312" s="18">
        <v>42580</v>
      </c>
      <c r="C312" s="18">
        <v>42583</v>
      </c>
      <c r="D312" s="7">
        <v>14</v>
      </c>
      <c r="E312" s="129">
        <v>113367.97</v>
      </c>
      <c r="F312" s="95">
        <v>0</v>
      </c>
      <c r="G312" s="58" t="s">
        <v>1376</v>
      </c>
      <c r="H312" s="58" t="s">
        <v>1376</v>
      </c>
      <c r="I312" s="44" t="s">
        <v>118</v>
      </c>
      <c r="J312" s="19" t="s">
        <v>1245</v>
      </c>
      <c r="K312" s="6" t="s">
        <v>14</v>
      </c>
      <c r="L312" s="5" t="s">
        <v>14</v>
      </c>
      <c r="M312" s="16" t="s">
        <v>65</v>
      </c>
      <c r="N312" s="8" t="s">
        <v>1375</v>
      </c>
      <c r="O312" s="91" t="s">
        <v>1372</v>
      </c>
      <c r="P312" s="45" t="s">
        <v>551</v>
      </c>
      <c r="Q312" s="45" t="s">
        <v>1409</v>
      </c>
    </row>
    <row r="313" spans="1:17" ht="75" x14ac:dyDescent="0.25">
      <c r="A313" s="39">
        <v>306</v>
      </c>
      <c r="B313" s="18">
        <v>42587</v>
      </c>
      <c r="C313" s="18">
        <v>42587</v>
      </c>
      <c r="D313" s="7">
        <v>1039</v>
      </c>
      <c r="E313" s="129">
        <v>361000</v>
      </c>
      <c r="F313" s="95">
        <v>0</v>
      </c>
      <c r="G313" s="69" t="s">
        <v>417</v>
      </c>
      <c r="H313" s="69" t="s">
        <v>417</v>
      </c>
      <c r="I313" s="45" t="s">
        <v>387</v>
      </c>
      <c r="J313" s="19" t="s">
        <v>418</v>
      </c>
      <c r="K313" s="6" t="s">
        <v>14</v>
      </c>
      <c r="L313" s="5" t="s">
        <v>14</v>
      </c>
      <c r="M313" s="16" t="s">
        <v>65</v>
      </c>
      <c r="N313" s="8" t="s">
        <v>419</v>
      </c>
      <c r="O313" s="91" t="s">
        <v>1395</v>
      </c>
      <c r="P313" s="45" t="s">
        <v>551</v>
      </c>
      <c r="Q313" s="45" t="s">
        <v>1417</v>
      </c>
    </row>
    <row r="314" spans="1:17" ht="75" x14ac:dyDescent="0.25">
      <c r="A314" s="39">
        <f>A313+1</f>
        <v>307</v>
      </c>
      <c r="B314" s="18">
        <v>42587</v>
      </c>
      <c r="C314" s="18">
        <v>42587</v>
      </c>
      <c r="D314" s="7">
        <v>1041</v>
      </c>
      <c r="E314" s="129">
        <v>268223.28999999998</v>
      </c>
      <c r="F314" s="95">
        <v>0</v>
      </c>
      <c r="G314" s="58" t="s">
        <v>1416</v>
      </c>
      <c r="H314" s="58" t="s">
        <v>1416</v>
      </c>
      <c r="I314" s="45" t="s">
        <v>19</v>
      </c>
      <c r="J314" s="19" t="s">
        <v>1397</v>
      </c>
      <c r="K314" s="6" t="s">
        <v>14</v>
      </c>
      <c r="L314" s="5" t="s">
        <v>14</v>
      </c>
      <c r="M314" s="16" t="s">
        <v>65</v>
      </c>
      <c r="N314" s="8" t="s">
        <v>1413</v>
      </c>
      <c r="O314" s="91" t="s">
        <v>1396</v>
      </c>
      <c r="P314" s="45" t="s">
        <v>551</v>
      </c>
      <c r="Q314" s="45" t="s">
        <v>1420</v>
      </c>
    </row>
    <row r="315" spans="1:17" ht="60" x14ac:dyDescent="0.25">
      <c r="A315" s="39">
        <f t="shared" ref="A315:A325" si="4">A314+1</f>
        <v>308</v>
      </c>
      <c r="B315" s="18">
        <v>42587</v>
      </c>
      <c r="C315" s="18">
        <v>42587</v>
      </c>
      <c r="D315" s="7">
        <v>1040</v>
      </c>
      <c r="E315" s="129">
        <v>206571.89</v>
      </c>
      <c r="F315" s="95">
        <v>0</v>
      </c>
      <c r="G315" s="58" t="s">
        <v>880</v>
      </c>
      <c r="H315" s="58" t="s">
        <v>879</v>
      </c>
      <c r="I315" s="45" t="s">
        <v>387</v>
      </c>
      <c r="J315" s="19" t="s">
        <v>201</v>
      </c>
      <c r="K315" s="6" t="s">
        <v>14</v>
      </c>
      <c r="L315" s="5" t="s">
        <v>14</v>
      </c>
      <c r="M315" s="16" t="s">
        <v>151</v>
      </c>
      <c r="N315" s="8" t="s">
        <v>447</v>
      </c>
      <c r="O315" s="91" t="s">
        <v>833</v>
      </c>
      <c r="P315" s="45" t="s">
        <v>551</v>
      </c>
      <c r="Q315" s="45" t="s">
        <v>1418</v>
      </c>
    </row>
    <row r="316" spans="1:17" ht="60" x14ac:dyDescent="0.25">
      <c r="A316" s="39">
        <f t="shared" si="4"/>
        <v>309</v>
      </c>
      <c r="B316" s="18">
        <v>42590</v>
      </c>
      <c r="C316" s="18">
        <v>42590</v>
      </c>
      <c r="D316" s="7">
        <v>1046</v>
      </c>
      <c r="E316" s="129">
        <v>238391.05</v>
      </c>
      <c r="F316" s="95">
        <v>0</v>
      </c>
      <c r="G316" s="58" t="s">
        <v>1484</v>
      </c>
      <c r="H316" s="58" t="s">
        <v>1484</v>
      </c>
      <c r="I316" s="45" t="s">
        <v>19</v>
      </c>
      <c r="J316" s="19" t="s">
        <v>403</v>
      </c>
      <c r="K316" s="6" t="s">
        <v>14</v>
      </c>
      <c r="L316" s="5" t="s">
        <v>14</v>
      </c>
      <c r="M316" s="16" t="s">
        <v>1414</v>
      </c>
      <c r="N316" s="8" t="s">
        <v>61</v>
      </c>
      <c r="O316" s="91" t="s">
        <v>1398</v>
      </c>
      <c r="P316" s="10" t="s">
        <v>546</v>
      </c>
      <c r="Q316" s="45" t="s">
        <v>1605</v>
      </c>
    </row>
    <row r="317" spans="1:17" ht="60" x14ac:dyDescent="0.25">
      <c r="A317" s="39">
        <f t="shared" si="4"/>
        <v>310</v>
      </c>
      <c r="B317" s="18">
        <v>42591</v>
      </c>
      <c r="C317" s="18" t="s">
        <v>1425</v>
      </c>
      <c r="D317" s="7">
        <v>1057</v>
      </c>
      <c r="E317" s="129">
        <v>369000</v>
      </c>
      <c r="F317" s="95">
        <v>0</v>
      </c>
      <c r="G317" s="58" t="s">
        <v>765</v>
      </c>
      <c r="H317" s="58" t="s">
        <v>765</v>
      </c>
      <c r="I317" s="45" t="s">
        <v>387</v>
      </c>
      <c r="J317" s="19" t="s">
        <v>763</v>
      </c>
      <c r="K317" s="6" t="s">
        <v>14</v>
      </c>
      <c r="L317" s="5" t="s">
        <v>14</v>
      </c>
      <c r="M317" s="16" t="s">
        <v>774</v>
      </c>
      <c r="N317" s="8" t="s">
        <v>195</v>
      </c>
      <c r="O317" s="91" t="s">
        <v>1399</v>
      </c>
      <c r="P317" s="45" t="s">
        <v>562</v>
      </c>
      <c r="Q317" s="45" t="s">
        <v>1426</v>
      </c>
    </row>
    <row r="318" spans="1:17" ht="75" x14ac:dyDescent="0.25">
      <c r="A318" s="39">
        <f t="shared" si="4"/>
        <v>311</v>
      </c>
      <c r="B318" s="18">
        <v>42591</v>
      </c>
      <c r="C318" s="18">
        <v>42591</v>
      </c>
      <c r="D318" s="7">
        <v>1058</v>
      </c>
      <c r="E318" s="129">
        <v>69000</v>
      </c>
      <c r="F318" s="95">
        <v>0</v>
      </c>
      <c r="G318" s="92" t="s">
        <v>894</v>
      </c>
      <c r="H318" s="58" t="s">
        <v>741</v>
      </c>
      <c r="I318" s="45" t="s">
        <v>387</v>
      </c>
      <c r="J318" s="19" t="s">
        <v>740</v>
      </c>
      <c r="K318" s="6" t="s">
        <v>14</v>
      </c>
      <c r="L318" s="5" t="s">
        <v>14</v>
      </c>
      <c r="M318" s="16" t="s">
        <v>768</v>
      </c>
      <c r="N318" s="8" t="s">
        <v>771</v>
      </c>
      <c r="O318" s="91" t="s">
        <v>1400</v>
      </c>
      <c r="P318" s="45" t="s">
        <v>551</v>
      </c>
      <c r="Q318" s="10" t="s">
        <v>1427</v>
      </c>
    </row>
    <row r="319" spans="1:17" ht="60" x14ac:dyDescent="0.25">
      <c r="A319" s="39">
        <f t="shared" si="4"/>
        <v>312</v>
      </c>
      <c r="B319" s="18">
        <v>42591</v>
      </c>
      <c r="C319" s="18">
        <v>42591</v>
      </c>
      <c r="D319" s="7">
        <v>1062</v>
      </c>
      <c r="E319" s="129">
        <v>39900</v>
      </c>
      <c r="F319" s="95">
        <v>0</v>
      </c>
      <c r="G319" s="58" t="s">
        <v>1422</v>
      </c>
      <c r="H319" s="58" t="s">
        <v>1422</v>
      </c>
      <c r="I319" s="45" t="s">
        <v>19</v>
      </c>
      <c r="J319" s="19" t="s">
        <v>1405</v>
      </c>
      <c r="K319" s="6" t="s">
        <v>1488</v>
      </c>
      <c r="L319" s="6" t="s">
        <v>1488</v>
      </c>
      <c r="M319" s="16" t="s">
        <v>109</v>
      </c>
      <c r="N319" s="8" t="s">
        <v>1415</v>
      </c>
      <c r="O319" s="91" t="s">
        <v>1401</v>
      </c>
      <c r="P319" s="45" t="s">
        <v>546</v>
      </c>
      <c r="Q319" s="45" t="s">
        <v>1423</v>
      </c>
    </row>
    <row r="320" spans="1:17" ht="60" x14ac:dyDescent="0.25">
      <c r="A320" s="39">
        <f t="shared" si="4"/>
        <v>313</v>
      </c>
      <c r="B320" s="18">
        <v>42591</v>
      </c>
      <c r="C320" s="18">
        <v>42591</v>
      </c>
      <c r="D320" s="7">
        <v>1059</v>
      </c>
      <c r="E320" s="129">
        <v>10000</v>
      </c>
      <c r="F320" s="95">
        <v>0</v>
      </c>
      <c r="G320" s="92" t="s">
        <v>888</v>
      </c>
      <c r="H320" s="11" t="s">
        <v>478</v>
      </c>
      <c r="I320" s="45" t="s">
        <v>387</v>
      </c>
      <c r="J320" s="19" t="s">
        <v>1406</v>
      </c>
      <c r="K320" s="6" t="s">
        <v>14</v>
      </c>
      <c r="L320" s="5" t="s">
        <v>14</v>
      </c>
      <c r="M320" s="16" t="s">
        <v>887</v>
      </c>
      <c r="N320" s="8" t="s">
        <v>722</v>
      </c>
      <c r="O320" s="91" t="s">
        <v>1402</v>
      </c>
      <c r="P320" s="45" t="s">
        <v>957</v>
      </c>
      <c r="Q320" s="45" t="s">
        <v>1421</v>
      </c>
    </row>
    <row r="321" spans="1:17" ht="60" x14ac:dyDescent="0.25">
      <c r="A321" s="39">
        <f t="shared" si="4"/>
        <v>314</v>
      </c>
      <c r="B321" s="18">
        <v>42591</v>
      </c>
      <c r="C321" s="18">
        <v>42591</v>
      </c>
      <c r="D321" s="7">
        <v>1060</v>
      </c>
      <c r="E321" s="129">
        <v>212609.81</v>
      </c>
      <c r="F321" s="95">
        <v>0</v>
      </c>
      <c r="G321" s="58" t="s">
        <v>1269</v>
      </c>
      <c r="H321" s="58" t="s">
        <v>1269</v>
      </c>
      <c r="I321" s="45" t="s">
        <v>19</v>
      </c>
      <c r="J321" s="19" t="s">
        <v>1002</v>
      </c>
      <c r="K321" s="6" t="s">
        <v>14</v>
      </c>
      <c r="L321" s="5" t="s">
        <v>14</v>
      </c>
      <c r="M321" s="16" t="s">
        <v>1018</v>
      </c>
      <c r="N321" s="8" t="s">
        <v>61</v>
      </c>
      <c r="O321" s="91" t="s">
        <v>1403</v>
      </c>
      <c r="P321" s="45" t="s">
        <v>549</v>
      </c>
      <c r="Q321" s="45" t="s">
        <v>1424</v>
      </c>
    </row>
    <row r="322" spans="1:17" ht="75" x14ac:dyDescent="0.25">
      <c r="A322" s="39">
        <f t="shared" si="4"/>
        <v>315</v>
      </c>
      <c r="B322" s="18">
        <v>42591</v>
      </c>
      <c r="C322" s="18">
        <v>42591</v>
      </c>
      <c r="D322" s="7">
        <v>1061</v>
      </c>
      <c r="E322" s="129">
        <v>394133.54</v>
      </c>
      <c r="F322" s="95">
        <v>0</v>
      </c>
      <c r="G322" s="58" t="s">
        <v>870</v>
      </c>
      <c r="H322" s="58" t="s">
        <v>868</v>
      </c>
      <c r="I322" s="45" t="s">
        <v>387</v>
      </c>
      <c r="J322" s="19" t="s">
        <v>983</v>
      </c>
      <c r="K322" s="6" t="s">
        <v>14</v>
      </c>
      <c r="L322" s="5" t="s">
        <v>14</v>
      </c>
      <c r="M322" s="16" t="s">
        <v>865</v>
      </c>
      <c r="N322" s="8" t="s">
        <v>866</v>
      </c>
      <c r="O322" s="91" t="s">
        <v>1404</v>
      </c>
      <c r="P322" s="45" t="s">
        <v>577</v>
      </c>
      <c r="Q322" s="45" t="s">
        <v>1419</v>
      </c>
    </row>
    <row r="323" spans="1:17" ht="60" x14ac:dyDescent="0.25">
      <c r="A323" s="39">
        <f t="shared" si="4"/>
        <v>316</v>
      </c>
      <c r="B323" s="18">
        <v>42593</v>
      </c>
      <c r="C323" s="18">
        <v>42593</v>
      </c>
      <c r="D323" s="7">
        <v>1066</v>
      </c>
      <c r="E323" s="129">
        <v>934000</v>
      </c>
      <c r="F323" s="95">
        <v>0</v>
      </c>
      <c r="G323" s="58" t="s">
        <v>900</v>
      </c>
      <c r="H323" s="58" t="s">
        <v>900</v>
      </c>
      <c r="I323" s="45" t="s">
        <v>387</v>
      </c>
      <c r="J323" s="19" t="s">
        <v>810</v>
      </c>
      <c r="K323" s="6" t="s">
        <v>14</v>
      </c>
      <c r="L323" s="5" t="s">
        <v>14</v>
      </c>
      <c r="M323" s="16" t="s">
        <v>65</v>
      </c>
      <c r="N323" s="8" t="s">
        <v>881</v>
      </c>
      <c r="O323" s="91" t="s">
        <v>1407</v>
      </c>
      <c r="P323" s="10" t="s">
        <v>551</v>
      </c>
      <c r="Q323" s="10" t="s">
        <v>1428</v>
      </c>
    </row>
    <row r="324" spans="1:17" ht="60" x14ac:dyDescent="0.25">
      <c r="A324" s="39">
        <f t="shared" si="4"/>
        <v>317</v>
      </c>
      <c r="B324" s="18">
        <v>42593</v>
      </c>
      <c r="C324" s="18">
        <v>42593</v>
      </c>
      <c r="D324" s="7">
        <v>1068</v>
      </c>
      <c r="E324" s="129">
        <v>82889.45</v>
      </c>
      <c r="F324" s="95">
        <v>0</v>
      </c>
      <c r="G324" s="58" t="s">
        <v>259</v>
      </c>
      <c r="H324" s="58" t="s">
        <v>259</v>
      </c>
      <c r="I324" s="45" t="s">
        <v>19</v>
      </c>
      <c r="J324" s="19" t="s">
        <v>260</v>
      </c>
      <c r="K324" s="6" t="s">
        <v>14</v>
      </c>
      <c r="L324" s="5" t="s">
        <v>14</v>
      </c>
      <c r="M324" s="16" t="s">
        <v>109</v>
      </c>
      <c r="N324" s="8" t="s">
        <v>261</v>
      </c>
      <c r="O324" s="91" t="s">
        <v>1408</v>
      </c>
      <c r="P324" s="45" t="s">
        <v>577</v>
      </c>
      <c r="Q324" s="45" t="s">
        <v>1429</v>
      </c>
    </row>
    <row r="325" spans="1:17" ht="60" x14ac:dyDescent="0.25">
      <c r="A325" s="39">
        <f t="shared" si="4"/>
        <v>318</v>
      </c>
      <c r="B325" s="18">
        <v>42591</v>
      </c>
      <c r="C325" s="18">
        <v>42593</v>
      </c>
      <c r="D325" s="7">
        <v>17</v>
      </c>
      <c r="E325" s="129">
        <v>330000</v>
      </c>
      <c r="F325" s="95">
        <v>0</v>
      </c>
      <c r="G325" s="58" t="s">
        <v>1489</v>
      </c>
      <c r="H325" s="58" t="s">
        <v>1489</v>
      </c>
      <c r="I325" s="45" t="s">
        <v>118</v>
      </c>
      <c r="J325" s="19" t="s">
        <v>1246</v>
      </c>
      <c r="K325" s="6" t="s">
        <v>14</v>
      </c>
      <c r="L325" s="5" t="s">
        <v>14</v>
      </c>
      <c r="M325" s="16" t="s">
        <v>65</v>
      </c>
      <c r="N325" s="8" t="s">
        <v>1490</v>
      </c>
      <c r="O325" s="91" t="s">
        <v>1491</v>
      </c>
      <c r="P325" s="45" t="s">
        <v>551</v>
      </c>
      <c r="Q325" s="45" t="s">
        <v>1492</v>
      </c>
    </row>
    <row r="326" spans="1:17" ht="60" x14ac:dyDescent="0.25">
      <c r="A326" s="39">
        <v>318</v>
      </c>
      <c r="B326" s="18">
        <v>42601</v>
      </c>
      <c r="C326" s="18">
        <v>42601</v>
      </c>
      <c r="D326" s="7">
        <v>1309</v>
      </c>
      <c r="E326" s="129">
        <v>425086.38</v>
      </c>
      <c r="F326" s="95">
        <v>0</v>
      </c>
      <c r="G326" s="58" t="s">
        <v>1438</v>
      </c>
      <c r="H326" s="58" t="s">
        <v>1438</v>
      </c>
      <c r="I326" s="45" t="s">
        <v>19</v>
      </c>
      <c r="J326" s="19" t="s">
        <v>1430</v>
      </c>
      <c r="K326" s="6" t="s">
        <v>14</v>
      </c>
      <c r="L326" s="5" t="s">
        <v>14</v>
      </c>
      <c r="M326" s="16" t="s">
        <v>15</v>
      </c>
      <c r="N326" s="8" t="s">
        <v>1436</v>
      </c>
      <c r="O326" s="91" t="s">
        <v>1431</v>
      </c>
      <c r="P326" s="45" t="s">
        <v>577</v>
      </c>
      <c r="Q326" s="45" t="s">
        <v>1439</v>
      </c>
    </row>
    <row r="327" spans="1:17" ht="75" x14ac:dyDescent="0.25">
      <c r="A327" s="39">
        <v>319</v>
      </c>
      <c r="B327" s="18">
        <v>42601</v>
      </c>
      <c r="C327" s="18">
        <v>42601</v>
      </c>
      <c r="D327" s="7">
        <v>1308</v>
      </c>
      <c r="E327" s="129">
        <v>159863.21</v>
      </c>
      <c r="F327" s="95">
        <v>0</v>
      </c>
      <c r="G327" s="58" t="s">
        <v>1440</v>
      </c>
      <c r="H327" s="58" t="s">
        <v>1440</v>
      </c>
      <c r="I327" s="45" t="s">
        <v>19</v>
      </c>
      <c r="J327" s="19" t="s">
        <v>515</v>
      </c>
      <c r="K327" s="6" t="s">
        <v>14</v>
      </c>
      <c r="L327" s="5" t="s">
        <v>14</v>
      </c>
      <c r="M327" s="16" t="s">
        <v>1435</v>
      </c>
      <c r="N327" s="8" t="s">
        <v>1437</v>
      </c>
      <c r="O327" s="91" t="s">
        <v>1432</v>
      </c>
      <c r="P327" s="45" t="s">
        <v>551</v>
      </c>
      <c r="Q327" s="45" t="s">
        <v>1441</v>
      </c>
    </row>
    <row r="328" spans="1:17" ht="75" x14ac:dyDescent="0.25">
      <c r="A328" s="39">
        <v>320</v>
      </c>
      <c r="B328" s="18">
        <v>42540</v>
      </c>
      <c r="C328" s="18">
        <v>42540</v>
      </c>
      <c r="D328" s="7">
        <v>1306</v>
      </c>
      <c r="E328" s="129">
        <v>240000</v>
      </c>
      <c r="F328" s="95">
        <v>0</v>
      </c>
      <c r="G328" s="75" t="s">
        <v>786</v>
      </c>
      <c r="H328" s="58" t="s">
        <v>786</v>
      </c>
      <c r="I328" s="45" t="s">
        <v>387</v>
      </c>
      <c r="J328" s="19" t="s">
        <v>1433</v>
      </c>
      <c r="K328" s="6" t="s">
        <v>14</v>
      </c>
      <c r="L328" s="5" t="s">
        <v>14</v>
      </c>
      <c r="M328" s="16" t="s">
        <v>787</v>
      </c>
      <c r="N328" s="8" t="s">
        <v>78</v>
      </c>
      <c r="O328" s="91" t="s">
        <v>1434</v>
      </c>
      <c r="P328" s="45" t="s">
        <v>562</v>
      </c>
      <c r="Q328" s="45" t="s">
        <v>1442</v>
      </c>
    </row>
    <row r="329" spans="1:17" ht="60" x14ac:dyDescent="0.25">
      <c r="A329" s="39">
        <v>321</v>
      </c>
      <c r="B329" s="18">
        <v>42605</v>
      </c>
      <c r="C329" s="18">
        <v>42605</v>
      </c>
      <c r="D329" s="7">
        <v>1331</v>
      </c>
      <c r="E329" s="129">
        <v>102200</v>
      </c>
      <c r="F329" s="95">
        <v>0</v>
      </c>
      <c r="G329" s="58" t="s">
        <v>941</v>
      </c>
      <c r="H329" s="58" t="s">
        <v>941</v>
      </c>
      <c r="I329" s="45" t="s">
        <v>387</v>
      </c>
      <c r="J329" s="133" t="s">
        <v>1447</v>
      </c>
      <c r="K329" s="6" t="s">
        <v>14</v>
      </c>
      <c r="L329" s="5" t="s">
        <v>14</v>
      </c>
      <c r="M329" s="16" t="s">
        <v>322</v>
      </c>
      <c r="N329" s="8" t="s">
        <v>148</v>
      </c>
      <c r="O329" s="91" t="s">
        <v>1443</v>
      </c>
      <c r="P329" s="45" t="s">
        <v>540</v>
      </c>
      <c r="Q329" s="45" t="s">
        <v>1451</v>
      </c>
    </row>
    <row r="330" spans="1:17" ht="75" x14ac:dyDescent="0.25">
      <c r="A330" s="39">
        <v>322</v>
      </c>
      <c r="B330" s="18">
        <v>42605</v>
      </c>
      <c r="C330" s="18">
        <v>42605</v>
      </c>
      <c r="D330" s="7">
        <v>18</v>
      </c>
      <c r="E330" s="129">
        <v>842000</v>
      </c>
      <c r="F330" s="95">
        <v>0</v>
      </c>
      <c r="G330" s="11" t="s">
        <v>766</v>
      </c>
      <c r="H330" s="11" t="s">
        <v>766</v>
      </c>
      <c r="I330" s="10" t="s">
        <v>118</v>
      </c>
      <c r="J330" s="133" t="s">
        <v>54</v>
      </c>
      <c r="K330" s="6" t="s">
        <v>14</v>
      </c>
      <c r="L330" s="5" t="s">
        <v>14</v>
      </c>
      <c r="M330" s="16" t="s">
        <v>65</v>
      </c>
      <c r="N330" s="8" t="s">
        <v>776</v>
      </c>
      <c r="O330" s="91" t="s">
        <v>1444</v>
      </c>
      <c r="P330" s="45" t="s">
        <v>551</v>
      </c>
      <c r="Q330" s="45" t="s">
        <v>1452</v>
      </c>
    </row>
    <row r="331" spans="1:17" ht="60" x14ac:dyDescent="0.25">
      <c r="A331" s="39">
        <v>323</v>
      </c>
      <c r="B331" s="18">
        <v>42605</v>
      </c>
      <c r="C331" s="18">
        <v>42605</v>
      </c>
      <c r="D331" s="7">
        <v>3383</v>
      </c>
      <c r="E331" s="129">
        <v>377861.67</v>
      </c>
      <c r="F331" s="95">
        <v>0</v>
      </c>
      <c r="G331" s="58" t="s">
        <v>1047</v>
      </c>
      <c r="H331" s="58" t="s">
        <v>1047</v>
      </c>
      <c r="I331" s="45" t="s">
        <v>12</v>
      </c>
      <c r="J331" s="133" t="s">
        <v>1448</v>
      </c>
      <c r="K331" s="6" t="s">
        <v>14</v>
      </c>
      <c r="L331" s="5" t="s">
        <v>14</v>
      </c>
      <c r="M331" s="16" t="s">
        <v>1019</v>
      </c>
      <c r="N331" s="8" t="s">
        <v>881</v>
      </c>
      <c r="O331" s="91" t="s">
        <v>1445</v>
      </c>
      <c r="P331" s="45" t="s">
        <v>551</v>
      </c>
      <c r="Q331" s="45" t="s">
        <v>1582</v>
      </c>
    </row>
    <row r="332" spans="1:17" ht="75" x14ac:dyDescent="0.25">
      <c r="A332" s="39">
        <v>324</v>
      </c>
      <c r="B332" s="18">
        <v>42605</v>
      </c>
      <c r="C332" s="18">
        <v>42605</v>
      </c>
      <c r="D332" s="7">
        <v>1314</v>
      </c>
      <c r="E332" s="129">
        <v>61902.43</v>
      </c>
      <c r="F332" s="95">
        <v>0</v>
      </c>
      <c r="G332" s="92" t="s">
        <v>897</v>
      </c>
      <c r="H332" s="58" t="s">
        <v>340</v>
      </c>
      <c r="I332" s="45" t="s">
        <v>387</v>
      </c>
      <c r="J332" s="133" t="s">
        <v>817</v>
      </c>
      <c r="K332" s="6" t="s">
        <v>14</v>
      </c>
      <c r="L332" s="5" t="s">
        <v>14</v>
      </c>
      <c r="M332" s="16" t="s">
        <v>388</v>
      </c>
      <c r="N332" s="8" t="s">
        <v>341</v>
      </c>
      <c r="O332" s="91" t="s">
        <v>1446</v>
      </c>
      <c r="P332" s="45" t="s">
        <v>1449</v>
      </c>
      <c r="Q332" s="45" t="s">
        <v>1450</v>
      </c>
    </row>
    <row r="333" spans="1:17" ht="60" x14ac:dyDescent="0.25">
      <c r="A333" s="39">
        <v>325</v>
      </c>
      <c r="B333" s="18">
        <v>42606</v>
      </c>
      <c r="C333" s="18">
        <v>42606</v>
      </c>
      <c r="D333" s="7">
        <v>1372</v>
      </c>
      <c r="E333" s="129">
        <v>103138.8</v>
      </c>
      <c r="F333" s="95">
        <v>0</v>
      </c>
      <c r="G333" s="25" t="s">
        <v>1460</v>
      </c>
      <c r="H333" s="25" t="s">
        <v>1460</v>
      </c>
      <c r="I333" s="10" t="s">
        <v>19</v>
      </c>
      <c r="J333" s="133" t="s">
        <v>1455</v>
      </c>
      <c r="K333" s="6" t="s">
        <v>14</v>
      </c>
      <c r="L333" s="5" t="s">
        <v>14</v>
      </c>
      <c r="M333" s="16" t="s">
        <v>1456</v>
      </c>
      <c r="N333" s="8" t="s">
        <v>458</v>
      </c>
      <c r="O333" s="91" t="s">
        <v>1453</v>
      </c>
      <c r="P333" s="45" t="s">
        <v>573</v>
      </c>
      <c r="Q333" s="45" t="s">
        <v>1458</v>
      </c>
    </row>
    <row r="334" spans="1:17" ht="60" x14ac:dyDescent="0.25">
      <c r="A334" s="39">
        <v>326</v>
      </c>
      <c r="B334" s="18">
        <v>42606</v>
      </c>
      <c r="C334" s="18">
        <v>42606</v>
      </c>
      <c r="D334" s="7">
        <v>20</v>
      </c>
      <c r="E334" s="129">
        <v>88209.01</v>
      </c>
      <c r="F334" s="95">
        <v>0</v>
      </c>
      <c r="G334" s="25" t="s">
        <v>1461</v>
      </c>
      <c r="H334" s="25" t="s">
        <v>1461</v>
      </c>
      <c r="I334" s="10" t="s">
        <v>118</v>
      </c>
      <c r="J334" s="133" t="s">
        <v>999</v>
      </c>
      <c r="K334" s="6" t="s">
        <v>14</v>
      </c>
      <c r="L334" s="5" t="s">
        <v>14</v>
      </c>
      <c r="M334" s="16" t="s">
        <v>1020</v>
      </c>
      <c r="N334" s="8" t="s">
        <v>1457</v>
      </c>
      <c r="O334" s="91" t="s">
        <v>1454</v>
      </c>
      <c r="P334" s="45" t="s">
        <v>549</v>
      </c>
      <c r="Q334" s="45" t="s">
        <v>1459</v>
      </c>
    </row>
    <row r="335" spans="1:17" ht="60" x14ac:dyDescent="0.25">
      <c r="A335" s="39">
        <v>327</v>
      </c>
      <c r="B335" s="18">
        <v>42607</v>
      </c>
      <c r="C335" s="18">
        <v>42607</v>
      </c>
      <c r="D335" s="7">
        <v>21</v>
      </c>
      <c r="E335" s="129">
        <v>46721.27</v>
      </c>
      <c r="F335" s="95">
        <v>0</v>
      </c>
      <c r="G335" s="25" t="s">
        <v>1483</v>
      </c>
      <c r="H335" s="25" t="s">
        <v>1483</v>
      </c>
      <c r="I335" s="10" t="s">
        <v>118</v>
      </c>
      <c r="J335" s="133" t="s">
        <v>975</v>
      </c>
      <c r="K335" s="6" t="s">
        <v>14</v>
      </c>
      <c r="L335" s="5" t="s">
        <v>14</v>
      </c>
      <c r="M335" s="16" t="s">
        <v>1031</v>
      </c>
      <c r="N335" s="8" t="s">
        <v>510</v>
      </c>
      <c r="O335" s="91" t="s">
        <v>1462</v>
      </c>
      <c r="P335" s="45" t="s">
        <v>546</v>
      </c>
      <c r="Q335" s="45" t="s">
        <v>1606</v>
      </c>
    </row>
    <row r="336" spans="1:17" ht="60" x14ac:dyDescent="0.25">
      <c r="A336" s="39">
        <v>328</v>
      </c>
      <c r="B336" s="18">
        <v>42607</v>
      </c>
      <c r="C336" s="18">
        <v>42607</v>
      </c>
      <c r="D336" s="7">
        <v>1377</v>
      </c>
      <c r="E336" s="129">
        <v>291963.09000000003</v>
      </c>
      <c r="F336" s="95">
        <v>0</v>
      </c>
      <c r="G336" s="25" t="s">
        <v>1485</v>
      </c>
      <c r="H336" s="25" t="s">
        <v>1485</v>
      </c>
      <c r="I336" s="10" t="s">
        <v>19</v>
      </c>
      <c r="J336" s="133" t="s">
        <v>1466</v>
      </c>
      <c r="K336" s="6" t="s">
        <v>26</v>
      </c>
      <c r="L336" s="5" t="s">
        <v>283</v>
      </c>
      <c r="M336" s="16"/>
      <c r="N336" s="8" t="s">
        <v>464</v>
      </c>
      <c r="O336" s="91" t="s">
        <v>1463</v>
      </c>
      <c r="P336" s="45" t="s">
        <v>550</v>
      </c>
      <c r="Q336" s="45" t="s">
        <v>1607</v>
      </c>
    </row>
    <row r="337" spans="1:17" ht="75" x14ac:dyDescent="0.25">
      <c r="A337" s="39">
        <v>329</v>
      </c>
      <c r="B337" s="18">
        <v>42606</v>
      </c>
      <c r="C337" s="18">
        <v>42607</v>
      </c>
      <c r="D337" s="7">
        <v>19</v>
      </c>
      <c r="E337" s="129">
        <v>92500.800000000003</v>
      </c>
      <c r="F337" s="95">
        <v>0</v>
      </c>
      <c r="G337" s="25" t="s">
        <v>263</v>
      </c>
      <c r="H337" s="25" t="s">
        <v>263</v>
      </c>
      <c r="I337" s="10" t="s">
        <v>118</v>
      </c>
      <c r="J337" s="133" t="s">
        <v>988</v>
      </c>
      <c r="K337" s="6" t="s">
        <v>14</v>
      </c>
      <c r="L337" s="5" t="s">
        <v>14</v>
      </c>
      <c r="M337" s="16" t="s">
        <v>65</v>
      </c>
      <c r="N337" s="8" t="s">
        <v>265</v>
      </c>
      <c r="O337" s="91" t="s">
        <v>1464</v>
      </c>
      <c r="P337" s="45" t="s">
        <v>549</v>
      </c>
      <c r="Q337" s="45" t="s">
        <v>1608</v>
      </c>
    </row>
    <row r="338" spans="1:17" ht="60" x14ac:dyDescent="0.25">
      <c r="A338" s="39">
        <v>330</v>
      </c>
      <c r="B338" s="18">
        <v>42607</v>
      </c>
      <c r="C338" s="18">
        <v>42607</v>
      </c>
      <c r="D338" s="7">
        <v>3422</v>
      </c>
      <c r="E338" s="129">
        <v>361896.9</v>
      </c>
      <c r="F338" s="95">
        <v>0</v>
      </c>
      <c r="G338" s="25" t="s">
        <v>1482</v>
      </c>
      <c r="H338" s="25" t="s">
        <v>1482</v>
      </c>
      <c r="I338" s="10" t="s">
        <v>12</v>
      </c>
      <c r="J338" s="133" t="s">
        <v>1467</v>
      </c>
      <c r="K338" s="6" t="s">
        <v>14</v>
      </c>
      <c r="L338" s="5" t="s">
        <v>14</v>
      </c>
      <c r="M338" s="16" t="s">
        <v>180</v>
      </c>
      <c r="N338" s="8" t="s">
        <v>195</v>
      </c>
      <c r="O338" s="91" t="s">
        <v>1465</v>
      </c>
      <c r="P338" s="45" t="s">
        <v>551</v>
      </c>
      <c r="Q338" s="45" t="s">
        <v>1609</v>
      </c>
    </row>
    <row r="339" spans="1:17" ht="45" x14ac:dyDescent="0.25">
      <c r="A339" s="39">
        <f t="shared" ref="A339:A399" si="5">A338+1</f>
        <v>331</v>
      </c>
      <c r="B339" s="18">
        <v>42608</v>
      </c>
      <c r="C339" s="18">
        <v>42608</v>
      </c>
      <c r="D339" s="7">
        <v>3422</v>
      </c>
      <c r="E339" s="135">
        <v>-361896.9</v>
      </c>
      <c r="F339" s="95">
        <v>0</v>
      </c>
      <c r="G339" s="25" t="s">
        <v>1482</v>
      </c>
      <c r="H339" s="25" t="s">
        <v>1482</v>
      </c>
      <c r="I339" s="10" t="s">
        <v>12</v>
      </c>
      <c r="J339" s="133" t="s">
        <v>1467</v>
      </c>
      <c r="K339" s="6" t="s">
        <v>14</v>
      </c>
      <c r="L339" s="5" t="s">
        <v>14</v>
      </c>
      <c r="M339" s="16" t="s">
        <v>180</v>
      </c>
      <c r="N339" s="8" t="s">
        <v>195</v>
      </c>
      <c r="O339" s="94" t="s">
        <v>1494</v>
      </c>
      <c r="P339" s="45" t="s">
        <v>551</v>
      </c>
      <c r="Q339" s="45" t="s">
        <v>805</v>
      </c>
    </row>
    <row r="340" spans="1:17" ht="45" x14ac:dyDescent="0.25">
      <c r="A340" s="39">
        <f t="shared" si="5"/>
        <v>332</v>
      </c>
      <c r="B340" s="18">
        <v>42611</v>
      </c>
      <c r="C340" s="18">
        <v>42611</v>
      </c>
      <c r="D340" s="7">
        <v>271</v>
      </c>
      <c r="E340" s="135">
        <v>-33000</v>
      </c>
      <c r="F340" s="95">
        <v>0</v>
      </c>
      <c r="G340" s="25" t="s">
        <v>174</v>
      </c>
      <c r="H340" s="25" t="s">
        <v>174</v>
      </c>
      <c r="I340" s="10" t="s">
        <v>118</v>
      </c>
      <c r="J340" s="133" t="s">
        <v>175</v>
      </c>
      <c r="K340" s="6" t="s">
        <v>14</v>
      </c>
      <c r="L340" s="5" t="s">
        <v>14</v>
      </c>
      <c r="M340" s="16" t="s">
        <v>65</v>
      </c>
      <c r="N340" s="8" t="s">
        <v>176</v>
      </c>
      <c r="O340" s="94" t="s">
        <v>1487</v>
      </c>
      <c r="P340" s="10" t="s">
        <v>551</v>
      </c>
      <c r="Q340" s="45" t="s">
        <v>805</v>
      </c>
    </row>
    <row r="341" spans="1:17" ht="60" x14ac:dyDescent="0.25">
      <c r="A341" s="39">
        <f t="shared" si="5"/>
        <v>333</v>
      </c>
      <c r="B341" s="18">
        <v>42612</v>
      </c>
      <c r="C341" s="18">
        <v>42612</v>
      </c>
      <c r="D341" s="7">
        <v>1399</v>
      </c>
      <c r="E341" s="129">
        <v>128987.41</v>
      </c>
      <c r="F341" s="95">
        <v>0</v>
      </c>
      <c r="G341" s="25" t="s">
        <v>1477</v>
      </c>
      <c r="H341" s="25" t="s">
        <v>1477</v>
      </c>
      <c r="I341" s="10" t="s">
        <v>19</v>
      </c>
      <c r="J341" s="133" t="s">
        <v>1472</v>
      </c>
      <c r="K341" s="6" t="s">
        <v>26</v>
      </c>
      <c r="L341" s="5" t="s">
        <v>283</v>
      </c>
      <c r="M341" s="16"/>
      <c r="N341" s="8" t="s">
        <v>1021</v>
      </c>
      <c r="O341" s="91" t="s">
        <v>1468</v>
      </c>
      <c r="P341" s="45" t="s">
        <v>1478</v>
      </c>
      <c r="Q341" s="45" t="s">
        <v>1561</v>
      </c>
    </row>
    <row r="342" spans="1:17" ht="75" x14ac:dyDescent="0.25">
      <c r="A342" s="39">
        <f t="shared" si="5"/>
        <v>334</v>
      </c>
      <c r="B342" s="18">
        <v>42612</v>
      </c>
      <c r="C342" s="18">
        <v>42612</v>
      </c>
      <c r="D342" s="7">
        <v>1400</v>
      </c>
      <c r="E342" s="129">
        <v>175414.32</v>
      </c>
      <c r="F342" s="95">
        <v>0</v>
      </c>
      <c r="G342" s="25" t="s">
        <v>1034</v>
      </c>
      <c r="H342" s="25" t="s">
        <v>1034</v>
      </c>
      <c r="I342" s="10" t="s">
        <v>19</v>
      </c>
      <c r="J342" s="133" t="s">
        <v>976</v>
      </c>
      <c r="K342" s="6" t="s">
        <v>26</v>
      </c>
      <c r="L342" s="5" t="s">
        <v>248</v>
      </c>
      <c r="M342" s="16" t="s">
        <v>141</v>
      </c>
      <c r="N342" s="8" t="s">
        <v>148</v>
      </c>
      <c r="O342" s="91" t="s">
        <v>1469</v>
      </c>
      <c r="P342" s="45" t="s">
        <v>562</v>
      </c>
      <c r="Q342" s="45" t="s">
        <v>1560</v>
      </c>
    </row>
    <row r="343" spans="1:17" ht="60" x14ac:dyDescent="0.25">
      <c r="A343" s="39">
        <f t="shared" si="5"/>
        <v>335</v>
      </c>
      <c r="B343" s="18">
        <v>42612</v>
      </c>
      <c r="C343" s="18">
        <v>42612</v>
      </c>
      <c r="D343" s="7">
        <v>1401</v>
      </c>
      <c r="E343" s="129">
        <v>332630.08</v>
      </c>
      <c r="F343" s="95">
        <v>0</v>
      </c>
      <c r="G343" s="25" t="s">
        <v>1480</v>
      </c>
      <c r="H343" s="25" t="s">
        <v>1480</v>
      </c>
      <c r="I343" s="10" t="s">
        <v>19</v>
      </c>
      <c r="J343" s="133" t="s">
        <v>1473</v>
      </c>
      <c r="K343" s="6" t="s">
        <v>14</v>
      </c>
      <c r="L343" s="5" t="s">
        <v>14</v>
      </c>
      <c r="M343" s="16" t="s">
        <v>1475</v>
      </c>
      <c r="N343" s="8" t="s">
        <v>121</v>
      </c>
      <c r="O343" s="91" t="s">
        <v>1470</v>
      </c>
      <c r="P343" s="45" t="s">
        <v>577</v>
      </c>
      <c r="Q343" s="45" t="s">
        <v>1547</v>
      </c>
    </row>
    <row r="344" spans="1:17" ht="60" x14ac:dyDescent="0.25">
      <c r="A344" s="39">
        <f t="shared" si="5"/>
        <v>336</v>
      </c>
      <c r="B344" s="18">
        <v>42612</v>
      </c>
      <c r="C344" s="18">
        <v>42612</v>
      </c>
      <c r="D344" s="7">
        <v>3519</v>
      </c>
      <c r="E344" s="129">
        <v>44976.84</v>
      </c>
      <c r="F344" s="95">
        <v>0</v>
      </c>
      <c r="G344" s="25" t="s">
        <v>1481</v>
      </c>
      <c r="H344" s="25" t="s">
        <v>1481</v>
      </c>
      <c r="I344" s="10" t="s">
        <v>12</v>
      </c>
      <c r="J344" s="133" t="s">
        <v>1474</v>
      </c>
      <c r="K344" s="6" t="s">
        <v>14</v>
      </c>
      <c r="L344" s="5" t="s">
        <v>14</v>
      </c>
      <c r="M344" s="16" t="s">
        <v>1476</v>
      </c>
      <c r="N344" s="8" t="s">
        <v>195</v>
      </c>
      <c r="O344" s="91" t="s">
        <v>1471</v>
      </c>
      <c r="P344" s="45" t="s">
        <v>549</v>
      </c>
      <c r="Q344" s="45" t="s">
        <v>1583</v>
      </c>
    </row>
    <row r="345" spans="1:17" ht="60" x14ac:dyDescent="0.25">
      <c r="A345" s="39">
        <f t="shared" si="5"/>
        <v>337</v>
      </c>
      <c r="B345" s="18">
        <v>42614</v>
      </c>
      <c r="C345" s="18">
        <v>42614</v>
      </c>
      <c r="D345" s="7">
        <v>1415</v>
      </c>
      <c r="E345" s="138">
        <v>54941.34</v>
      </c>
      <c r="F345" s="95">
        <v>0</v>
      </c>
      <c r="G345" s="25" t="s">
        <v>1580</v>
      </c>
      <c r="H345" s="25" t="s">
        <v>1580</v>
      </c>
      <c r="I345" s="10" t="s">
        <v>19</v>
      </c>
      <c r="J345" s="133" t="s">
        <v>1522</v>
      </c>
      <c r="K345" s="6" t="s">
        <v>14</v>
      </c>
      <c r="L345" s="5" t="s">
        <v>14</v>
      </c>
      <c r="M345" s="16" t="s">
        <v>1528</v>
      </c>
      <c r="N345" s="8" t="s">
        <v>229</v>
      </c>
      <c r="O345" s="91" t="s">
        <v>1565</v>
      </c>
      <c r="P345" s="45" t="s">
        <v>540</v>
      </c>
      <c r="Q345" s="45" t="s">
        <v>1581</v>
      </c>
    </row>
    <row r="346" spans="1:17" ht="60" x14ac:dyDescent="0.25">
      <c r="A346" s="39">
        <f t="shared" si="5"/>
        <v>338</v>
      </c>
      <c r="B346" s="18">
        <v>42614</v>
      </c>
      <c r="C346" s="18">
        <v>42614</v>
      </c>
      <c r="D346" s="7">
        <v>1417</v>
      </c>
      <c r="E346" s="138">
        <v>396194.4</v>
      </c>
      <c r="F346" s="95">
        <v>0</v>
      </c>
      <c r="G346" s="25" t="s">
        <v>367</v>
      </c>
      <c r="H346" s="25" t="s">
        <v>367</v>
      </c>
      <c r="I346" s="10" t="s">
        <v>19</v>
      </c>
      <c r="J346" s="133" t="s">
        <v>1570</v>
      </c>
      <c r="K346" s="6" t="s">
        <v>14</v>
      </c>
      <c r="L346" s="5" t="s">
        <v>14</v>
      </c>
      <c r="M346" s="16" t="s">
        <v>65</v>
      </c>
      <c r="N346" s="8" t="s">
        <v>369</v>
      </c>
      <c r="O346" s="91" t="s">
        <v>1566</v>
      </c>
      <c r="P346" s="45" t="s">
        <v>551</v>
      </c>
      <c r="Q346" s="45" t="s">
        <v>1577</v>
      </c>
    </row>
    <row r="347" spans="1:17" ht="60" x14ac:dyDescent="0.25">
      <c r="A347" s="39">
        <f t="shared" si="5"/>
        <v>339</v>
      </c>
      <c r="B347" s="18">
        <v>42614</v>
      </c>
      <c r="C347" s="18">
        <v>42614</v>
      </c>
      <c r="D347" s="7">
        <v>3570</v>
      </c>
      <c r="E347" s="138">
        <v>528134.86</v>
      </c>
      <c r="F347" s="95">
        <v>0</v>
      </c>
      <c r="G347" s="25" t="s">
        <v>1578</v>
      </c>
      <c r="H347" s="25" t="s">
        <v>1578</v>
      </c>
      <c r="I347" s="10" t="s">
        <v>12</v>
      </c>
      <c r="J347" s="133" t="s">
        <v>1571</v>
      </c>
      <c r="K347" s="6" t="s">
        <v>14</v>
      </c>
      <c r="L347" s="5" t="s">
        <v>14</v>
      </c>
      <c r="M347" s="16" t="s">
        <v>1020</v>
      </c>
      <c r="N347" s="8" t="s">
        <v>241</v>
      </c>
      <c r="O347" s="91" t="s">
        <v>1568</v>
      </c>
      <c r="P347" s="45" t="s">
        <v>551</v>
      </c>
      <c r="Q347" s="45" t="s">
        <v>1579</v>
      </c>
    </row>
    <row r="348" spans="1:17" ht="60" x14ac:dyDescent="0.25">
      <c r="A348" s="39">
        <f t="shared" si="5"/>
        <v>340</v>
      </c>
      <c r="B348" s="18">
        <v>42614</v>
      </c>
      <c r="C348" s="18">
        <v>42614</v>
      </c>
      <c r="D348" s="7">
        <v>3571</v>
      </c>
      <c r="E348" s="138">
        <v>213917.91</v>
      </c>
      <c r="F348" s="95">
        <v>0</v>
      </c>
      <c r="G348" s="25" t="s">
        <v>1575</v>
      </c>
      <c r="H348" s="25" t="s">
        <v>1575</v>
      </c>
      <c r="I348" s="10" t="s">
        <v>12</v>
      </c>
      <c r="J348" s="133" t="s">
        <v>1572</v>
      </c>
      <c r="K348" s="6" t="s">
        <v>14</v>
      </c>
      <c r="L348" s="5" t="s">
        <v>14</v>
      </c>
      <c r="M348" s="16" t="s">
        <v>1573</v>
      </c>
      <c r="N348" s="8" t="s">
        <v>470</v>
      </c>
      <c r="O348" s="91" t="s">
        <v>1569</v>
      </c>
      <c r="P348" s="45" t="s">
        <v>551</v>
      </c>
      <c r="Q348" s="45" t="s">
        <v>1576</v>
      </c>
    </row>
    <row r="349" spans="1:17" ht="75" x14ac:dyDescent="0.25">
      <c r="A349" s="39">
        <f t="shared" si="5"/>
        <v>341</v>
      </c>
      <c r="B349" s="18">
        <v>42614</v>
      </c>
      <c r="C349" s="18">
        <v>42614</v>
      </c>
      <c r="D349" s="7">
        <v>1419</v>
      </c>
      <c r="E349" s="138">
        <v>224703.86</v>
      </c>
      <c r="F349" s="95">
        <v>0</v>
      </c>
      <c r="G349" s="25" t="s">
        <v>1601</v>
      </c>
      <c r="H349" s="25" t="s">
        <v>1601</v>
      </c>
      <c r="I349" s="23" t="s">
        <v>19</v>
      </c>
      <c r="J349" s="133" t="s">
        <v>1653</v>
      </c>
      <c r="K349" s="62" t="s">
        <v>14</v>
      </c>
      <c r="L349" s="62" t="s">
        <v>14</v>
      </c>
      <c r="M349" s="16" t="s">
        <v>1624</v>
      </c>
      <c r="N349" s="8" t="s">
        <v>1574</v>
      </c>
      <c r="O349" s="91" t="s">
        <v>1567</v>
      </c>
      <c r="P349" s="45" t="s">
        <v>546</v>
      </c>
      <c r="Q349" s="45" t="s">
        <v>1660</v>
      </c>
    </row>
    <row r="350" spans="1:17" ht="60" x14ac:dyDescent="0.25">
      <c r="A350" s="39">
        <f t="shared" si="5"/>
        <v>342</v>
      </c>
      <c r="B350" s="18">
        <v>42620</v>
      </c>
      <c r="C350" s="18">
        <v>42620</v>
      </c>
      <c r="D350" s="7">
        <v>1419</v>
      </c>
      <c r="E350" s="144">
        <v>-224703.86</v>
      </c>
      <c r="F350" s="95">
        <v>0</v>
      </c>
      <c r="G350" s="25" t="s">
        <v>1601</v>
      </c>
      <c r="H350" s="25" t="s">
        <v>1601</v>
      </c>
      <c r="I350" s="23" t="s">
        <v>19</v>
      </c>
      <c r="J350" s="133" t="s">
        <v>1654</v>
      </c>
      <c r="K350" s="62" t="s">
        <v>14</v>
      </c>
      <c r="L350" s="62" t="s">
        <v>14</v>
      </c>
      <c r="M350" s="16" t="s">
        <v>1624</v>
      </c>
      <c r="N350" s="8" t="s">
        <v>1574</v>
      </c>
      <c r="O350" s="94" t="s">
        <v>1655</v>
      </c>
      <c r="P350" s="45" t="s">
        <v>1656</v>
      </c>
      <c r="Q350" s="45" t="s">
        <v>805</v>
      </c>
    </row>
    <row r="351" spans="1:17" ht="60" x14ac:dyDescent="0.25">
      <c r="A351" s="39">
        <f t="shared" si="5"/>
        <v>343</v>
      </c>
      <c r="B351" s="18">
        <v>42615</v>
      </c>
      <c r="C351" s="18">
        <v>42615</v>
      </c>
      <c r="D351" s="7">
        <v>1430</v>
      </c>
      <c r="E351" s="138">
        <v>15552</v>
      </c>
      <c r="F351" s="95">
        <v>0</v>
      </c>
      <c r="G351" s="25" t="s">
        <v>1580</v>
      </c>
      <c r="H351" s="25" t="s">
        <v>1580</v>
      </c>
      <c r="I351" s="10" t="s">
        <v>19</v>
      </c>
      <c r="J351" s="133" t="s">
        <v>1508</v>
      </c>
      <c r="K351" s="6" t="s">
        <v>14</v>
      </c>
      <c r="L351" s="5" t="s">
        <v>14</v>
      </c>
      <c r="M351" s="16" t="s">
        <v>1528</v>
      </c>
      <c r="N351" s="8" t="s">
        <v>229</v>
      </c>
      <c r="O351" s="91" t="s">
        <v>1500</v>
      </c>
      <c r="P351" s="45" t="s">
        <v>540</v>
      </c>
      <c r="Q351" s="45" t="s">
        <v>1581</v>
      </c>
    </row>
    <row r="352" spans="1:17" ht="60" x14ac:dyDescent="0.25">
      <c r="A352" s="39">
        <f t="shared" si="5"/>
        <v>344</v>
      </c>
      <c r="B352" s="18">
        <v>42615</v>
      </c>
      <c r="C352" s="18">
        <v>42615</v>
      </c>
      <c r="D352" s="7">
        <v>1431</v>
      </c>
      <c r="E352" s="138">
        <v>41880</v>
      </c>
      <c r="F352" s="95">
        <v>0</v>
      </c>
      <c r="G352" s="25" t="s">
        <v>1580</v>
      </c>
      <c r="H352" s="25" t="s">
        <v>1580</v>
      </c>
      <c r="I352" s="10" t="s">
        <v>19</v>
      </c>
      <c r="J352" s="133" t="s">
        <v>1509</v>
      </c>
      <c r="K352" s="6" t="s">
        <v>14</v>
      </c>
      <c r="L352" s="5" t="s">
        <v>14</v>
      </c>
      <c r="M352" s="16" t="s">
        <v>1528</v>
      </c>
      <c r="N352" s="8" t="s">
        <v>229</v>
      </c>
      <c r="O352" s="91" t="s">
        <v>1501</v>
      </c>
      <c r="P352" s="45" t="s">
        <v>540</v>
      </c>
      <c r="Q352" s="45" t="s">
        <v>1581</v>
      </c>
    </row>
    <row r="353" spans="1:17" ht="75" x14ac:dyDescent="0.25">
      <c r="A353" s="39">
        <f t="shared" si="5"/>
        <v>345</v>
      </c>
      <c r="B353" s="18">
        <v>42615</v>
      </c>
      <c r="C353" s="18">
        <v>42615</v>
      </c>
      <c r="D353" s="7">
        <v>1424</v>
      </c>
      <c r="E353" s="138">
        <v>50000</v>
      </c>
      <c r="F353" s="95">
        <v>0</v>
      </c>
      <c r="G353" s="69" t="s">
        <v>417</v>
      </c>
      <c r="H353" s="69" t="s">
        <v>417</v>
      </c>
      <c r="I353" s="45" t="s">
        <v>387</v>
      </c>
      <c r="J353" s="133" t="s">
        <v>418</v>
      </c>
      <c r="K353" s="6" t="s">
        <v>14</v>
      </c>
      <c r="L353" s="5" t="s">
        <v>14</v>
      </c>
      <c r="M353" s="16" t="s">
        <v>65</v>
      </c>
      <c r="N353" s="8" t="s">
        <v>419</v>
      </c>
      <c r="O353" s="91" t="s">
        <v>1503</v>
      </c>
      <c r="P353" s="45" t="s">
        <v>551</v>
      </c>
      <c r="Q353" s="45" t="s">
        <v>1558</v>
      </c>
    </row>
    <row r="354" spans="1:17" ht="75" x14ac:dyDescent="0.25">
      <c r="A354" s="39">
        <f t="shared" si="5"/>
        <v>346</v>
      </c>
      <c r="B354" s="18">
        <v>42615</v>
      </c>
      <c r="C354" s="18">
        <v>42615</v>
      </c>
      <c r="D354" s="7">
        <v>1426</v>
      </c>
      <c r="E354" s="138">
        <v>260000</v>
      </c>
      <c r="F354" s="95">
        <v>0</v>
      </c>
      <c r="G354" s="11" t="s">
        <v>112</v>
      </c>
      <c r="H354" s="11" t="s">
        <v>112</v>
      </c>
      <c r="I354" s="10" t="s">
        <v>387</v>
      </c>
      <c r="J354" s="133" t="s">
        <v>403</v>
      </c>
      <c r="K354" s="6" t="s">
        <v>14</v>
      </c>
      <c r="L354" s="5" t="s">
        <v>14</v>
      </c>
      <c r="M354" s="16" t="s">
        <v>114</v>
      </c>
      <c r="N354" s="8" t="s">
        <v>115</v>
      </c>
      <c r="O354" s="91" t="s">
        <v>969</v>
      </c>
      <c r="P354" s="10" t="s">
        <v>573</v>
      </c>
      <c r="Q354" s="45" t="s">
        <v>1559</v>
      </c>
    </row>
    <row r="355" spans="1:17" ht="75" x14ac:dyDescent="0.25">
      <c r="A355" s="39">
        <f t="shared" si="5"/>
        <v>347</v>
      </c>
      <c r="B355" s="18">
        <v>42615</v>
      </c>
      <c r="C355" s="18">
        <v>42615</v>
      </c>
      <c r="D355" s="7">
        <v>1427</v>
      </c>
      <c r="E355" s="138">
        <v>353205.94</v>
      </c>
      <c r="F355" s="95">
        <v>0</v>
      </c>
      <c r="G355" s="92" t="s">
        <v>947</v>
      </c>
      <c r="H355" s="25" t="s">
        <v>947</v>
      </c>
      <c r="I355" s="20" t="s">
        <v>387</v>
      </c>
      <c r="J355" s="133" t="s">
        <v>824</v>
      </c>
      <c r="K355" s="6" t="s">
        <v>14</v>
      </c>
      <c r="L355" s="5" t="s">
        <v>14</v>
      </c>
      <c r="M355" s="16" t="s">
        <v>867</v>
      </c>
      <c r="N355" s="8" t="s">
        <v>948</v>
      </c>
      <c r="O355" s="91" t="s">
        <v>1504</v>
      </c>
      <c r="P355" s="19" t="s">
        <v>551</v>
      </c>
      <c r="Q355" s="19" t="s">
        <v>1557</v>
      </c>
    </row>
    <row r="356" spans="1:17" ht="75" x14ac:dyDescent="0.25">
      <c r="A356" s="39">
        <f t="shared" si="5"/>
        <v>348</v>
      </c>
      <c r="B356" s="18">
        <v>42615</v>
      </c>
      <c r="C356" s="18">
        <v>42615</v>
      </c>
      <c r="D356" s="7">
        <v>1428</v>
      </c>
      <c r="E356" s="138">
        <v>241289.59</v>
      </c>
      <c r="F356" s="95">
        <v>0</v>
      </c>
      <c r="G356" s="25" t="s">
        <v>1067</v>
      </c>
      <c r="H356" s="25" t="s">
        <v>1067</v>
      </c>
      <c r="I356" s="10" t="s">
        <v>19</v>
      </c>
      <c r="J356" s="133" t="s">
        <v>975</v>
      </c>
      <c r="K356" s="6" t="s">
        <v>14</v>
      </c>
      <c r="L356" s="5" t="s">
        <v>14</v>
      </c>
      <c r="M356" s="16" t="s">
        <v>1012</v>
      </c>
      <c r="N356" s="8" t="s">
        <v>1530</v>
      </c>
      <c r="O356" s="91" t="s">
        <v>1505</v>
      </c>
      <c r="P356" s="45" t="s">
        <v>1068</v>
      </c>
      <c r="Q356" s="45" t="s">
        <v>1556</v>
      </c>
    </row>
    <row r="357" spans="1:17" ht="75" x14ac:dyDescent="0.25">
      <c r="A357" s="39">
        <f t="shared" si="5"/>
        <v>349</v>
      </c>
      <c r="B357" s="18">
        <v>42615</v>
      </c>
      <c r="C357" s="18">
        <v>42615</v>
      </c>
      <c r="D357" s="7">
        <v>22</v>
      </c>
      <c r="E357" s="138">
        <v>312683.18</v>
      </c>
      <c r="F357" s="95">
        <v>0</v>
      </c>
      <c r="G357" s="68" t="s">
        <v>1285</v>
      </c>
      <c r="H357" s="25" t="s">
        <v>1045</v>
      </c>
      <c r="I357" s="10" t="s">
        <v>118</v>
      </c>
      <c r="J357" s="133" t="s">
        <v>980</v>
      </c>
      <c r="K357" s="6" t="s">
        <v>14</v>
      </c>
      <c r="L357" s="5" t="s">
        <v>14</v>
      </c>
      <c r="M357" s="16" t="s">
        <v>875</v>
      </c>
      <c r="N357" s="8" t="s">
        <v>1022</v>
      </c>
      <c r="O357" s="91" t="s">
        <v>1506</v>
      </c>
      <c r="P357" s="45" t="s">
        <v>551</v>
      </c>
      <c r="Q357" s="45" t="s">
        <v>1548</v>
      </c>
    </row>
    <row r="358" spans="1:17" ht="60" x14ac:dyDescent="0.25">
      <c r="A358" s="39">
        <f t="shared" si="5"/>
        <v>350</v>
      </c>
      <c r="B358" s="18">
        <v>42615</v>
      </c>
      <c r="C358" s="18">
        <v>42615</v>
      </c>
      <c r="D358" s="7">
        <v>1429</v>
      </c>
      <c r="E358" s="138">
        <v>102385.8</v>
      </c>
      <c r="F358" s="95">
        <v>0</v>
      </c>
      <c r="G358" s="25" t="s">
        <v>1562</v>
      </c>
      <c r="H358" s="25" t="s">
        <v>1562</v>
      </c>
      <c r="I358" s="10" t="s">
        <v>19</v>
      </c>
      <c r="J358" s="133" t="s">
        <v>988</v>
      </c>
      <c r="K358" s="6" t="s">
        <v>14</v>
      </c>
      <c r="L358" s="5" t="s">
        <v>14</v>
      </c>
      <c r="M358" s="16" t="s">
        <v>65</v>
      </c>
      <c r="N358" s="8" t="s">
        <v>1531</v>
      </c>
      <c r="O358" s="91" t="s">
        <v>1507</v>
      </c>
      <c r="P358" s="45" t="s">
        <v>540</v>
      </c>
      <c r="Q358" s="45" t="s">
        <v>1563</v>
      </c>
    </row>
    <row r="359" spans="1:17" ht="75" x14ac:dyDescent="0.25">
      <c r="A359" s="39">
        <f t="shared" si="5"/>
        <v>351</v>
      </c>
      <c r="B359" s="18">
        <v>42619</v>
      </c>
      <c r="C359" s="18">
        <v>42619</v>
      </c>
      <c r="D359" s="7">
        <v>1437</v>
      </c>
      <c r="E359" s="138">
        <v>164500</v>
      </c>
      <c r="F359" s="95">
        <v>0</v>
      </c>
      <c r="G359" s="92" t="s">
        <v>932</v>
      </c>
      <c r="H359" s="11" t="s">
        <v>931</v>
      </c>
      <c r="I359" s="10" t="s">
        <v>387</v>
      </c>
      <c r="J359" s="133" t="s">
        <v>809</v>
      </c>
      <c r="K359" s="139" t="s">
        <v>26</v>
      </c>
      <c r="L359" s="5" t="s">
        <v>248</v>
      </c>
      <c r="M359" s="16" t="s">
        <v>141</v>
      </c>
      <c r="N359" s="8" t="s">
        <v>929</v>
      </c>
      <c r="O359" s="91" t="s">
        <v>1511</v>
      </c>
      <c r="P359" s="10" t="s">
        <v>925</v>
      </c>
      <c r="Q359" s="10" t="s">
        <v>1555</v>
      </c>
    </row>
    <row r="360" spans="1:17" ht="75" x14ac:dyDescent="0.25">
      <c r="A360" s="39">
        <f t="shared" si="5"/>
        <v>352</v>
      </c>
      <c r="B360" s="18">
        <v>42619</v>
      </c>
      <c r="C360" s="18">
        <v>42619</v>
      </c>
      <c r="D360" s="7">
        <v>1436</v>
      </c>
      <c r="E360" s="138">
        <v>262850</v>
      </c>
      <c r="F360" s="95">
        <v>0</v>
      </c>
      <c r="G360" s="25" t="s">
        <v>1217</v>
      </c>
      <c r="H360" s="25" t="s">
        <v>1217</v>
      </c>
      <c r="I360" s="10" t="s">
        <v>19</v>
      </c>
      <c r="J360" s="133" t="s">
        <v>809</v>
      </c>
      <c r="K360" s="139" t="s">
        <v>26</v>
      </c>
      <c r="L360" s="5" t="s">
        <v>248</v>
      </c>
      <c r="M360" s="16" t="s">
        <v>933</v>
      </c>
      <c r="N360" s="8" t="s">
        <v>918</v>
      </c>
      <c r="O360" s="91" t="s">
        <v>1512</v>
      </c>
      <c r="P360" s="45" t="s">
        <v>577</v>
      </c>
      <c r="Q360" s="45" t="s">
        <v>1554</v>
      </c>
    </row>
    <row r="361" spans="1:17" ht="75" x14ac:dyDescent="0.25">
      <c r="A361" s="39">
        <f t="shared" si="5"/>
        <v>353</v>
      </c>
      <c r="B361" s="18">
        <v>42619</v>
      </c>
      <c r="C361" s="18">
        <v>42619</v>
      </c>
      <c r="D361" s="7">
        <v>1438</v>
      </c>
      <c r="E361" s="138">
        <v>221340</v>
      </c>
      <c r="F361" s="95">
        <v>0</v>
      </c>
      <c r="G361" s="92" t="s">
        <v>928</v>
      </c>
      <c r="H361" s="11" t="s">
        <v>927</v>
      </c>
      <c r="I361" s="10" t="s">
        <v>387</v>
      </c>
      <c r="J361" s="133" t="s">
        <v>809</v>
      </c>
      <c r="K361" s="139" t="s">
        <v>26</v>
      </c>
      <c r="L361" s="5" t="s">
        <v>248</v>
      </c>
      <c r="M361" s="16" t="s">
        <v>141</v>
      </c>
      <c r="N361" s="8" t="s">
        <v>924</v>
      </c>
      <c r="O361" s="94" t="s">
        <v>1532</v>
      </c>
      <c r="P361" s="10" t="s">
        <v>925</v>
      </c>
      <c r="Q361" s="10" t="s">
        <v>1549</v>
      </c>
    </row>
    <row r="362" spans="1:17" ht="75" x14ac:dyDescent="0.25">
      <c r="A362" s="39">
        <f t="shared" si="5"/>
        <v>354</v>
      </c>
      <c r="B362" s="18">
        <v>42619</v>
      </c>
      <c r="C362" s="18">
        <v>42619</v>
      </c>
      <c r="D362" s="7">
        <v>1435</v>
      </c>
      <c r="E362" s="138">
        <v>152906.51999999999</v>
      </c>
      <c r="F362" s="95">
        <v>0</v>
      </c>
      <c r="G362" s="92" t="s">
        <v>1552</v>
      </c>
      <c r="H362" s="11" t="s">
        <v>963</v>
      </c>
      <c r="I362" s="10" t="s">
        <v>387</v>
      </c>
      <c r="J362" s="133" t="s">
        <v>1514</v>
      </c>
      <c r="K362" s="131" t="s">
        <v>14</v>
      </c>
      <c r="L362" s="5" t="s">
        <v>14</v>
      </c>
      <c r="M362" s="16" t="s">
        <v>960</v>
      </c>
      <c r="N362" s="8" t="s">
        <v>1533</v>
      </c>
      <c r="O362" s="91" t="s">
        <v>1513</v>
      </c>
      <c r="P362" s="45" t="s">
        <v>562</v>
      </c>
      <c r="Q362" s="45" t="s">
        <v>1553</v>
      </c>
    </row>
    <row r="363" spans="1:17" ht="75" x14ac:dyDescent="0.25">
      <c r="A363" s="39">
        <f t="shared" si="5"/>
        <v>355</v>
      </c>
      <c r="B363" s="18">
        <v>42620</v>
      </c>
      <c r="C363" s="18">
        <v>42620</v>
      </c>
      <c r="D363" s="7">
        <v>1505</v>
      </c>
      <c r="E363" s="138">
        <v>13712.68</v>
      </c>
      <c r="F363" s="95">
        <v>0</v>
      </c>
      <c r="G363" s="25" t="s">
        <v>786</v>
      </c>
      <c r="H363" s="25" t="s">
        <v>786</v>
      </c>
      <c r="I363" s="10" t="s">
        <v>19</v>
      </c>
      <c r="J363" s="133" t="s">
        <v>1510</v>
      </c>
      <c r="K363" s="131" t="s">
        <v>14</v>
      </c>
      <c r="L363" s="5" t="s">
        <v>14</v>
      </c>
      <c r="M363" s="16" t="s">
        <v>1539</v>
      </c>
      <c r="N363" s="8" t="s">
        <v>1534</v>
      </c>
      <c r="O363" s="91" t="s">
        <v>1502</v>
      </c>
      <c r="P363" s="45" t="s">
        <v>957</v>
      </c>
      <c r="Q363" s="45" t="s">
        <v>1634</v>
      </c>
    </row>
    <row r="364" spans="1:17" ht="75" x14ac:dyDescent="0.25">
      <c r="A364" s="39">
        <f t="shared" si="5"/>
        <v>356</v>
      </c>
      <c r="B364" s="18">
        <v>42620</v>
      </c>
      <c r="C364" s="18">
        <v>42620</v>
      </c>
      <c r="D364" s="7">
        <v>1508</v>
      </c>
      <c r="E364" s="138">
        <v>1022761.46</v>
      </c>
      <c r="F364" s="95">
        <v>0</v>
      </c>
      <c r="G364" s="58" t="s">
        <v>738</v>
      </c>
      <c r="H364" s="11" t="s">
        <v>738</v>
      </c>
      <c r="I364" s="45" t="s">
        <v>387</v>
      </c>
      <c r="J364" s="133" t="s">
        <v>424</v>
      </c>
      <c r="K364" s="131" t="s">
        <v>14</v>
      </c>
      <c r="L364" s="5" t="s">
        <v>14</v>
      </c>
      <c r="M364" s="16" t="s">
        <v>767</v>
      </c>
      <c r="N364" s="8" t="s">
        <v>770</v>
      </c>
      <c r="O364" s="91" t="s">
        <v>1515</v>
      </c>
      <c r="P364" s="10" t="s">
        <v>600</v>
      </c>
      <c r="Q364" s="45" t="s">
        <v>1540</v>
      </c>
    </row>
    <row r="365" spans="1:17" ht="60" x14ac:dyDescent="0.25">
      <c r="A365" s="39">
        <f t="shared" si="5"/>
        <v>357</v>
      </c>
      <c r="B365" s="18">
        <v>42620</v>
      </c>
      <c r="C365" s="18">
        <v>42620</v>
      </c>
      <c r="D365" s="7">
        <v>23</v>
      </c>
      <c r="E365" s="138">
        <v>416498.46</v>
      </c>
      <c r="F365" s="95">
        <v>0</v>
      </c>
      <c r="G365" s="25" t="s">
        <v>409</v>
      </c>
      <c r="H365" s="25" t="s">
        <v>409</v>
      </c>
      <c r="I365" s="10" t="s">
        <v>118</v>
      </c>
      <c r="J365" s="133" t="s">
        <v>410</v>
      </c>
      <c r="K365" s="131" t="s">
        <v>14</v>
      </c>
      <c r="L365" s="5" t="s">
        <v>14</v>
      </c>
      <c r="M365" s="16" t="s">
        <v>120</v>
      </c>
      <c r="N365" s="8" t="s">
        <v>121</v>
      </c>
      <c r="O365" s="91" t="s">
        <v>1516</v>
      </c>
      <c r="P365" s="45" t="s">
        <v>551</v>
      </c>
      <c r="Q365" s="45" t="s">
        <v>1550</v>
      </c>
    </row>
    <row r="366" spans="1:17" ht="75" x14ac:dyDescent="0.25">
      <c r="A366" s="39">
        <f t="shared" si="5"/>
        <v>358</v>
      </c>
      <c r="B366" s="18">
        <v>42621</v>
      </c>
      <c r="C366" s="18">
        <v>42621</v>
      </c>
      <c r="D366" s="7">
        <v>1510</v>
      </c>
      <c r="E366" s="138">
        <v>465536.3</v>
      </c>
      <c r="F366" s="95">
        <v>0</v>
      </c>
      <c r="G366" s="25" t="s">
        <v>1542</v>
      </c>
      <c r="H366" s="25" t="s">
        <v>1542</v>
      </c>
      <c r="I366" s="10" t="s">
        <v>19</v>
      </c>
      <c r="J366" s="133" t="s">
        <v>811</v>
      </c>
      <c r="K366" s="131" t="s">
        <v>14</v>
      </c>
      <c r="L366" s="5" t="s">
        <v>14</v>
      </c>
      <c r="M366" s="16" t="s">
        <v>774</v>
      </c>
      <c r="N366" s="8" t="s">
        <v>1535</v>
      </c>
      <c r="O366" s="91" t="s">
        <v>1517</v>
      </c>
      <c r="P366" s="45" t="s">
        <v>551</v>
      </c>
      <c r="Q366" s="45" t="s">
        <v>1543</v>
      </c>
    </row>
    <row r="367" spans="1:17" ht="60" x14ac:dyDescent="0.25">
      <c r="A367" s="39">
        <f t="shared" si="5"/>
        <v>359</v>
      </c>
      <c r="B367" s="18">
        <v>42621</v>
      </c>
      <c r="C367" s="18">
        <v>42591</v>
      </c>
      <c r="D367" s="7">
        <v>1511</v>
      </c>
      <c r="E367" s="138">
        <v>93100</v>
      </c>
      <c r="F367" s="95">
        <v>0</v>
      </c>
      <c r="G367" s="58" t="s">
        <v>1422</v>
      </c>
      <c r="H367" s="58" t="s">
        <v>1422</v>
      </c>
      <c r="I367" s="45" t="s">
        <v>19</v>
      </c>
      <c r="J367" s="133" t="s">
        <v>1405</v>
      </c>
      <c r="K367" s="6" t="s">
        <v>1488</v>
      </c>
      <c r="L367" s="5" t="s">
        <v>1488</v>
      </c>
      <c r="M367" s="16" t="s">
        <v>109</v>
      </c>
      <c r="N367" s="8" t="s">
        <v>1415</v>
      </c>
      <c r="O367" s="91" t="s">
        <v>1518</v>
      </c>
      <c r="P367" s="45" t="s">
        <v>546</v>
      </c>
      <c r="Q367" s="45" t="s">
        <v>1545</v>
      </c>
    </row>
    <row r="368" spans="1:17" ht="75" x14ac:dyDescent="0.25">
      <c r="A368" s="39">
        <f t="shared" si="5"/>
        <v>360</v>
      </c>
      <c r="B368" s="18">
        <v>42621</v>
      </c>
      <c r="C368" s="18">
        <v>42621</v>
      </c>
      <c r="D368" s="7">
        <v>1512</v>
      </c>
      <c r="E368" s="138">
        <v>92288.15</v>
      </c>
      <c r="F368" s="95">
        <v>0</v>
      </c>
      <c r="G368" s="25" t="s">
        <v>1302</v>
      </c>
      <c r="H368" s="25" t="s">
        <v>1302</v>
      </c>
      <c r="I368" s="10" t="s">
        <v>19</v>
      </c>
      <c r="J368" s="133" t="s">
        <v>1261</v>
      </c>
      <c r="K368" s="139" t="s">
        <v>26</v>
      </c>
      <c r="L368" s="5" t="s">
        <v>248</v>
      </c>
      <c r="M368" s="16" t="s">
        <v>1538</v>
      </c>
      <c r="N368" s="8" t="s">
        <v>142</v>
      </c>
      <c r="O368" s="91" t="s">
        <v>1519</v>
      </c>
      <c r="P368" s="45" t="s">
        <v>546</v>
      </c>
      <c r="Q368" s="45" t="s">
        <v>1541</v>
      </c>
    </row>
    <row r="369" spans="1:17" ht="75" x14ac:dyDescent="0.25">
      <c r="A369" s="39">
        <f t="shared" si="5"/>
        <v>361</v>
      </c>
      <c r="B369" s="18">
        <v>42621</v>
      </c>
      <c r="C369" s="18">
        <v>42621</v>
      </c>
      <c r="D369" s="7">
        <v>1513</v>
      </c>
      <c r="E369" s="138">
        <v>147000</v>
      </c>
      <c r="F369" s="95">
        <v>0</v>
      </c>
      <c r="G369" s="25" t="s">
        <v>499</v>
      </c>
      <c r="H369" s="25" t="s">
        <v>499</v>
      </c>
      <c r="I369" s="10" t="s">
        <v>387</v>
      </c>
      <c r="J369" s="133" t="s">
        <v>39</v>
      </c>
      <c r="K369" s="139" t="s">
        <v>26</v>
      </c>
      <c r="L369" s="5" t="s">
        <v>248</v>
      </c>
      <c r="M369" s="16" t="s">
        <v>933</v>
      </c>
      <c r="N369" s="8" t="s">
        <v>501</v>
      </c>
      <c r="O369" s="91" t="s">
        <v>1520</v>
      </c>
      <c r="P369" s="45" t="s">
        <v>542</v>
      </c>
      <c r="Q369" s="45" t="s">
        <v>1546</v>
      </c>
    </row>
    <row r="370" spans="1:17" ht="60" x14ac:dyDescent="0.25">
      <c r="A370" s="39">
        <f t="shared" si="5"/>
        <v>362</v>
      </c>
      <c r="B370" s="18">
        <v>42622</v>
      </c>
      <c r="C370" s="18">
        <v>42622</v>
      </c>
      <c r="D370" s="7">
        <v>1590</v>
      </c>
      <c r="E370" s="138">
        <v>72994.2</v>
      </c>
      <c r="F370" s="95">
        <v>0</v>
      </c>
      <c r="G370" s="42" t="s">
        <v>372</v>
      </c>
      <c r="H370" s="42" t="s">
        <v>372</v>
      </c>
      <c r="I370" s="45" t="s">
        <v>387</v>
      </c>
      <c r="J370" s="133" t="s">
        <v>1522</v>
      </c>
      <c r="K370" s="131" t="s">
        <v>14</v>
      </c>
      <c r="L370" s="5" t="s">
        <v>14</v>
      </c>
      <c r="M370" s="16" t="s">
        <v>373</v>
      </c>
      <c r="N370" s="8" t="s">
        <v>374</v>
      </c>
      <c r="O370" s="91" t="s">
        <v>1521</v>
      </c>
      <c r="P370" s="45" t="s">
        <v>540</v>
      </c>
      <c r="Q370" s="45" t="s">
        <v>1544</v>
      </c>
    </row>
    <row r="371" spans="1:17" ht="60" x14ac:dyDescent="0.25">
      <c r="A371" s="39">
        <f t="shared" si="5"/>
        <v>363</v>
      </c>
      <c r="B371" s="18">
        <v>42622</v>
      </c>
      <c r="C371" s="18">
        <v>42622</v>
      </c>
      <c r="D371" s="7">
        <v>3694</v>
      </c>
      <c r="E371" s="138">
        <v>361896.9</v>
      </c>
      <c r="F371" s="95">
        <v>0</v>
      </c>
      <c r="G371" s="25" t="s">
        <v>1482</v>
      </c>
      <c r="H371" s="25" t="s">
        <v>1482</v>
      </c>
      <c r="I371" s="10" t="s">
        <v>12</v>
      </c>
      <c r="J371" s="133" t="s">
        <v>1467</v>
      </c>
      <c r="K371" s="131" t="s">
        <v>14</v>
      </c>
      <c r="L371" s="5" t="s">
        <v>14</v>
      </c>
      <c r="M371" s="16" t="s">
        <v>1536</v>
      </c>
      <c r="N371" s="8" t="s">
        <v>195</v>
      </c>
      <c r="O371" s="91" t="s">
        <v>1465</v>
      </c>
      <c r="P371" s="45" t="s">
        <v>551</v>
      </c>
      <c r="Q371" s="45" t="s">
        <v>1627</v>
      </c>
    </row>
    <row r="372" spans="1:17" ht="60" x14ac:dyDescent="0.25">
      <c r="A372" s="39">
        <f t="shared" si="5"/>
        <v>364</v>
      </c>
      <c r="B372" s="18">
        <v>42625</v>
      </c>
      <c r="C372" s="18">
        <v>42625</v>
      </c>
      <c r="D372" s="7">
        <v>3695</v>
      </c>
      <c r="E372" s="138">
        <v>144556.97</v>
      </c>
      <c r="F372" s="95">
        <v>0</v>
      </c>
      <c r="G372" s="25" t="s">
        <v>1564</v>
      </c>
      <c r="H372" s="25" t="s">
        <v>1564</v>
      </c>
      <c r="I372" s="10" t="s">
        <v>12</v>
      </c>
      <c r="J372" s="133" t="s">
        <v>1472</v>
      </c>
      <c r="K372" s="131" t="s">
        <v>14</v>
      </c>
      <c r="L372" s="5" t="s">
        <v>14</v>
      </c>
      <c r="M372" s="16" t="s">
        <v>1537</v>
      </c>
      <c r="N372" s="8" t="s">
        <v>772</v>
      </c>
      <c r="O372" s="91" t="s">
        <v>1523</v>
      </c>
      <c r="P372" s="45" t="s">
        <v>551</v>
      </c>
      <c r="Q372" s="45" t="s">
        <v>1627</v>
      </c>
    </row>
    <row r="373" spans="1:17" ht="60" x14ac:dyDescent="0.25">
      <c r="A373" s="39">
        <f t="shared" si="5"/>
        <v>365</v>
      </c>
      <c r="B373" s="18">
        <v>42627</v>
      </c>
      <c r="C373" s="18">
        <v>42627</v>
      </c>
      <c r="D373" s="7">
        <v>3718</v>
      </c>
      <c r="E373" s="138">
        <v>106850.94</v>
      </c>
      <c r="F373" s="95">
        <v>0</v>
      </c>
      <c r="G373" s="25" t="s">
        <v>273</v>
      </c>
      <c r="H373" s="25" t="s">
        <v>273</v>
      </c>
      <c r="I373" s="10" t="s">
        <v>12</v>
      </c>
      <c r="J373" s="133" t="s">
        <v>424</v>
      </c>
      <c r="K373" s="131" t="s">
        <v>14</v>
      </c>
      <c r="L373" s="5" t="s">
        <v>14</v>
      </c>
      <c r="M373" s="16" t="s">
        <v>275</v>
      </c>
      <c r="N373" s="8" t="s">
        <v>152</v>
      </c>
      <c r="O373" s="91" t="s">
        <v>1524</v>
      </c>
      <c r="P373" s="45" t="s">
        <v>551</v>
      </c>
      <c r="Q373" s="45" t="s">
        <v>1629</v>
      </c>
    </row>
    <row r="374" spans="1:17" ht="75" x14ac:dyDescent="0.25">
      <c r="A374" s="39">
        <f t="shared" si="5"/>
        <v>366</v>
      </c>
      <c r="B374" s="18">
        <v>42627</v>
      </c>
      <c r="C374" s="18">
        <v>42627</v>
      </c>
      <c r="D374" s="7">
        <v>1598</v>
      </c>
      <c r="E374" s="138">
        <v>621385.9</v>
      </c>
      <c r="F374" s="95">
        <v>0</v>
      </c>
      <c r="G374" s="25" t="s">
        <v>1265</v>
      </c>
      <c r="H374" s="25" t="s">
        <v>1265</v>
      </c>
      <c r="I374" s="10" t="s">
        <v>19</v>
      </c>
      <c r="J374" s="133" t="s">
        <v>1230</v>
      </c>
      <c r="K374" s="131" t="s">
        <v>14</v>
      </c>
      <c r="L374" s="5" t="s">
        <v>14</v>
      </c>
      <c r="M374" s="16" t="s">
        <v>15</v>
      </c>
      <c r="N374" s="8" t="s">
        <v>1233</v>
      </c>
      <c r="O374" s="91" t="s">
        <v>1525</v>
      </c>
      <c r="P374" s="45" t="s">
        <v>562</v>
      </c>
      <c r="Q374" s="45" t="s">
        <v>1586</v>
      </c>
    </row>
    <row r="375" spans="1:17" ht="60" x14ac:dyDescent="0.25">
      <c r="A375" s="39">
        <f t="shared" si="5"/>
        <v>367</v>
      </c>
      <c r="B375" s="18">
        <v>42627</v>
      </c>
      <c r="C375" s="18">
        <v>42627</v>
      </c>
      <c r="D375" s="7">
        <v>1599</v>
      </c>
      <c r="E375" s="138">
        <v>23903.8</v>
      </c>
      <c r="F375" s="95">
        <v>0</v>
      </c>
      <c r="G375" s="92" t="s">
        <v>894</v>
      </c>
      <c r="H375" s="58" t="s">
        <v>741</v>
      </c>
      <c r="I375" s="45" t="s">
        <v>387</v>
      </c>
      <c r="J375" s="133" t="s">
        <v>1527</v>
      </c>
      <c r="K375" s="131" t="s">
        <v>14</v>
      </c>
      <c r="L375" s="5" t="s">
        <v>14</v>
      </c>
      <c r="M375" s="16" t="s">
        <v>768</v>
      </c>
      <c r="N375" s="8" t="s">
        <v>771</v>
      </c>
      <c r="O375" s="91" t="s">
        <v>1526</v>
      </c>
      <c r="P375" s="45" t="s">
        <v>957</v>
      </c>
      <c r="Q375" s="45" t="s">
        <v>1587</v>
      </c>
    </row>
    <row r="376" spans="1:17" ht="90" x14ac:dyDescent="0.25">
      <c r="A376" s="39">
        <f t="shared" si="5"/>
        <v>368</v>
      </c>
      <c r="B376" s="18">
        <v>42628</v>
      </c>
      <c r="C376" s="18">
        <v>42628</v>
      </c>
      <c r="D376" s="7">
        <v>1644</v>
      </c>
      <c r="E376" s="138">
        <v>120000</v>
      </c>
      <c r="F376" s="95">
        <v>0</v>
      </c>
      <c r="G376" s="58" t="s">
        <v>436</v>
      </c>
      <c r="H376" s="58" t="s">
        <v>436</v>
      </c>
      <c r="I376" s="45" t="s">
        <v>19</v>
      </c>
      <c r="J376" s="133" t="s">
        <v>437</v>
      </c>
      <c r="K376" s="131" t="s">
        <v>14</v>
      </c>
      <c r="L376" s="5" t="s">
        <v>14</v>
      </c>
      <c r="M376" s="16" t="s">
        <v>867</v>
      </c>
      <c r="N376" s="8" t="s">
        <v>439</v>
      </c>
      <c r="O376" s="91" t="s">
        <v>1495</v>
      </c>
      <c r="P376" s="45" t="s">
        <v>551</v>
      </c>
      <c r="Q376" s="45" t="s">
        <v>1588</v>
      </c>
    </row>
    <row r="377" spans="1:17" ht="75" x14ac:dyDescent="0.25">
      <c r="A377" s="39">
        <f t="shared" si="5"/>
        <v>369</v>
      </c>
      <c r="B377" s="18">
        <v>42628</v>
      </c>
      <c r="C377" s="18">
        <v>42628</v>
      </c>
      <c r="D377" s="7">
        <v>1645</v>
      </c>
      <c r="E377" s="138">
        <v>110514.67</v>
      </c>
      <c r="F377" s="95">
        <v>0</v>
      </c>
      <c r="G377" s="25" t="s">
        <v>1302</v>
      </c>
      <c r="H377" s="25" t="s">
        <v>1302</v>
      </c>
      <c r="I377" s="10" t="s">
        <v>19</v>
      </c>
      <c r="J377" s="133" t="s">
        <v>1260</v>
      </c>
      <c r="K377" s="139" t="s">
        <v>26</v>
      </c>
      <c r="L377" s="5" t="s">
        <v>248</v>
      </c>
      <c r="M377" s="16" t="s">
        <v>141</v>
      </c>
      <c r="N377" s="8" t="s">
        <v>142</v>
      </c>
      <c r="O377" s="91" t="s">
        <v>1496</v>
      </c>
      <c r="P377" s="45" t="s">
        <v>546</v>
      </c>
      <c r="Q377" s="45" t="s">
        <v>1593</v>
      </c>
    </row>
    <row r="378" spans="1:17" ht="75" x14ac:dyDescent="0.25">
      <c r="A378" s="39">
        <f t="shared" si="5"/>
        <v>370</v>
      </c>
      <c r="B378" s="18">
        <v>42628</v>
      </c>
      <c r="C378" s="18">
        <v>42628</v>
      </c>
      <c r="D378" s="7">
        <v>1646</v>
      </c>
      <c r="E378" s="138">
        <v>30000</v>
      </c>
      <c r="F378" s="95">
        <v>0</v>
      </c>
      <c r="G378" s="25" t="s">
        <v>84</v>
      </c>
      <c r="H378" s="25" t="s">
        <v>84</v>
      </c>
      <c r="I378" s="10" t="s">
        <v>19</v>
      </c>
      <c r="J378" s="133" t="s">
        <v>85</v>
      </c>
      <c r="K378" s="131" t="s">
        <v>14</v>
      </c>
      <c r="L378" s="5" t="s">
        <v>14</v>
      </c>
      <c r="M378" s="16" t="s">
        <v>86</v>
      </c>
      <c r="N378" s="8" t="s">
        <v>87</v>
      </c>
      <c r="O378" s="91" t="s">
        <v>1497</v>
      </c>
      <c r="P378" s="45" t="s">
        <v>551</v>
      </c>
      <c r="Q378" s="45" t="s">
        <v>1584</v>
      </c>
    </row>
    <row r="379" spans="1:17" ht="60" x14ac:dyDescent="0.25">
      <c r="A379" s="39">
        <f t="shared" si="5"/>
        <v>371</v>
      </c>
      <c r="B379" s="18">
        <v>42628</v>
      </c>
      <c r="C379" s="18">
        <v>42628</v>
      </c>
      <c r="D379" s="7">
        <v>1647</v>
      </c>
      <c r="E379" s="138">
        <v>118980</v>
      </c>
      <c r="F379" s="95">
        <v>0</v>
      </c>
      <c r="G379" s="25" t="s">
        <v>1594</v>
      </c>
      <c r="H379" s="25" t="s">
        <v>1594</v>
      </c>
      <c r="I379" s="10" t="s">
        <v>19</v>
      </c>
      <c r="J379" s="133" t="s">
        <v>91</v>
      </c>
      <c r="K379" s="131" t="s">
        <v>14</v>
      </c>
      <c r="L379" s="5" t="s">
        <v>14</v>
      </c>
      <c r="M379" s="16" t="s">
        <v>92</v>
      </c>
      <c r="N379" s="8" t="s">
        <v>1529</v>
      </c>
      <c r="O379" s="91" t="s">
        <v>1498</v>
      </c>
      <c r="P379" s="45" t="s">
        <v>540</v>
      </c>
      <c r="Q379" s="45" t="s">
        <v>1595</v>
      </c>
    </row>
    <row r="380" spans="1:17" ht="60" x14ac:dyDescent="0.25">
      <c r="A380" s="39">
        <f t="shared" si="5"/>
        <v>372</v>
      </c>
      <c r="B380" s="18">
        <v>42628</v>
      </c>
      <c r="C380" s="18">
        <v>42628</v>
      </c>
      <c r="D380" s="7">
        <v>1648</v>
      </c>
      <c r="E380" s="138">
        <v>70063.33</v>
      </c>
      <c r="F380" s="95">
        <v>0</v>
      </c>
      <c r="G380" s="25" t="s">
        <v>246</v>
      </c>
      <c r="H380" s="25" t="s">
        <v>246</v>
      </c>
      <c r="I380" s="10" t="s">
        <v>19</v>
      </c>
      <c r="J380" s="133" t="s">
        <v>247</v>
      </c>
      <c r="K380" s="139" t="s">
        <v>26</v>
      </c>
      <c r="L380" s="5" t="s">
        <v>248</v>
      </c>
      <c r="M380" s="16" t="s">
        <v>141</v>
      </c>
      <c r="N380" s="8" t="s">
        <v>78</v>
      </c>
      <c r="O380" s="91" t="s">
        <v>1499</v>
      </c>
      <c r="P380" s="45" t="s">
        <v>549</v>
      </c>
      <c r="Q380" s="45" t="s">
        <v>1585</v>
      </c>
    </row>
    <row r="381" spans="1:17" ht="75" x14ac:dyDescent="0.25">
      <c r="A381" s="39">
        <f t="shared" si="5"/>
        <v>373</v>
      </c>
      <c r="B381" s="18">
        <v>42629</v>
      </c>
      <c r="C381" s="18">
        <v>42629</v>
      </c>
      <c r="D381" s="7">
        <v>1651</v>
      </c>
      <c r="E381" s="138">
        <v>224703.86</v>
      </c>
      <c r="F381" s="95">
        <v>0</v>
      </c>
      <c r="G381" s="25" t="s">
        <v>1601</v>
      </c>
      <c r="H381" s="25" t="s">
        <v>1601</v>
      </c>
      <c r="I381" s="10" t="s">
        <v>19</v>
      </c>
      <c r="J381" s="133" t="s">
        <v>1589</v>
      </c>
      <c r="K381" s="139" t="s">
        <v>1223</v>
      </c>
      <c r="L381" s="5" t="s">
        <v>1222</v>
      </c>
      <c r="M381" s="16" t="s">
        <v>1224</v>
      </c>
      <c r="N381" s="8" t="s">
        <v>1574</v>
      </c>
      <c r="O381" s="91" t="s">
        <v>1567</v>
      </c>
      <c r="P381" s="45" t="s">
        <v>546</v>
      </c>
      <c r="Q381" s="45" t="s">
        <v>1602</v>
      </c>
    </row>
    <row r="382" spans="1:17" ht="60" x14ac:dyDescent="0.25">
      <c r="A382" s="39">
        <f t="shared" si="5"/>
        <v>374</v>
      </c>
      <c r="B382" s="18">
        <v>42632</v>
      </c>
      <c r="C382" s="18">
        <v>42632</v>
      </c>
      <c r="D382" s="7">
        <v>1661</v>
      </c>
      <c r="E382" s="138">
        <v>217241.29</v>
      </c>
      <c r="F382" s="95">
        <v>0</v>
      </c>
      <c r="G382" s="25" t="s">
        <v>1596</v>
      </c>
      <c r="H382" s="25" t="s">
        <v>1596</v>
      </c>
      <c r="I382" s="10" t="s">
        <v>19</v>
      </c>
      <c r="J382" s="133" t="s">
        <v>257</v>
      </c>
      <c r="K382" s="139" t="s">
        <v>14</v>
      </c>
      <c r="L382" s="5" t="s">
        <v>14</v>
      </c>
      <c r="M382" s="16" t="s">
        <v>388</v>
      </c>
      <c r="N382" s="8" t="s">
        <v>443</v>
      </c>
      <c r="O382" s="91" t="s">
        <v>1590</v>
      </c>
      <c r="P382" s="45" t="s">
        <v>1598</v>
      </c>
      <c r="Q382" s="45" t="s">
        <v>1597</v>
      </c>
    </row>
    <row r="383" spans="1:17" ht="60" x14ac:dyDescent="0.25">
      <c r="A383" s="39">
        <f t="shared" si="5"/>
        <v>375</v>
      </c>
      <c r="B383" s="18">
        <v>42632</v>
      </c>
      <c r="C383" s="18">
        <v>42632</v>
      </c>
      <c r="D383" s="7">
        <v>1662</v>
      </c>
      <c r="E383" s="138">
        <v>72000</v>
      </c>
      <c r="F383" s="95">
        <v>0</v>
      </c>
      <c r="G383" s="25" t="s">
        <v>1600</v>
      </c>
      <c r="H383" s="25" t="s">
        <v>1600</v>
      </c>
      <c r="I383" s="10" t="s">
        <v>19</v>
      </c>
      <c r="J383" s="133" t="s">
        <v>1592</v>
      </c>
      <c r="K383" s="139" t="s">
        <v>14</v>
      </c>
      <c r="L383" s="5" t="s">
        <v>14</v>
      </c>
      <c r="M383" s="16" t="s">
        <v>917</v>
      </c>
      <c r="N383" s="8" t="s">
        <v>1599</v>
      </c>
      <c r="O383" s="91" t="s">
        <v>1591</v>
      </c>
      <c r="P383" s="45" t="s">
        <v>551</v>
      </c>
      <c r="Q383" s="45" t="s">
        <v>1604</v>
      </c>
    </row>
    <row r="384" spans="1:17" ht="60" x14ac:dyDescent="0.25">
      <c r="A384" s="39">
        <f t="shared" si="5"/>
        <v>376</v>
      </c>
      <c r="B384" s="18">
        <v>42639</v>
      </c>
      <c r="C384" s="18">
        <v>42639</v>
      </c>
      <c r="D384" s="7">
        <v>1729</v>
      </c>
      <c r="E384" s="138">
        <v>112420</v>
      </c>
      <c r="F384" s="95">
        <v>0</v>
      </c>
      <c r="G384" s="25" t="s">
        <v>942</v>
      </c>
      <c r="H384" s="25" t="s">
        <v>942</v>
      </c>
      <c r="I384" s="20" t="s">
        <v>387</v>
      </c>
      <c r="J384" s="133" t="s">
        <v>207</v>
      </c>
      <c r="K384" s="131" t="s">
        <v>14</v>
      </c>
      <c r="L384" s="5" t="s">
        <v>14</v>
      </c>
      <c r="M384" s="16" t="s">
        <v>65</v>
      </c>
      <c r="N384" s="8" t="s">
        <v>943</v>
      </c>
      <c r="O384" s="91" t="s">
        <v>1610</v>
      </c>
      <c r="P384" s="19" t="s">
        <v>944</v>
      </c>
      <c r="Q384" s="45" t="s">
        <v>1632</v>
      </c>
    </row>
    <row r="385" spans="1:17" ht="75" x14ac:dyDescent="0.25">
      <c r="A385" s="39">
        <f t="shared" si="5"/>
        <v>377</v>
      </c>
      <c r="B385" s="18">
        <v>42639</v>
      </c>
      <c r="C385" s="18">
        <v>42639</v>
      </c>
      <c r="D385" s="7">
        <v>1727</v>
      </c>
      <c r="E385" s="138">
        <v>693364</v>
      </c>
      <c r="F385" s="95">
        <v>0</v>
      </c>
      <c r="G385" s="25" t="s">
        <v>1046</v>
      </c>
      <c r="H385" s="25" t="s">
        <v>1046</v>
      </c>
      <c r="I385" s="10" t="s">
        <v>19</v>
      </c>
      <c r="J385" s="133" t="s">
        <v>997</v>
      </c>
      <c r="K385" s="131" t="s">
        <v>14</v>
      </c>
      <c r="L385" s="5" t="s">
        <v>14</v>
      </c>
      <c r="M385" s="16" t="s">
        <v>65</v>
      </c>
      <c r="N385" s="8" t="s">
        <v>1027</v>
      </c>
      <c r="O385" s="91" t="s">
        <v>1611</v>
      </c>
      <c r="P385" s="45" t="s">
        <v>551</v>
      </c>
      <c r="Q385" s="45" t="s">
        <v>1631</v>
      </c>
    </row>
    <row r="386" spans="1:17" ht="75" x14ac:dyDescent="0.25">
      <c r="A386" s="39">
        <f t="shared" si="5"/>
        <v>378</v>
      </c>
      <c r="B386" s="18">
        <v>42639</v>
      </c>
      <c r="C386" s="18">
        <v>42639</v>
      </c>
      <c r="D386" s="7">
        <v>1728</v>
      </c>
      <c r="E386" s="138">
        <v>409000</v>
      </c>
      <c r="F386" s="95">
        <v>0</v>
      </c>
      <c r="G386" s="25" t="s">
        <v>1268</v>
      </c>
      <c r="H386" s="25" t="s">
        <v>1268</v>
      </c>
      <c r="I386" s="10" t="s">
        <v>19</v>
      </c>
      <c r="J386" s="133" t="s">
        <v>1244</v>
      </c>
      <c r="K386" s="131" t="s">
        <v>14</v>
      </c>
      <c r="L386" s="5" t="s">
        <v>14</v>
      </c>
      <c r="M386" s="16" t="s">
        <v>1250</v>
      </c>
      <c r="N386" s="8" t="s">
        <v>1252</v>
      </c>
      <c r="O386" s="91" t="s">
        <v>1612</v>
      </c>
      <c r="P386" s="45" t="s">
        <v>577</v>
      </c>
      <c r="Q386" s="45" t="s">
        <v>1630</v>
      </c>
    </row>
    <row r="387" spans="1:17" ht="75" x14ac:dyDescent="0.25">
      <c r="A387" s="39">
        <f t="shared" si="5"/>
        <v>379</v>
      </c>
      <c r="B387" s="18">
        <v>42640</v>
      </c>
      <c r="C387" s="18">
        <v>42640</v>
      </c>
      <c r="D387" s="7">
        <v>1730</v>
      </c>
      <c r="E387" s="138">
        <v>420375</v>
      </c>
      <c r="F387" s="95">
        <v>0</v>
      </c>
      <c r="G387" s="92" t="s">
        <v>897</v>
      </c>
      <c r="H387" s="58" t="s">
        <v>340</v>
      </c>
      <c r="I387" s="45" t="s">
        <v>387</v>
      </c>
      <c r="J387" s="133" t="s">
        <v>201</v>
      </c>
      <c r="K387" s="131" t="s">
        <v>14</v>
      </c>
      <c r="L387" s="5" t="s">
        <v>14</v>
      </c>
      <c r="M387" s="16" t="s">
        <v>151</v>
      </c>
      <c r="N387" s="8" t="s">
        <v>447</v>
      </c>
      <c r="O387" s="91" t="s">
        <v>1613</v>
      </c>
      <c r="P387" s="45" t="s">
        <v>551</v>
      </c>
      <c r="Q387" s="45" t="s">
        <v>1635</v>
      </c>
    </row>
    <row r="388" spans="1:17" ht="75" x14ac:dyDescent="0.25">
      <c r="A388" s="39">
        <f t="shared" si="5"/>
        <v>380</v>
      </c>
      <c r="B388" s="18">
        <v>42640</v>
      </c>
      <c r="C388" s="18">
        <v>42640</v>
      </c>
      <c r="D388" s="7">
        <v>1731</v>
      </c>
      <c r="E388" s="138">
        <v>83000</v>
      </c>
      <c r="F388" s="95">
        <v>0</v>
      </c>
      <c r="G388" s="25" t="s">
        <v>894</v>
      </c>
      <c r="H388" s="25" t="s">
        <v>741</v>
      </c>
      <c r="I388" s="10" t="s">
        <v>387</v>
      </c>
      <c r="J388" s="133" t="s">
        <v>1623</v>
      </c>
      <c r="K388" s="131" t="s">
        <v>14</v>
      </c>
      <c r="L388" s="5" t="s">
        <v>14</v>
      </c>
      <c r="M388" s="16" t="s">
        <v>768</v>
      </c>
      <c r="N388" s="8" t="s">
        <v>771</v>
      </c>
      <c r="O388" s="91" t="s">
        <v>1615</v>
      </c>
      <c r="P388" s="45" t="s">
        <v>551</v>
      </c>
      <c r="Q388" s="45" t="s">
        <v>1639</v>
      </c>
    </row>
    <row r="389" spans="1:17" ht="75" x14ac:dyDescent="0.25">
      <c r="A389" s="39">
        <f t="shared" si="5"/>
        <v>381</v>
      </c>
      <c r="B389" s="18">
        <v>42640</v>
      </c>
      <c r="C389" s="18">
        <v>42640</v>
      </c>
      <c r="D389" s="7">
        <v>1732</v>
      </c>
      <c r="E389" s="138">
        <v>120100</v>
      </c>
      <c r="F389" s="95">
        <v>0</v>
      </c>
      <c r="G389" s="92" t="s">
        <v>888</v>
      </c>
      <c r="H389" s="11" t="s">
        <v>478</v>
      </c>
      <c r="I389" s="45" t="s">
        <v>387</v>
      </c>
      <c r="J389" s="133" t="s">
        <v>479</v>
      </c>
      <c r="K389" s="131" t="s">
        <v>14</v>
      </c>
      <c r="L389" s="5" t="s">
        <v>14</v>
      </c>
      <c r="M389" s="16" t="s">
        <v>887</v>
      </c>
      <c r="N389" s="8" t="s">
        <v>722</v>
      </c>
      <c r="O389" s="91" t="s">
        <v>1616</v>
      </c>
      <c r="P389" s="45" t="s">
        <v>562</v>
      </c>
      <c r="Q389" s="45" t="s">
        <v>1638</v>
      </c>
    </row>
    <row r="390" spans="1:17" ht="75" x14ac:dyDescent="0.25">
      <c r="A390" s="39">
        <f t="shared" si="5"/>
        <v>382</v>
      </c>
      <c r="B390" s="18">
        <v>42640</v>
      </c>
      <c r="C390" s="18">
        <v>42640</v>
      </c>
      <c r="D390" s="7">
        <v>1733</v>
      </c>
      <c r="E390" s="138">
        <v>492000</v>
      </c>
      <c r="F390" s="95">
        <v>0</v>
      </c>
      <c r="G390" s="25" t="s">
        <v>1049</v>
      </c>
      <c r="H390" s="25" t="s">
        <v>1049</v>
      </c>
      <c r="I390" s="10" t="s">
        <v>19</v>
      </c>
      <c r="J390" s="133" t="s">
        <v>810</v>
      </c>
      <c r="K390" s="131" t="s">
        <v>14</v>
      </c>
      <c r="L390" s="5" t="s">
        <v>14</v>
      </c>
      <c r="M390" s="16" t="s">
        <v>65</v>
      </c>
      <c r="N390" s="8" t="s">
        <v>1028</v>
      </c>
      <c r="O390" s="91" t="s">
        <v>1617</v>
      </c>
      <c r="P390" s="45" t="s">
        <v>551</v>
      </c>
      <c r="Q390" s="45" t="s">
        <v>1636</v>
      </c>
    </row>
    <row r="391" spans="1:17" ht="75" x14ac:dyDescent="0.25">
      <c r="A391" s="39">
        <f t="shared" si="5"/>
        <v>383</v>
      </c>
      <c r="B391" s="18">
        <v>42640</v>
      </c>
      <c r="C391" s="18">
        <v>42640</v>
      </c>
      <c r="D391" s="7">
        <v>27</v>
      </c>
      <c r="E391" s="138">
        <v>427000</v>
      </c>
      <c r="F391" s="95">
        <v>0</v>
      </c>
      <c r="G391" s="25" t="s">
        <v>1050</v>
      </c>
      <c r="H391" s="25" t="s">
        <v>1050</v>
      </c>
      <c r="I391" s="10" t="s">
        <v>118</v>
      </c>
      <c r="J391" s="133" t="s">
        <v>999</v>
      </c>
      <c r="K391" s="131" t="s">
        <v>14</v>
      </c>
      <c r="L391" s="5" t="s">
        <v>14</v>
      </c>
      <c r="M391" s="16" t="s">
        <v>1020</v>
      </c>
      <c r="N391" s="8" t="s">
        <v>1029</v>
      </c>
      <c r="O391" s="91" t="s">
        <v>1618</v>
      </c>
      <c r="P391" s="45" t="s">
        <v>549</v>
      </c>
      <c r="Q391" s="45" t="s">
        <v>1637</v>
      </c>
    </row>
    <row r="392" spans="1:17" ht="60" x14ac:dyDescent="0.25">
      <c r="A392" s="39">
        <f t="shared" si="5"/>
        <v>384</v>
      </c>
      <c r="B392" s="18">
        <v>42639</v>
      </c>
      <c r="C392" s="18">
        <v>42640</v>
      </c>
      <c r="D392" s="7">
        <v>24</v>
      </c>
      <c r="E392" s="138">
        <v>264525.26</v>
      </c>
      <c r="F392" s="95">
        <v>0</v>
      </c>
      <c r="G392" s="58" t="s">
        <v>1376</v>
      </c>
      <c r="H392" s="58" t="s">
        <v>1376</v>
      </c>
      <c r="I392" s="44" t="s">
        <v>118</v>
      </c>
      <c r="J392" s="133" t="s">
        <v>1245</v>
      </c>
      <c r="K392" s="131" t="s">
        <v>14</v>
      </c>
      <c r="L392" s="5" t="s">
        <v>14</v>
      </c>
      <c r="M392" s="16" t="s">
        <v>65</v>
      </c>
      <c r="N392" s="8" t="s">
        <v>1375</v>
      </c>
      <c r="O392" s="91" t="s">
        <v>1619</v>
      </c>
      <c r="P392" s="45" t="s">
        <v>551</v>
      </c>
      <c r="Q392" s="45" t="s">
        <v>1640</v>
      </c>
    </row>
    <row r="393" spans="1:17" ht="75" x14ac:dyDescent="0.25">
      <c r="A393" s="39">
        <f t="shared" si="5"/>
        <v>385</v>
      </c>
      <c r="B393" s="18">
        <v>42639</v>
      </c>
      <c r="C393" s="18">
        <v>42640</v>
      </c>
      <c r="D393" s="7">
        <v>25</v>
      </c>
      <c r="E393" s="138">
        <v>92000</v>
      </c>
      <c r="F393" s="95">
        <v>0</v>
      </c>
      <c r="G393" s="11" t="s">
        <v>766</v>
      </c>
      <c r="H393" s="11" t="s">
        <v>766</v>
      </c>
      <c r="I393" s="10" t="s">
        <v>118</v>
      </c>
      <c r="J393" s="133" t="s">
        <v>54</v>
      </c>
      <c r="K393" s="131" t="s">
        <v>14</v>
      </c>
      <c r="L393" s="5" t="s">
        <v>14</v>
      </c>
      <c r="M393" s="16" t="s">
        <v>65</v>
      </c>
      <c r="N393" s="8" t="s">
        <v>776</v>
      </c>
      <c r="O393" s="91" t="s">
        <v>1620</v>
      </c>
      <c r="P393" s="45" t="s">
        <v>551</v>
      </c>
      <c r="Q393" s="45" t="s">
        <v>1641</v>
      </c>
    </row>
    <row r="394" spans="1:17" ht="75" x14ac:dyDescent="0.25">
      <c r="A394" s="39">
        <f t="shared" si="5"/>
        <v>386</v>
      </c>
      <c r="B394" s="18">
        <v>42639</v>
      </c>
      <c r="C394" s="18">
        <v>42640</v>
      </c>
      <c r="D394" s="7">
        <v>26</v>
      </c>
      <c r="E394" s="138">
        <v>525736</v>
      </c>
      <c r="F394" s="95">
        <v>0</v>
      </c>
      <c r="G394" s="25" t="s">
        <v>1044</v>
      </c>
      <c r="H394" s="25" t="s">
        <v>1044</v>
      </c>
      <c r="I394" s="10" t="s">
        <v>118</v>
      </c>
      <c r="J394" s="133" t="s">
        <v>979</v>
      </c>
      <c r="K394" s="131" t="s">
        <v>14</v>
      </c>
      <c r="L394" s="5" t="s">
        <v>14</v>
      </c>
      <c r="M394" s="16" t="s">
        <v>1016</v>
      </c>
      <c r="N394" s="8" t="s">
        <v>1021</v>
      </c>
      <c r="O394" s="91" t="s">
        <v>1621</v>
      </c>
      <c r="P394" s="45" t="s">
        <v>551</v>
      </c>
      <c r="Q394" s="45" t="s">
        <v>1642</v>
      </c>
    </row>
    <row r="395" spans="1:17" ht="75" x14ac:dyDescent="0.25">
      <c r="A395" s="39">
        <f t="shared" si="5"/>
        <v>387</v>
      </c>
      <c r="B395" s="18">
        <v>42641</v>
      </c>
      <c r="C395" s="18">
        <v>42641</v>
      </c>
      <c r="D395" s="7">
        <v>3955</v>
      </c>
      <c r="E395" s="138">
        <v>804501.6</v>
      </c>
      <c r="F395" s="95">
        <v>0</v>
      </c>
      <c r="G395" s="25" t="s">
        <v>224</v>
      </c>
      <c r="H395" s="25" t="s">
        <v>224</v>
      </c>
      <c r="I395" s="10" t="s">
        <v>12</v>
      </c>
      <c r="J395" s="133" t="s">
        <v>1649</v>
      </c>
      <c r="K395" s="131" t="s">
        <v>14</v>
      </c>
      <c r="L395" s="5" t="s">
        <v>14</v>
      </c>
      <c r="M395" s="16" t="s">
        <v>15</v>
      </c>
      <c r="N395" s="8" t="s">
        <v>16</v>
      </c>
      <c r="O395" s="91" t="s">
        <v>1646</v>
      </c>
      <c r="P395" s="45" t="s">
        <v>549</v>
      </c>
      <c r="Q395" s="45" t="s">
        <v>1479</v>
      </c>
    </row>
    <row r="396" spans="1:17" ht="75" x14ac:dyDescent="0.25">
      <c r="A396" s="39">
        <f t="shared" si="5"/>
        <v>388</v>
      </c>
      <c r="B396" s="18">
        <v>42641</v>
      </c>
      <c r="C396" s="18">
        <v>42641</v>
      </c>
      <c r="D396" s="7">
        <v>3957</v>
      </c>
      <c r="E396" s="138">
        <v>929081.19</v>
      </c>
      <c r="F396" s="95">
        <v>0</v>
      </c>
      <c r="G396" s="25" t="s">
        <v>1650</v>
      </c>
      <c r="H396" s="25" t="s">
        <v>1650</v>
      </c>
      <c r="I396" s="10" t="s">
        <v>12</v>
      </c>
      <c r="J396" s="133" t="s">
        <v>1571</v>
      </c>
      <c r="K396" s="131" t="s">
        <v>14</v>
      </c>
      <c r="L396" s="5" t="s">
        <v>14</v>
      </c>
      <c r="M396" s="16" t="s">
        <v>1020</v>
      </c>
      <c r="N396" s="8" t="s">
        <v>241</v>
      </c>
      <c r="O396" s="91" t="s">
        <v>1647</v>
      </c>
      <c r="P396" s="45" t="s">
        <v>551</v>
      </c>
      <c r="Q396" s="45" t="s">
        <v>1479</v>
      </c>
    </row>
    <row r="397" spans="1:17" ht="75" x14ac:dyDescent="0.25">
      <c r="A397" s="39">
        <f t="shared" si="5"/>
        <v>389</v>
      </c>
      <c r="B397" s="18">
        <v>42641</v>
      </c>
      <c r="C397" s="18">
        <v>42641</v>
      </c>
      <c r="D397" s="7">
        <v>3956</v>
      </c>
      <c r="E397" s="138">
        <v>340300</v>
      </c>
      <c r="F397" s="95">
        <v>0</v>
      </c>
      <c r="G397" s="25" t="s">
        <v>150</v>
      </c>
      <c r="H397" s="25" t="s">
        <v>150</v>
      </c>
      <c r="I397" s="10" t="s">
        <v>12</v>
      </c>
      <c r="J397" s="133" t="s">
        <v>54</v>
      </c>
      <c r="K397" s="131" t="s">
        <v>14</v>
      </c>
      <c r="L397" s="5" t="s">
        <v>14</v>
      </c>
      <c r="M397" s="16" t="s">
        <v>151</v>
      </c>
      <c r="N397" s="8" t="s">
        <v>152</v>
      </c>
      <c r="O397" s="91" t="s">
        <v>1648</v>
      </c>
      <c r="P397" s="45" t="s">
        <v>551</v>
      </c>
      <c r="Q397" s="45" t="s">
        <v>1479</v>
      </c>
    </row>
    <row r="398" spans="1:17" ht="60" x14ac:dyDescent="0.25">
      <c r="A398" s="39">
        <f t="shared" si="5"/>
        <v>390</v>
      </c>
      <c r="B398" s="18">
        <v>42640</v>
      </c>
      <c r="C398" s="18">
        <v>42641</v>
      </c>
      <c r="D398" s="7">
        <v>1734</v>
      </c>
      <c r="E398" s="138">
        <v>591564.07999999996</v>
      </c>
      <c r="F398" s="95">
        <v>0</v>
      </c>
      <c r="G398" s="25" t="s">
        <v>1626</v>
      </c>
      <c r="H398" s="25" t="s">
        <v>1626</v>
      </c>
      <c r="I398" s="10" t="s">
        <v>19</v>
      </c>
      <c r="J398" s="133" t="s">
        <v>1622</v>
      </c>
      <c r="K398" s="131" t="s">
        <v>14</v>
      </c>
      <c r="L398" s="5" t="s">
        <v>14</v>
      </c>
      <c r="M398" s="16" t="s">
        <v>774</v>
      </c>
      <c r="N398" s="8" t="s">
        <v>218</v>
      </c>
      <c r="O398" s="91" t="s">
        <v>1614</v>
      </c>
      <c r="P398" s="45" t="s">
        <v>551</v>
      </c>
      <c r="Q398" s="45" t="s">
        <v>1633</v>
      </c>
    </row>
    <row r="399" spans="1:17" ht="75" x14ac:dyDescent="0.25">
      <c r="A399" s="39">
        <f t="shared" si="5"/>
        <v>391</v>
      </c>
      <c r="B399" s="18">
        <v>42642</v>
      </c>
      <c r="C399" s="18">
        <v>42642</v>
      </c>
      <c r="D399" s="7">
        <v>1737</v>
      </c>
      <c r="E399" s="138">
        <v>294800</v>
      </c>
      <c r="F399" s="95">
        <v>0</v>
      </c>
      <c r="G399" s="25" t="s">
        <v>1217</v>
      </c>
      <c r="H399" s="25" t="s">
        <v>1217</v>
      </c>
      <c r="I399" s="10" t="s">
        <v>19</v>
      </c>
      <c r="J399" s="133" t="s">
        <v>975</v>
      </c>
      <c r="K399" s="131" t="s">
        <v>14</v>
      </c>
      <c r="L399" s="5" t="s">
        <v>14</v>
      </c>
      <c r="M399" s="16" t="s">
        <v>1012</v>
      </c>
      <c r="N399" s="8" t="s">
        <v>918</v>
      </c>
      <c r="O399" s="91" t="s">
        <v>1652</v>
      </c>
      <c r="P399" s="45" t="s">
        <v>577</v>
      </c>
      <c r="Q399" s="45" t="s">
        <v>1651</v>
      </c>
    </row>
    <row r="400" spans="1:17" x14ac:dyDescent="0.25">
      <c r="A400" s="39"/>
      <c r="B400" s="18"/>
      <c r="C400" s="18"/>
      <c r="D400" s="7"/>
      <c r="E400" s="61"/>
      <c r="F400" s="95"/>
      <c r="G400" s="25"/>
      <c r="H400" s="25"/>
      <c r="I400" s="10"/>
      <c r="J400" s="130"/>
      <c r="K400" s="132"/>
      <c r="L400" s="5"/>
      <c r="M400" s="16"/>
      <c r="N400" s="8"/>
      <c r="O400" s="91"/>
      <c r="P400" s="45"/>
      <c r="Q400" s="45"/>
    </row>
    <row r="401" spans="1:17" x14ac:dyDescent="0.25">
      <c r="A401" s="96"/>
      <c r="E401" s="76">
        <f>SUM(E6:E400)</f>
        <v>92777596.794000059</v>
      </c>
      <c r="F401" s="76">
        <f>SUM(F6:F251)</f>
        <v>125</v>
      </c>
    </row>
    <row r="402" spans="1:17" ht="15.75" x14ac:dyDescent="0.25">
      <c r="A402" s="96"/>
      <c r="D402" t="s">
        <v>806</v>
      </c>
      <c r="E402" s="77">
        <f>E401+F401</f>
        <v>92777721.794000059</v>
      </c>
    </row>
    <row r="403" spans="1:17" x14ac:dyDescent="0.25">
      <c r="A403" s="96"/>
      <c r="D403" t="s">
        <v>967</v>
      </c>
      <c r="E403" s="86">
        <f>SUM(E146:E251)</f>
        <v>32319936.313999996</v>
      </c>
    </row>
    <row r="404" spans="1:17" x14ac:dyDescent="0.25">
      <c r="A404" s="96"/>
      <c r="D404" t="s">
        <v>1486</v>
      </c>
      <c r="E404" s="86">
        <f>SUM(E252:E399)</f>
        <v>35186451.530000001</v>
      </c>
    </row>
    <row r="405" spans="1:17" ht="17.25" x14ac:dyDescent="0.3">
      <c r="A405" s="96"/>
      <c r="D405" s="87" t="s">
        <v>1551</v>
      </c>
      <c r="E405" s="88">
        <f>SUM(E345:E399)</f>
        <v>14517537.58</v>
      </c>
    </row>
    <row r="406" spans="1:17" s="33" customFormat="1" ht="17.25" x14ac:dyDescent="0.3">
      <c r="A406" s="96"/>
      <c r="B406"/>
      <c r="C406"/>
      <c r="D406" s="87"/>
      <c r="E406" s="88"/>
      <c r="F406" s="2"/>
      <c r="I406"/>
      <c r="J406"/>
      <c r="K406"/>
      <c r="L406" s="3"/>
      <c r="M406"/>
      <c r="N406"/>
      <c r="O406"/>
      <c r="P406"/>
      <c r="Q406"/>
    </row>
    <row r="407" spans="1:17" s="33" customFormat="1" x14ac:dyDescent="0.25">
      <c r="A407" s="96"/>
      <c r="B407"/>
      <c r="C407"/>
      <c r="D407"/>
      <c r="E407" s="2"/>
      <c r="F407" s="2"/>
      <c r="I407"/>
      <c r="J407"/>
      <c r="K407"/>
      <c r="L407" s="3"/>
      <c r="M407"/>
      <c r="N407"/>
      <c r="O407"/>
      <c r="P407"/>
      <c r="Q407"/>
    </row>
    <row r="408" spans="1:17" s="33" customFormat="1" x14ac:dyDescent="0.25">
      <c r="A408" s="96"/>
      <c r="B408"/>
      <c r="C408"/>
      <c r="D408"/>
      <c r="E408" s="2"/>
      <c r="F408" s="2"/>
      <c r="I408"/>
      <c r="J408"/>
      <c r="K408"/>
      <c r="L408" s="3"/>
      <c r="M408"/>
      <c r="N408"/>
      <c r="O408"/>
      <c r="P408"/>
      <c r="Q408"/>
    </row>
    <row r="409" spans="1:17" s="33" customFormat="1" x14ac:dyDescent="0.25">
      <c r="A409" s="96"/>
      <c r="B409"/>
      <c r="C409"/>
      <c r="D409"/>
      <c r="E409" s="2"/>
      <c r="F409" s="86">
        <v>1417892.37</v>
      </c>
      <c r="I409"/>
      <c r="J409"/>
      <c r="K409"/>
      <c r="L409" s="3"/>
      <c r="M409"/>
      <c r="N409"/>
      <c r="O409"/>
      <c r="P409"/>
      <c r="Q409"/>
    </row>
    <row r="410" spans="1:17" s="33" customFormat="1" x14ac:dyDescent="0.25">
      <c r="A410" s="96"/>
      <c r="B410"/>
      <c r="C410"/>
      <c r="D410"/>
      <c r="E410" s="2"/>
      <c r="F410" s="86">
        <v>1376996.51</v>
      </c>
      <c r="I410"/>
      <c r="J410"/>
      <c r="K410"/>
      <c r="L410" s="3"/>
      <c r="M410"/>
      <c r="N410"/>
      <c r="O410"/>
      <c r="P410"/>
      <c r="Q410"/>
    </row>
    <row r="411" spans="1:17" s="33" customFormat="1" x14ac:dyDescent="0.25">
      <c r="A411" s="96"/>
      <c r="B411"/>
      <c r="C411"/>
      <c r="D411"/>
      <c r="E411" s="2"/>
      <c r="F411" s="86">
        <v>801596.52</v>
      </c>
      <c r="G411" s="112"/>
      <c r="I411"/>
      <c r="J411"/>
      <c r="K411"/>
      <c r="L411" s="3"/>
      <c r="M411"/>
      <c r="N411"/>
      <c r="O411"/>
      <c r="P411"/>
      <c r="Q411"/>
    </row>
    <row r="412" spans="1:17" s="33" customFormat="1" x14ac:dyDescent="0.25">
      <c r="A412" s="96"/>
      <c r="B412"/>
      <c r="C412"/>
      <c r="D412"/>
      <c r="E412" s="2"/>
      <c r="F412" s="86">
        <v>1452972.6</v>
      </c>
      <c r="G412" s="112"/>
      <c r="I412"/>
      <c r="J412"/>
      <c r="K412"/>
      <c r="L412" s="3"/>
      <c r="M412"/>
      <c r="N412"/>
      <c r="O412"/>
      <c r="P412"/>
      <c r="Q412"/>
    </row>
    <row r="413" spans="1:17" s="33" customFormat="1" x14ac:dyDescent="0.25">
      <c r="A413" s="96"/>
      <c r="B413"/>
      <c r="C413"/>
      <c r="D413"/>
      <c r="E413" s="2"/>
      <c r="F413" s="86">
        <v>797924.45</v>
      </c>
      <c r="G413" s="112"/>
      <c r="I413"/>
      <c r="J413"/>
      <c r="K413"/>
      <c r="L413" s="3"/>
      <c r="M413"/>
      <c r="N413"/>
      <c r="O413"/>
      <c r="P413"/>
      <c r="Q413"/>
    </row>
    <row r="414" spans="1:17" s="33" customFormat="1" x14ac:dyDescent="0.25">
      <c r="A414" s="96"/>
      <c r="B414"/>
      <c r="C414"/>
      <c r="D414"/>
      <c r="E414" s="2"/>
      <c r="F414" s="86">
        <v>434891.1</v>
      </c>
      <c r="G414" s="112"/>
      <c r="I414"/>
      <c r="J414"/>
      <c r="K414"/>
      <c r="L414" s="3"/>
      <c r="M414"/>
      <c r="N414"/>
      <c r="O414"/>
      <c r="P414"/>
      <c r="Q414"/>
    </row>
    <row r="415" spans="1:17" s="33" customFormat="1" x14ac:dyDescent="0.25">
      <c r="A415" s="96"/>
      <c r="B415"/>
      <c r="C415"/>
      <c r="D415"/>
      <c r="E415" s="2"/>
      <c r="F415" s="86">
        <v>144556.97</v>
      </c>
      <c r="G415" s="112"/>
      <c r="I415"/>
      <c r="J415"/>
      <c r="K415"/>
      <c r="L415" s="3"/>
      <c r="M415"/>
      <c r="N415"/>
      <c r="O415"/>
      <c r="P415"/>
      <c r="Q415"/>
    </row>
    <row r="416" spans="1:17" s="33" customFormat="1" x14ac:dyDescent="0.25">
      <c r="A416" s="96"/>
      <c r="B416"/>
      <c r="C416"/>
      <c r="D416"/>
      <c r="E416" s="2"/>
      <c r="F416" s="86">
        <v>752140.64</v>
      </c>
      <c r="G416" s="112"/>
      <c r="I416"/>
      <c r="J416"/>
      <c r="K416"/>
      <c r="L416" s="3"/>
      <c r="M416"/>
      <c r="N416"/>
      <c r="O416"/>
      <c r="P416"/>
      <c r="Q416"/>
    </row>
    <row r="417" spans="1:17" s="33" customFormat="1" x14ac:dyDescent="0.25">
      <c r="A417" s="96"/>
      <c r="B417"/>
      <c r="C417"/>
      <c r="D417"/>
      <c r="E417" s="2"/>
      <c r="F417" s="86">
        <v>449558</v>
      </c>
      <c r="G417" s="112"/>
      <c r="I417"/>
      <c r="J417"/>
      <c r="K417"/>
      <c r="L417" s="3"/>
      <c r="M417"/>
      <c r="N417"/>
      <c r="O417"/>
      <c r="P417"/>
      <c r="Q417"/>
    </row>
    <row r="418" spans="1:17" s="33" customFormat="1" x14ac:dyDescent="0.25">
      <c r="A418" s="96"/>
      <c r="B418"/>
      <c r="C418"/>
      <c r="D418"/>
      <c r="E418" s="2"/>
      <c r="F418" s="86">
        <v>224703.86</v>
      </c>
      <c r="G418" s="112"/>
      <c r="I418"/>
      <c r="J418"/>
      <c r="K418"/>
      <c r="L418" s="3"/>
      <c r="M418"/>
      <c r="N418"/>
      <c r="O418"/>
      <c r="P418"/>
      <c r="Q418"/>
    </row>
    <row r="419" spans="1:17" s="33" customFormat="1" x14ac:dyDescent="0.25">
      <c r="A419" s="96"/>
      <c r="B419"/>
      <c r="C419"/>
      <c r="D419"/>
      <c r="E419" s="2"/>
      <c r="F419" s="86">
        <v>289241.28999999998</v>
      </c>
      <c r="G419" s="112"/>
      <c r="I419"/>
      <c r="J419"/>
      <c r="K419"/>
      <c r="L419" s="3"/>
      <c r="M419"/>
      <c r="N419"/>
      <c r="O419"/>
      <c r="P419"/>
      <c r="Q419"/>
    </row>
    <row r="420" spans="1:17" s="33" customFormat="1" x14ac:dyDescent="0.25">
      <c r="A420" s="96"/>
      <c r="B420"/>
      <c r="C420"/>
      <c r="D420"/>
      <c r="E420" s="2"/>
      <c r="F420" s="86">
        <v>1214784</v>
      </c>
      <c r="G420" s="112"/>
      <c r="I420"/>
      <c r="J420"/>
      <c r="K420"/>
      <c r="L420" s="3"/>
      <c r="M420"/>
      <c r="N420"/>
      <c r="O420"/>
      <c r="P420"/>
      <c r="Q420"/>
    </row>
    <row r="421" spans="1:17" s="33" customFormat="1" x14ac:dyDescent="0.25">
      <c r="A421" s="96"/>
      <c r="B421"/>
      <c r="C421"/>
      <c r="D421"/>
      <c r="E421" s="2"/>
      <c r="F421" s="86">
        <v>2424736.2599999998</v>
      </c>
      <c r="G421" s="112"/>
      <c r="I421"/>
      <c r="J421"/>
      <c r="K421"/>
      <c r="L421" s="3"/>
      <c r="M421"/>
      <c r="N421"/>
      <c r="O421"/>
      <c r="P421"/>
      <c r="Q421"/>
    </row>
    <row r="422" spans="1:17" s="33" customFormat="1" x14ac:dyDescent="0.25">
      <c r="A422" s="96"/>
      <c r="B422"/>
      <c r="C422"/>
      <c r="D422"/>
      <c r="E422" s="2"/>
      <c r="F422" s="86">
        <v>2665446.87</v>
      </c>
      <c r="G422" s="112"/>
      <c r="I422"/>
      <c r="J422"/>
      <c r="K422"/>
      <c r="L422" s="3"/>
      <c r="M422"/>
      <c r="N422"/>
      <c r="O422"/>
      <c r="P422"/>
      <c r="Q422"/>
    </row>
    <row r="423" spans="1:17" s="33" customFormat="1" x14ac:dyDescent="0.25">
      <c r="A423" s="96"/>
      <c r="B423"/>
      <c r="C423"/>
      <c r="D423"/>
      <c r="E423" s="2"/>
      <c r="F423" s="86">
        <v>294800</v>
      </c>
      <c r="G423" s="112"/>
      <c r="I423"/>
      <c r="J423"/>
      <c r="K423"/>
      <c r="L423" s="3"/>
      <c r="M423"/>
      <c r="N423"/>
      <c r="O423"/>
      <c r="P423"/>
      <c r="Q423"/>
    </row>
    <row r="424" spans="1:17" s="33" customFormat="1" x14ac:dyDescent="0.25">
      <c r="A424" s="96"/>
      <c r="B424"/>
      <c r="C424"/>
      <c r="D424"/>
      <c r="E424" s="2"/>
      <c r="F424" s="86">
        <f>SUM(F409:F423)</f>
        <v>14742241.439999998</v>
      </c>
      <c r="G424" s="112">
        <f>E405-F424</f>
        <v>-224703.85999999754</v>
      </c>
      <c r="H424" s="33" t="s">
        <v>1603</v>
      </c>
      <c r="I424"/>
      <c r="J424"/>
      <c r="K424"/>
      <c r="L424" s="3"/>
      <c r="M424"/>
      <c r="N424"/>
      <c r="O424"/>
      <c r="P424"/>
      <c r="Q424"/>
    </row>
    <row r="425" spans="1:17" s="33" customFormat="1" x14ac:dyDescent="0.25">
      <c r="A425" s="96"/>
      <c r="B425"/>
      <c r="C425"/>
      <c r="D425"/>
      <c r="E425" s="2"/>
      <c r="F425" s="2"/>
      <c r="G425" s="112"/>
      <c r="I425"/>
      <c r="J425"/>
      <c r="K425"/>
      <c r="L425" s="3"/>
      <c r="M425"/>
      <c r="N425"/>
      <c r="O425"/>
      <c r="P425"/>
      <c r="Q425"/>
    </row>
    <row r="426" spans="1:17" s="33" customFormat="1" x14ac:dyDescent="0.25">
      <c r="A426" s="96"/>
      <c r="B426"/>
      <c r="C426"/>
      <c r="D426"/>
      <c r="E426" s="2"/>
      <c r="F426" s="2"/>
      <c r="G426" s="112"/>
      <c r="I426"/>
      <c r="J426"/>
      <c r="K426"/>
      <c r="L426" s="3"/>
      <c r="M426"/>
      <c r="N426"/>
      <c r="O426"/>
      <c r="P426"/>
      <c r="Q426"/>
    </row>
    <row r="427" spans="1:17" s="33" customFormat="1" x14ac:dyDescent="0.25">
      <c r="A427" s="96"/>
      <c r="B427"/>
      <c r="C427"/>
      <c r="D427"/>
      <c r="E427" s="2"/>
      <c r="F427" s="2"/>
      <c r="G427" s="112"/>
      <c r="I427"/>
      <c r="J427"/>
      <c r="K427"/>
      <c r="L427" s="3"/>
      <c r="M427"/>
      <c r="N427"/>
      <c r="O427"/>
      <c r="P427"/>
      <c r="Q427"/>
    </row>
    <row r="428" spans="1:17" s="33" customFormat="1" x14ac:dyDescent="0.25">
      <c r="A428" s="96"/>
      <c r="B428"/>
      <c r="C428"/>
      <c r="D428"/>
      <c r="E428" s="2"/>
      <c r="F428" s="2"/>
      <c r="G428" s="124"/>
      <c r="H428" s="112"/>
      <c r="I428"/>
      <c r="J428"/>
      <c r="K428"/>
      <c r="L428" s="3"/>
      <c r="M428"/>
      <c r="N428"/>
      <c r="O428"/>
      <c r="P428"/>
      <c r="Q428"/>
    </row>
    <row r="429" spans="1:17" s="33" customFormat="1" x14ac:dyDescent="0.25">
      <c r="A429" s="96"/>
      <c r="B429"/>
      <c r="C429"/>
      <c r="D429"/>
      <c r="E429" s="2"/>
      <c r="F429" s="2"/>
      <c r="I429"/>
      <c r="J429"/>
      <c r="K429"/>
      <c r="L429" s="3"/>
      <c r="M429"/>
      <c r="N429"/>
      <c r="O429"/>
      <c r="P429"/>
      <c r="Q429"/>
    </row>
    <row r="430" spans="1:17" x14ac:dyDescent="0.25">
      <c r="A430" s="96"/>
    </row>
    <row r="431" spans="1:17" x14ac:dyDescent="0.25">
      <c r="A431" s="96"/>
    </row>
    <row r="432" spans="1:17" x14ac:dyDescent="0.25">
      <c r="A432" s="97"/>
    </row>
  </sheetData>
  <autoFilter ref="A5:Q402"/>
  <dataConsolidate/>
  <mergeCells count="16">
    <mergeCell ref="Q4:Q5"/>
    <mergeCell ref="B1:O1"/>
    <mergeCell ref="B2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N4"/>
    <mergeCell ref="O4:O5"/>
    <mergeCell ref="P4:P5"/>
  </mergeCells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493"/>
  <sheetViews>
    <sheetView zoomScale="89" zoomScaleNormal="89" workbookViewId="0">
      <pane ySplit="5" topLeftCell="A446" activePane="bottomLeft" state="frozen"/>
      <selection pane="bottomLeft" activeCell="A449" sqref="A449:XFD449"/>
    </sheetView>
  </sheetViews>
  <sheetFormatPr defaultColWidth="14.7109375" defaultRowHeight="15" x14ac:dyDescent="0.25"/>
  <cols>
    <col min="1" max="1" width="4.42578125" customWidth="1"/>
    <col min="2" max="3" width="12.42578125" customWidth="1"/>
    <col min="4" max="4" width="17.140625" customWidth="1"/>
    <col min="5" max="6" width="23.5703125" style="2" customWidth="1"/>
    <col min="7" max="8" width="26.140625" style="33" customWidth="1"/>
    <col min="9" max="9" width="23.5703125" customWidth="1"/>
    <col min="10" max="10" width="22.28515625" customWidth="1"/>
    <col min="11" max="11" width="26" customWidth="1"/>
    <col min="12" max="12" width="17.5703125" style="3" customWidth="1"/>
    <col min="13" max="13" width="21.85546875" customWidth="1"/>
    <col min="14" max="14" width="10" customWidth="1"/>
    <col min="15" max="15" width="50.28515625" customWidth="1"/>
    <col min="16" max="17" width="21.140625" bestFit="1" customWidth="1"/>
  </cols>
  <sheetData>
    <row r="1" spans="1:17" ht="23.25" x14ac:dyDescent="0.35">
      <c r="B1" s="198" t="s">
        <v>382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"/>
    </row>
    <row r="2" spans="1:17" ht="26.25" x14ac:dyDescent="0.4">
      <c r="B2" s="199" t="s">
        <v>951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"/>
    </row>
    <row r="3" spans="1:17" ht="15.75" thickBot="1" x14ac:dyDescent="0.3"/>
    <row r="4" spans="1:17" s="4" customFormat="1" x14ac:dyDescent="0.25">
      <c r="A4" s="200" t="s">
        <v>0</v>
      </c>
      <c r="B4" s="202" t="s">
        <v>531</v>
      </c>
      <c r="C4" s="196" t="s">
        <v>530</v>
      </c>
      <c r="D4" s="202" t="s">
        <v>1</v>
      </c>
      <c r="E4" s="204" t="s">
        <v>2</v>
      </c>
      <c r="F4" s="196" t="s">
        <v>520</v>
      </c>
      <c r="G4" s="196" t="s">
        <v>521</v>
      </c>
      <c r="H4" s="196" t="s">
        <v>522</v>
      </c>
      <c r="I4" s="196" t="s">
        <v>3</v>
      </c>
      <c r="J4" s="196" t="s">
        <v>4</v>
      </c>
      <c r="K4" s="202" t="s">
        <v>5</v>
      </c>
      <c r="L4" s="202"/>
      <c r="M4" s="202"/>
      <c r="N4" s="206"/>
      <c r="O4" s="196" t="s">
        <v>6</v>
      </c>
      <c r="P4" s="196" t="s">
        <v>518</v>
      </c>
      <c r="Q4" s="196" t="s">
        <v>519</v>
      </c>
    </row>
    <row r="5" spans="1:17" x14ac:dyDescent="0.25">
      <c r="A5" s="201"/>
      <c r="B5" s="203"/>
      <c r="C5" s="197"/>
      <c r="D5" s="203"/>
      <c r="E5" s="205"/>
      <c r="F5" s="197"/>
      <c r="G5" s="197"/>
      <c r="H5" s="197"/>
      <c r="I5" s="197"/>
      <c r="J5" s="197"/>
      <c r="K5" s="156" t="s">
        <v>7</v>
      </c>
      <c r="L5" s="156" t="s">
        <v>8</v>
      </c>
      <c r="M5" s="79" t="s">
        <v>9</v>
      </c>
      <c r="N5" s="80" t="s">
        <v>10</v>
      </c>
      <c r="O5" s="197"/>
      <c r="P5" s="197"/>
      <c r="Q5" s="197"/>
    </row>
    <row r="6" spans="1:17" s="48" customFormat="1" ht="60" x14ac:dyDescent="0.25">
      <c r="A6" s="49">
        <v>1</v>
      </c>
      <c r="B6" s="81">
        <v>42104</v>
      </c>
      <c r="C6" s="81">
        <v>42104</v>
      </c>
      <c r="D6" s="40">
        <v>54</v>
      </c>
      <c r="E6" s="41">
        <v>145866.29999999999</v>
      </c>
      <c r="F6" s="15">
        <v>0</v>
      </c>
      <c r="G6" s="42" t="s">
        <v>11</v>
      </c>
      <c r="H6" s="43" t="s">
        <v>11</v>
      </c>
      <c r="I6" s="44" t="s">
        <v>12</v>
      </c>
      <c r="J6" s="45" t="s">
        <v>532</v>
      </c>
      <c r="K6" s="45" t="s">
        <v>14</v>
      </c>
      <c r="L6" s="45" t="s">
        <v>14</v>
      </c>
      <c r="M6" s="46" t="s">
        <v>15</v>
      </c>
      <c r="N6" s="58" t="s">
        <v>16</v>
      </c>
      <c r="O6" s="47" t="s">
        <v>17</v>
      </c>
      <c r="P6" s="10" t="s">
        <v>533</v>
      </c>
      <c r="Q6" s="10" t="s">
        <v>1122</v>
      </c>
    </row>
    <row r="7" spans="1:17" s="48" customFormat="1" ht="90" x14ac:dyDescent="0.25">
      <c r="A7" s="49">
        <f>A6+1</f>
        <v>2</v>
      </c>
      <c r="B7" s="81">
        <v>42130</v>
      </c>
      <c r="C7" s="81">
        <v>42131</v>
      </c>
      <c r="D7" s="40">
        <v>467</v>
      </c>
      <c r="E7" s="15">
        <v>109353.55</v>
      </c>
      <c r="F7" s="15">
        <v>0</v>
      </c>
      <c r="G7" s="42" t="s">
        <v>18</v>
      </c>
      <c r="H7" s="42" t="s">
        <v>18</v>
      </c>
      <c r="I7" s="50" t="s">
        <v>19</v>
      </c>
      <c r="J7" s="45" t="s">
        <v>538</v>
      </c>
      <c r="K7" s="45" t="s">
        <v>14</v>
      </c>
      <c r="L7" s="45" t="s">
        <v>14</v>
      </c>
      <c r="M7" s="46" t="s">
        <v>20</v>
      </c>
      <c r="N7" s="58" t="s">
        <v>21</v>
      </c>
      <c r="O7" s="47" t="s">
        <v>22</v>
      </c>
      <c r="P7" s="45" t="s">
        <v>537</v>
      </c>
      <c r="Q7" s="45" t="s">
        <v>1123</v>
      </c>
    </row>
    <row r="8" spans="1:17" s="13" customFormat="1" ht="60" x14ac:dyDescent="0.25">
      <c r="A8" s="49">
        <f t="shared" ref="A8:A71" si="0">A7+1</f>
        <v>3</v>
      </c>
      <c r="B8" s="81" t="s">
        <v>23</v>
      </c>
      <c r="C8" s="81">
        <v>42137</v>
      </c>
      <c r="D8" s="40">
        <v>482</v>
      </c>
      <c r="E8" s="41">
        <v>68152.5</v>
      </c>
      <c r="F8" s="41">
        <v>0</v>
      </c>
      <c r="G8" s="82" t="s">
        <v>24</v>
      </c>
      <c r="H8" s="82" t="s">
        <v>24</v>
      </c>
      <c r="I8" s="50" t="s">
        <v>19</v>
      </c>
      <c r="J8" s="45" t="s">
        <v>25</v>
      </c>
      <c r="K8" s="45" t="s">
        <v>26</v>
      </c>
      <c r="L8" s="45" t="s">
        <v>27</v>
      </c>
      <c r="M8" s="46" t="s">
        <v>28</v>
      </c>
      <c r="N8" s="58" t="s">
        <v>29</v>
      </c>
      <c r="O8" s="47" t="s">
        <v>30</v>
      </c>
      <c r="P8" s="45" t="s">
        <v>534</v>
      </c>
      <c r="Q8" s="45" t="s">
        <v>1124</v>
      </c>
    </row>
    <row r="9" spans="1:17" s="13" customFormat="1" ht="60" x14ac:dyDescent="0.25">
      <c r="A9" s="49">
        <f t="shared" si="0"/>
        <v>4</v>
      </c>
      <c r="B9" s="81" t="s">
        <v>23</v>
      </c>
      <c r="C9" s="81">
        <v>42137</v>
      </c>
      <c r="D9" s="9">
        <v>483</v>
      </c>
      <c r="E9" s="15">
        <v>27561.02</v>
      </c>
      <c r="F9" s="15">
        <v>0</v>
      </c>
      <c r="G9" s="51" t="s">
        <v>24</v>
      </c>
      <c r="H9" s="82" t="s">
        <v>24</v>
      </c>
      <c r="I9" s="50" t="s">
        <v>19</v>
      </c>
      <c r="J9" s="45" t="s">
        <v>31</v>
      </c>
      <c r="K9" s="45" t="s">
        <v>26</v>
      </c>
      <c r="L9" s="45" t="s">
        <v>27</v>
      </c>
      <c r="M9" s="46" t="s">
        <v>28</v>
      </c>
      <c r="N9" s="58" t="s">
        <v>29</v>
      </c>
      <c r="O9" s="47" t="s">
        <v>32</v>
      </c>
      <c r="P9" s="45" t="s">
        <v>540</v>
      </c>
      <c r="Q9" s="45" t="s">
        <v>1124</v>
      </c>
    </row>
    <row r="10" spans="1:17" s="13" customFormat="1" ht="60" x14ac:dyDescent="0.25">
      <c r="A10" s="49">
        <f t="shared" si="0"/>
        <v>5</v>
      </c>
      <c r="B10" s="14" t="s">
        <v>23</v>
      </c>
      <c r="C10" s="14">
        <v>42137</v>
      </c>
      <c r="D10" s="9">
        <v>484</v>
      </c>
      <c r="E10" s="15">
        <v>5825.78</v>
      </c>
      <c r="F10" s="15">
        <v>0</v>
      </c>
      <c r="G10" s="51" t="s">
        <v>24</v>
      </c>
      <c r="H10" s="82" t="s">
        <v>24</v>
      </c>
      <c r="I10" s="50" t="s">
        <v>19</v>
      </c>
      <c r="J10" s="45" t="s">
        <v>25</v>
      </c>
      <c r="K10" s="45" t="s">
        <v>26</v>
      </c>
      <c r="L10" s="45" t="s">
        <v>27</v>
      </c>
      <c r="M10" s="46" t="s">
        <v>28</v>
      </c>
      <c r="N10" s="58" t="s">
        <v>29</v>
      </c>
      <c r="O10" s="47" t="s">
        <v>33</v>
      </c>
      <c r="P10" s="45" t="s">
        <v>540</v>
      </c>
      <c r="Q10" s="45" t="s">
        <v>1124</v>
      </c>
    </row>
    <row r="11" spans="1:17" s="13" customFormat="1" ht="60" x14ac:dyDescent="0.25">
      <c r="A11" s="49">
        <f t="shared" si="0"/>
        <v>6</v>
      </c>
      <c r="B11" s="14" t="s">
        <v>23</v>
      </c>
      <c r="C11" s="14">
        <v>42137</v>
      </c>
      <c r="D11" s="9">
        <v>485</v>
      </c>
      <c r="E11" s="15">
        <v>8698.5</v>
      </c>
      <c r="F11" s="15">
        <v>0</v>
      </c>
      <c r="G11" s="51" t="s">
        <v>24</v>
      </c>
      <c r="H11" s="82" t="s">
        <v>24</v>
      </c>
      <c r="I11" s="50" t="s">
        <v>19</v>
      </c>
      <c r="J11" s="45" t="s">
        <v>25</v>
      </c>
      <c r="K11" s="45" t="s">
        <v>26</v>
      </c>
      <c r="L11" s="45" t="s">
        <v>27</v>
      </c>
      <c r="M11" s="46" t="s">
        <v>28</v>
      </c>
      <c r="N11" s="58" t="s">
        <v>29</v>
      </c>
      <c r="O11" s="47" t="s">
        <v>34</v>
      </c>
      <c r="P11" s="45" t="s">
        <v>537</v>
      </c>
      <c r="Q11" s="45" t="s">
        <v>1124</v>
      </c>
    </row>
    <row r="12" spans="1:17" s="13" customFormat="1" ht="60" x14ac:dyDescent="0.25">
      <c r="A12" s="49">
        <f t="shared" si="0"/>
        <v>7</v>
      </c>
      <c r="B12" s="14" t="s">
        <v>23</v>
      </c>
      <c r="C12" s="14">
        <v>42137</v>
      </c>
      <c r="D12" s="9">
        <v>486</v>
      </c>
      <c r="E12" s="15">
        <v>11865</v>
      </c>
      <c r="F12" s="15">
        <v>0</v>
      </c>
      <c r="G12" s="51" t="s">
        <v>24</v>
      </c>
      <c r="H12" s="51" t="s">
        <v>24</v>
      </c>
      <c r="I12" s="50" t="s">
        <v>19</v>
      </c>
      <c r="J12" s="10" t="s">
        <v>35</v>
      </c>
      <c r="K12" s="45" t="s">
        <v>26</v>
      </c>
      <c r="L12" s="45" t="s">
        <v>27</v>
      </c>
      <c r="M12" s="46" t="s">
        <v>28</v>
      </c>
      <c r="N12" s="58" t="s">
        <v>29</v>
      </c>
      <c r="O12" s="47" t="s">
        <v>36</v>
      </c>
      <c r="P12" s="10" t="s">
        <v>537</v>
      </c>
      <c r="Q12" s="10" t="s">
        <v>1124</v>
      </c>
    </row>
    <row r="13" spans="1:17" s="48" customFormat="1" ht="75" x14ac:dyDescent="0.25">
      <c r="A13" s="49">
        <f t="shared" si="0"/>
        <v>8</v>
      </c>
      <c r="B13" s="81">
        <v>42139</v>
      </c>
      <c r="C13" s="81">
        <v>42139</v>
      </c>
      <c r="D13" s="40">
        <v>589</v>
      </c>
      <c r="E13" s="15">
        <v>340354.7</v>
      </c>
      <c r="F13" s="15">
        <v>0</v>
      </c>
      <c r="G13" s="42" t="s">
        <v>11</v>
      </c>
      <c r="H13" s="42" t="s">
        <v>11</v>
      </c>
      <c r="I13" s="44" t="s">
        <v>12</v>
      </c>
      <c r="J13" s="45" t="s">
        <v>532</v>
      </c>
      <c r="K13" s="45" t="s">
        <v>14</v>
      </c>
      <c r="L13" s="45" t="s">
        <v>14</v>
      </c>
      <c r="M13" s="46" t="s">
        <v>15</v>
      </c>
      <c r="N13" s="58" t="s">
        <v>16</v>
      </c>
      <c r="O13" s="47" t="s">
        <v>37</v>
      </c>
      <c r="P13" s="45" t="s">
        <v>533</v>
      </c>
      <c r="Q13" s="45" t="s">
        <v>1125</v>
      </c>
    </row>
    <row r="14" spans="1:17" s="48" customFormat="1" ht="60" x14ac:dyDescent="0.25">
      <c r="A14" s="49">
        <f t="shared" si="0"/>
        <v>9</v>
      </c>
      <c r="B14" s="81">
        <v>42163</v>
      </c>
      <c r="C14" s="81">
        <v>42163</v>
      </c>
      <c r="D14" s="40">
        <v>910</v>
      </c>
      <c r="E14" s="15">
        <v>265075.83</v>
      </c>
      <c r="F14" s="15">
        <v>0</v>
      </c>
      <c r="G14" s="42" t="s">
        <v>11</v>
      </c>
      <c r="H14" s="42" t="s">
        <v>11</v>
      </c>
      <c r="I14" s="44" t="s">
        <v>12</v>
      </c>
      <c r="J14" s="45" t="s">
        <v>532</v>
      </c>
      <c r="K14" s="45" t="s">
        <v>14</v>
      </c>
      <c r="L14" s="45" t="s">
        <v>14</v>
      </c>
      <c r="M14" s="46" t="s">
        <v>15</v>
      </c>
      <c r="N14" s="58" t="s">
        <v>16</v>
      </c>
      <c r="O14" s="12" t="s">
        <v>544</v>
      </c>
      <c r="P14" s="45" t="s">
        <v>542</v>
      </c>
      <c r="Q14" s="45" t="s">
        <v>1126</v>
      </c>
    </row>
    <row r="15" spans="1:17" s="48" customFormat="1" ht="75" x14ac:dyDescent="0.25">
      <c r="A15" s="49">
        <f t="shared" si="0"/>
        <v>10</v>
      </c>
      <c r="B15" s="81">
        <v>42171</v>
      </c>
      <c r="C15" s="81">
        <v>42171</v>
      </c>
      <c r="D15" s="40">
        <v>583</v>
      </c>
      <c r="E15" s="15">
        <v>137899.20000000001</v>
      </c>
      <c r="F15" s="15">
        <v>0</v>
      </c>
      <c r="G15" s="42" t="s">
        <v>38</v>
      </c>
      <c r="H15" s="42" t="s">
        <v>38</v>
      </c>
      <c r="I15" s="50" t="s">
        <v>19</v>
      </c>
      <c r="J15" s="45" t="s">
        <v>39</v>
      </c>
      <c r="K15" s="45" t="s">
        <v>14</v>
      </c>
      <c r="L15" s="45" t="s">
        <v>14</v>
      </c>
      <c r="M15" s="46" t="s">
        <v>40</v>
      </c>
      <c r="N15" s="58" t="s">
        <v>41</v>
      </c>
      <c r="O15" s="47" t="s">
        <v>42</v>
      </c>
      <c r="P15" s="45" t="s">
        <v>542</v>
      </c>
      <c r="Q15" s="45" t="s">
        <v>1325</v>
      </c>
    </row>
    <row r="16" spans="1:17" s="48" customFormat="1" ht="60" x14ac:dyDescent="0.25">
      <c r="A16" s="49">
        <f t="shared" si="0"/>
        <v>11</v>
      </c>
      <c r="B16" s="81">
        <v>42172</v>
      </c>
      <c r="C16" s="81">
        <v>42172</v>
      </c>
      <c r="D16" s="40">
        <v>585</v>
      </c>
      <c r="E16" s="15">
        <v>81474.039999999994</v>
      </c>
      <c r="F16" s="15">
        <v>0</v>
      </c>
      <c r="G16" s="42" t="s">
        <v>43</v>
      </c>
      <c r="H16" s="42" t="s">
        <v>43</v>
      </c>
      <c r="I16" s="50" t="s">
        <v>19</v>
      </c>
      <c r="J16" s="45" t="s">
        <v>44</v>
      </c>
      <c r="K16" s="45" t="s">
        <v>14</v>
      </c>
      <c r="L16" s="45" t="s">
        <v>14</v>
      </c>
      <c r="M16" s="46" t="s">
        <v>45</v>
      </c>
      <c r="N16" s="58" t="s">
        <v>46</v>
      </c>
      <c r="O16" s="47" t="s">
        <v>47</v>
      </c>
      <c r="P16" s="45" t="s">
        <v>546</v>
      </c>
      <c r="Q16" s="45" t="s">
        <v>1326</v>
      </c>
    </row>
    <row r="17" spans="1:17" s="48" customFormat="1" ht="60" x14ac:dyDescent="0.25">
      <c r="A17" s="49">
        <f t="shared" si="0"/>
        <v>12</v>
      </c>
      <c r="B17" s="81">
        <v>42180</v>
      </c>
      <c r="C17" s="81">
        <v>42180</v>
      </c>
      <c r="D17" s="40">
        <v>610</v>
      </c>
      <c r="E17" s="15">
        <v>44308.5</v>
      </c>
      <c r="F17" s="15">
        <v>0</v>
      </c>
      <c r="G17" s="42" t="s">
        <v>48</v>
      </c>
      <c r="H17" s="42" t="s">
        <v>48</v>
      </c>
      <c r="I17" s="50" t="s">
        <v>19</v>
      </c>
      <c r="J17" s="45" t="s">
        <v>49</v>
      </c>
      <c r="K17" s="45" t="s">
        <v>14</v>
      </c>
      <c r="L17" s="45" t="s">
        <v>14</v>
      </c>
      <c r="M17" s="46" t="s">
        <v>50</v>
      </c>
      <c r="N17" s="58" t="s">
        <v>51</v>
      </c>
      <c r="O17" s="47" t="s">
        <v>52</v>
      </c>
      <c r="P17" s="45" t="s">
        <v>549</v>
      </c>
      <c r="Q17" s="45" t="s">
        <v>1327</v>
      </c>
    </row>
    <row r="18" spans="1:17" s="48" customFormat="1" ht="75" x14ac:dyDescent="0.25">
      <c r="A18" s="49">
        <f t="shared" si="0"/>
        <v>13</v>
      </c>
      <c r="B18" s="14">
        <v>42184</v>
      </c>
      <c r="C18" s="14">
        <v>42184</v>
      </c>
      <c r="D18" s="9">
        <v>623</v>
      </c>
      <c r="E18" s="15">
        <v>208747.43</v>
      </c>
      <c r="F18" s="15">
        <v>0</v>
      </c>
      <c r="G18" s="42" t="s">
        <v>53</v>
      </c>
      <c r="H18" s="42" t="s">
        <v>53</v>
      </c>
      <c r="I18" s="50" t="s">
        <v>19</v>
      </c>
      <c r="J18" s="10" t="s">
        <v>54</v>
      </c>
      <c r="K18" s="45" t="s">
        <v>14</v>
      </c>
      <c r="L18" s="45" t="s">
        <v>14</v>
      </c>
      <c r="M18" s="16" t="s">
        <v>55</v>
      </c>
      <c r="N18" s="11" t="s">
        <v>56</v>
      </c>
      <c r="O18" s="52" t="s">
        <v>57</v>
      </c>
      <c r="P18" s="10" t="s">
        <v>551</v>
      </c>
      <c r="Q18" s="10" t="s">
        <v>1133</v>
      </c>
    </row>
    <row r="19" spans="1:17" s="53" customFormat="1" ht="60" x14ac:dyDescent="0.25">
      <c r="A19" s="49">
        <f t="shared" si="0"/>
        <v>14</v>
      </c>
      <c r="B19" s="14">
        <v>42185</v>
      </c>
      <c r="C19" s="14">
        <v>42185</v>
      </c>
      <c r="D19" s="9">
        <v>627</v>
      </c>
      <c r="E19" s="15">
        <v>59742</v>
      </c>
      <c r="F19" s="15">
        <v>0</v>
      </c>
      <c r="G19" s="42" t="s">
        <v>58</v>
      </c>
      <c r="H19" s="42" t="s">
        <v>58</v>
      </c>
      <c r="I19" s="50" t="s">
        <v>19</v>
      </c>
      <c r="J19" s="10" t="s">
        <v>59</v>
      </c>
      <c r="K19" s="45" t="s">
        <v>14</v>
      </c>
      <c r="L19" s="45" t="s">
        <v>14</v>
      </c>
      <c r="M19" s="16" t="s">
        <v>60</v>
      </c>
      <c r="N19" s="11" t="s">
        <v>61</v>
      </c>
      <c r="O19" s="12" t="s">
        <v>62</v>
      </c>
      <c r="P19" s="10" t="s">
        <v>542</v>
      </c>
      <c r="Q19" s="10" t="s">
        <v>1132</v>
      </c>
    </row>
    <row r="20" spans="1:17" s="13" customFormat="1" ht="60" x14ac:dyDescent="0.25">
      <c r="A20" s="49">
        <f t="shared" si="0"/>
        <v>15</v>
      </c>
      <c r="B20" s="14">
        <v>42192</v>
      </c>
      <c r="C20" s="14">
        <v>42192</v>
      </c>
      <c r="D20" s="9">
        <v>643</v>
      </c>
      <c r="E20" s="15">
        <v>235964.39</v>
      </c>
      <c r="F20" s="15">
        <v>0</v>
      </c>
      <c r="G20" s="11" t="s">
        <v>63</v>
      </c>
      <c r="H20" s="11" t="s">
        <v>63</v>
      </c>
      <c r="I20" s="50" t="s">
        <v>19</v>
      </c>
      <c r="J20" s="10" t="s">
        <v>64</v>
      </c>
      <c r="K20" s="45" t="s">
        <v>14</v>
      </c>
      <c r="L20" s="45" t="s">
        <v>14</v>
      </c>
      <c r="M20" s="16" t="s">
        <v>65</v>
      </c>
      <c r="N20" s="11" t="s">
        <v>66</v>
      </c>
      <c r="O20" s="12" t="s">
        <v>67</v>
      </c>
      <c r="P20" s="10" t="s">
        <v>550</v>
      </c>
      <c r="Q20" s="10" t="s">
        <v>1131</v>
      </c>
    </row>
    <row r="21" spans="1:17" s="13" customFormat="1" ht="75" x14ac:dyDescent="0.25">
      <c r="A21" s="49">
        <f t="shared" si="0"/>
        <v>16</v>
      </c>
      <c r="B21" s="14">
        <v>42202</v>
      </c>
      <c r="C21" s="14">
        <v>42202</v>
      </c>
      <c r="D21" s="9">
        <v>682</v>
      </c>
      <c r="E21" s="41">
        <v>95086.17</v>
      </c>
      <c r="F21" s="41">
        <v>0</v>
      </c>
      <c r="G21" s="54" t="s">
        <v>68</v>
      </c>
      <c r="H21" s="54" t="s">
        <v>68</v>
      </c>
      <c r="I21" s="50" t="s">
        <v>19</v>
      </c>
      <c r="J21" s="45" t="s">
        <v>69</v>
      </c>
      <c r="K21" s="45" t="s">
        <v>14</v>
      </c>
      <c r="L21" s="45" t="s">
        <v>14</v>
      </c>
      <c r="M21" s="45" t="s">
        <v>70</v>
      </c>
      <c r="N21" s="11" t="s">
        <v>71</v>
      </c>
      <c r="O21" s="55" t="s">
        <v>72</v>
      </c>
      <c r="P21" s="45" t="s">
        <v>551</v>
      </c>
      <c r="Q21" s="45" t="s">
        <v>1130</v>
      </c>
    </row>
    <row r="22" spans="1:17" s="13" customFormat="1" ht="75" x14ac:dyDescent="0.25">
      <c r="A22" s="49">
        <f t="shared" si="0"/>
        <v>17</v>
      </c>
      <c r="B22" s="14">
        <v>42202</v>
      </c>
      <c r="C22" s="14">
        <v>42202</v>
      </c>
      <c r="D22" s="9">
        <v>679</v>
      </c>
      <c r="E22" s="41">
        <v>64309.06</v>
      </c>
      <c r="F22" s="41">
        <v>0</v>
      </c>
      <c r="G22" s="54" t="s">
        <v>24</v>
      </c>
      <c r="H22" s="54" t="s">
        <v>24</v>
      </c>
      <c r="I22" s="50" t="s">
        <v>19</v>
      </c>
      <c r="J22" s="45" t="s">
        <v>31</v>
      </c>
      <c r="K22" s="10" t="s">
        <v>26</v>
      </c>
      <c r="L22" s="10" t="s">
        <v>27</v>
      </c>
      <c r="M22" s="45" t="s">
        <v>28</v>
      </c>
      <c r="N22" s="11" t="s">
        <v>29</v>
      </c>
      <c r="O22" s="55" t="s">
        <v>73</v>
      </c>
      <c r="P22" s="45" t="s">
        <v>540</v>
      </c>
      <c r="Q22" s="45" t="s">
        <v>1127</v>
      </c>
    </row>
    <row r="23" spans="1:17" s="13" customFormat="1" ht="60" x14ac:dyDescent="0.25">
      <c r="A23" s="49">
        <f t="shared" si="0"/>
        <v>18</v>
      </c>
      <c r="B23" s="14">
        <v>42202</v>
      </c>
      <c r="C23" s="14">
        <v>42202</v>
      </c>
      <c r="D23" s="9">
        <v>680</v>
      </c>
      <c r="E23" s="41">
        <v>13593.48</v>
      </c>
      <c r="F23" s="41">
        <v>0</v>
      </c>
      <c r="G23" s="54" t="s">
        <v>24</v>
      </c>
      <c r="H23" s="54" t="s">
        <v>24</v>
      </c>
      <c r="I23" s="50" t="s">
        <v>19</v>
      </c>
      <c r="J23" s="45" t="s">
        <v>25</v>
      </c>
      <c r="K23" s="10" t="s">
        <v>26</v>
      </c>
      <c r="L23" s="10" t="s">
        <v>27</v>
      </c>
      <c r="M23" s="45" t="s">
        <v>28</v>
      </c>
      <c r="N23" s="11" t="s">
        <v>29</v>
      </c>
      <c r="O23" s="64" t="s">
        <v>74</v>
      </c>
      <c r="P23" s="45" t="s">
        <v>540</v>
      </c>
      <c r="Q23" s="45" t="s">
        <v>1127</v>
      </c>
    </row>
    <row r="24" spans="1:17" s="13" customFormat="1" ht="60" x14ac:dyDescent="0.25">
      <c r="A24" s="49">
        <f t="shared" si="0"/>
        <v>19</v>
      </c>
      <c r="B24" s="14">
        <v>42202</v>
      </c>
      <c r="C24" s="14">
        <v>42202</v>
      </c>
      <c r="D24" s="9">
        <v>681</v>
      </c>
      <c r="E24" s="41">
        <v>20296.5</v>
      </c>
      <c r="F24" s="41">
        <v>0</v>
      </c>
      <c r="G24" s="54" t="s">
        <v>24</v>
      </c>
      <c r="H24" s="54" t="s">
        <v>24</v>
      </c>
      <c r="I24" s="50" t="s">
        <v>19</v>
      </c>
      <c r="J24" s="45" t="s">
        <v>25</v>
      </c>
      <c r="K24" s="10" t="s">
        <v>26</v>
      </c>
      <c r="L24" s="10" t="s">
        <v>27</v>
      </c>
      <c r="M24" s="45" t="s">
        <v>28</v>
      </c>
      <c r="N24" s="11" t="s">
        <v>29</v>
      </c>
      <c r="O24" s="64" t="s">
        <v>75</v>
      </c>
      <c r="P24" s="45" t="s">
        <v>537</v>
      </c>
      <c r="Q24" s="45" t="s">
        <v>1127</v>
      </c>
    </row>
    <row r="25" spans="1:17" s="13" customFormat="1" ht="75" x14ac:dyDescent="0.25">
      <c r="A25" s="49">
        <f t="shared" si="0"/>
        <v>20</v>
      </c>
      <c r="B25" s="14">
        <v>42201</v>
      </c>
      <c r="C25" s="14">
        <v>42201</v>
      </c>
      <c r="D25" s="9">
        <v>675</v>
      </c>
      <c r="E25" s="15">
        <v>210000</v>
      </c>
      <c r="F25" s="15">
        <v>0</v>
      </c>
      <c r="G25" s="11" t="s">
        <v>76</v>
      </c>
      <c r="H25" s="11" t="s">
        <v>76</v>
      </c>
      <c r="I25" s="50" t="s">
        <v>19</v>
      </c>
      <c r="J25" s="10" t="s">
        <v>557</v>
      </c>
      <c r="K25" s="45" t="s">
        <v>14</v>
      </c>
      <c r="L25" s="45" t="s">
        <v>14</v>
      </c>
      <c r="M25" s="16" t="s">
        <v>77</v>
      </c>
      <c r="N25" s="11" t="s">
        <v>78</v>
      </c>
      <c r="O25" s="12" t="s">
        <v>79</v>
      </c>
      <c r="P25" s="10" t="s">
        <v>542</v>
      </c>
      <c r="Q25" s="10" t="s">
        <v>1128</v>
      </c>
    </row>
    <row r="26" spans="1:17" s="13" customFormat="1" ht="75" x14ac:dyDescent="0.25">
      <c r="A26" s="49">
        <f t="shared" si="0"/>
        <v>21</v>
      </c>
      <c r="B26" s="14">
        <v>42207</v>
      </c>
      <c r="C26" s="14">
        <v>42207</v>
      </c>
      <c r="D26" s="9">
        <v>696</v>
      </c>
      <c r="E26" s="15">
        <v>487077.33</v>
      </c>
      <c r="F26" s="15">
        <v>0</v>
      </c>
      <c r="G26" s="11" t="s">
        <v>53</v>
      </c>
      <c r="H26" s="11" t="s">
        <v>53</v>
      </c>
      <c r="I26" s="50" t="s">
        <v>19</v>
      </c>
      <c r="J26" s="45" t="s">
        <v>54</v>
      </c>
      <c r="K26" s="45" t="s">
        <v>14</v>
      </c>
      <c r="L26" s="45" t="s">
        <v>14</v>
      </c>
      <c r="M26" s="16" t="s">
        <v>55</v>
      </c>
      <c r="N26" s="11" t="s">
        <v>56</v>
      </c>
      <c r="O26" s="55" t="s">
        <v>80</v>
      </c>
      <c r="P26" s="45" t="s">
        <v>551</v>
      </c>
      <c r="Q26" s="45" t="s">
        <v>1129</v>
      </c>
    </row>
    <row r="27" spans="1:17" s="13" customFormat="1" ht="75" x14ac:dyDescent="0.25">
      <c r="A27" s="49">
        <f t="shared" si="0"/>
        <v>22</v>
      </c>
      <c r="B27" s="14">
        <v>42207</v>
      </c>
      <c r="C27" s="14">
        <v>42207</v>
      </c>
      <c r="D27" s="9">
        <v>697</v>
      </c>
      <c r="E27" s="15">
        <v>190106.11</v>
      </c>
      <c r="F27" s="15">
        <v>0</v>
      </c>
      <c r="G27" s="11" t="s">
        <v>43</v>
      </c>
      <c r="H27" s="11" t="s">
        <v>43</v>
      </c>
      <c r="I27" s="50" t="s">
        <v>19</v>
      </c>
      <c r="J27" s="10" t="s">
        <v>44</v>
      </c>
      <c r="K27" s="45" t="s">
        <v>14</v>
      </c>
      <c r="L27" s="45" t="s">
        <v>14</v>
      </c>
      <c r="M27" s="16" t="s">
        <v>45</v>
      </c>
      <c r="N27" s="11" t="s">
        <v>46</v>
      </c>
      <c r="O27" s="55" t="s">
        <v>81</v>
      </c>
      <c r="P27" s="10" t="s">
        <v>546</v>
      </c>
      <c r="Q27" s="10" t="s">
        <v>1134</v>
      </c>
    </row>
    <row r="28" spans="1:17" s="13" customFormat="1" ht="75" x14ac:dyDescent="0.25">
      <c r="A28" s="49">
        <f t="shared" si="0"/>
        <v>23</v>
      </c>
      <c r="B28" s="14">
        <v>42209</v>
      </c>
      <c r="C28" s="14">
        <v>42209</v>
      </c>
      <c r="D28" s="9">
        <v>704</v>
      </c>
      <c r="E28" s="41">
        <v>139398</v>
      </c>
      <c r="F28" s="41">
        <v>0</v>
      </c>
      <c r="G28" s="11" t="s">
        <v>58</v>
      </c>
      <c r="H28" s="11" t="s">
        <v>58</v>
      </c>
      <c r="I28" s="50" t="s">
        <v>19</v>
      </c>
      <c r="J28" s="10" t="s">
        <v>82</v>
      </c>
      <c r="K28" s="45" t="s">
        <v>14</v>
      </c>
      <c r="L28" s="45" t="s">
        <v>14</v>
      </c>
      <c r="M28" s="16" t="s">
        <v>60</v>
      </c>
      <c r="N28" s="11" t="s">
        <v>61</v>
      </c>
      <c r="O28" s="12" t="s">
        <v>83</v>
      </c>
      <c r="P28" s="10" t="s">
        <v>542</v>
      </c>
      <c r="Q28" s="10" t="s">
        <v>1135</v>
      </c>
    </row>
    <row r="29" spans="1:17" s="13" customFormat="1" ht="75" x14ac:dyDescent="0.25">
      <c r="A29" s="49">
        <f t="shared" si="0"/>
        <v>24</v>
      </c>
      <c r="B29" s="14">
        <v>42209</v>
      </c>
      <c r="C29" s="14">
        <v>42209</v>
      </c>
      <c r="D29" s="9">
        <v>703</v>
      </c>
      <c r="E29" s="41">
        <v>566705.53</v>
      </c>
      <c r="F29" s="41">
        <v>0</v>
      </c>
      <c r="G29" s="11" t="s">
        <v>84</v>
      </c>
      <c r="H29" s="11" t="s">
        <v>84</v>
      </c>
      <c r="I29" s="50" t="s">
        <v>19</v>
      </c>
      <c r="J29" s="10" t="s">
        <v>85</v>
      </c>
      <c r="K29" s="45" t="s">
        <v>14</v>
      </c>
      <c r="L29" s="45" t="s">
        <v>14</v>
      </c>
      <c r="M29" s="16" t="s">
        <v>86</v>
      </c>
      <c r="N29" s="11" t="s">
        <v>87</v>
      </c>
      <c r="O29" s="12" t="s">
        <v>88</v>
      </c>
      <c r="P29" s="10" t="s">
        <v>551</v>
      </c>
      <c r="Q29" s="10" t="s">
        <v>1136</v>
      </c>
    </row>
    <row r="30" spans="1:17" s="13" customFormat="1" ht="45" x14ac:dyDescent="0.25">
      <c r="A30" s="49">
        <f t="shared" si="0"/>
        <v>25</v>
      </c>
      <c r="B30" s="14">
        <v>42212</v>
      </c>
      <c r="C30" s="14">
        <v>42212</v>
      </c>
      <c r="D30" s="9">
        <v>706</v>
      </c>
      <c r="E30" s="41">
        <v>159022.5</v>
      </c>
      <c r="F30" s="41">
        <v>0</v>
      </c>
      <c r="G30" s="11" t="s">
        <v>24</v>
      </c>
      <c r="H30" s="11" t="s">
        <v>24</v>
      </c>
      <c r="I30" s="50" t="s">
        <v>19</v>
      </c>
      <c r="J30" s="10" t="s">
        <v>25</v>
      </c>
      <c r="K30" s="45" t="s">
        <v>14</v>
      </c>
      <c r="L30" s="45" t="s">
        <v>27</v>
      </c>
      <c r="M30" s="16" t="s">
        <v>28</v>
      </c>
      <c r="N30" s="11" t="s">
        <v>29</v>
      </c>
      <c r="O30" s="12" t="s">
        <v>89</v>
      </c>
      <c r="P30" s="10" t="s">
        <v>562</v>
      </c>
      <c r="Q30" s="10" t="s">
        <v>1137</v>
      </c>
    </row>
    <row r="31" spans="1:17" s="13" customFormat="1" ht="60" x14ac:dyDescent="0.25">
      <c r="A31" s="49">
        <f t="shared" si="0"/>
        <v>26</v>
      </c>
      <c r="B31" s="14">
        <v>42229</v>
      </c>
      <c r="C31" s="14">
        <v>42229</v>
      </c>
      <c r="D31" s="9">
        <v>742</v>
      </c>
      <c r="E31" s="41">
        <v>43740</v>
      </c>
      <c r="F31" s="41">
        <v>0</v>
      </c>
      <c r="G31" s="11" t="s">
        <v>90</v>
      </c>
      <c r="H31" s="11" t="s">
        <v>90</v>
      </c>
      <c r="I31" s="50" t="s">
        <v>19</v>
      </c>
      <c r="J31" s="10" t="s">
        <v>91</v>
      </c>
      <c r="K31" s="45" t="s">
        <v>14</v>
      </c>
      <c r="L31" s="45" t="s">
        <v>14</v>
      </c>
      <c r="M31" s="16" t="s">
        <v>92</v>
      </c>
      <c r="N31" s="11" t="s">
        <v>93</v>
      </c>
      <c r="O31" s="12" t="s">
        <v>94</v>
      </c>
      <c r="P31" s="10" t="s">
        <v>540</v>
      </c>
      <c r="Q31" s="10" t="s">
        <v>1138</v>
      </c>
    </row>
    <row r="32" spans="1:17" s="13" customFormat="1" ht="60" x14ac:dyDescent="0.25">
      <c r="A32" s="49">
        <f t="shared" si="0"/>
        <v>27</v>
      </c>
      <c r="B32" s="56">
        <v>42233</v>
      </c>
      <c r="C32" s="56">
        <v>42233</v>
      </c>
      <c r="D32" s="9">
        <v>763</v>
      </c>
      <c r="E32" s="41">
        <v>177410.1</v>
      </c>
      <c r="F32" s="41">
        <v>0</v>
      </c>
      <c r="G32" s="57" t="s">
        <v>95</v>
      </c>
      <c r="H32" s="57" t="s">
        <v>95</v>
      </c>
      <c r="I32" s="50" t="s">
        <v>19</v>
      </c>
      <c r="J32" s="10" t="s">
        <v>566</v>
      </c>
      <c r="K32" s="45" t="s">
        <v>14</v>
      </c>
      <c r="L32" s="45" t="s">
        <v>14</v>
      </c>
      <c r="M32" s="16" t="s">
        <v>65</v>
      </c>
      <c r="N32" s="11" t="s">
        <v>97</v>
      </c>
      <c r="O32" s="12" t="s">
        <v>98</v>
      </c>
      <c r="P32" s="10" t="s">
        <v>549</v>
      </c>
      <c r="Q32" s="10" t="s">
        <v>1139</v>
      </c>
    </row>
    <row r="33" spans="1:17" s="13" customFormat="1" ht="75" x14ac:dyDescent="0.25">
      <c r="A33" s="49">
        <f t="shared" si="0"/>
        <v>28</v>
      </c>
      <c r="B33" s="56">
        <v>42233</v>
      </c>
      <c r="C33" s="56">
        <v>42233</v>
      </c>
      <c r="D33" s="9">
        <v>761</v>
      </c>
      <c r="E33" s="41">
        <v>27685</v>
      </c>
      <c r="F33" s="41">
        <v>0</v>
      </c>
      <c r="G33" s="54" t="s">
        <v>24</v>
      </c>
      <c r="H33" s="54" t="s">
        <v>24</v>
      </c>
      <c r="I33" s="50" t="s">
        <v>19</v>
      </c>
      <c r="J33" s="10" t="s">
        <v>35</v>
      </c>
      <c r="K33" s="45" t="s">
        <v>14</v>
      </c>
      <c r="L33" s="45" t="s">
        <v>27</v>
      </c>
      <c r="M33" s="16" t="s">
        <v>28</v>
      </c>
      <c r="N33" s="11" t="s">
        <v>29</v>
      </c>
      <c r="O33" s="12" t="s">
        <v>99</v>
      </c>
      <c r="P33" s="10" t="s">
        <v>537</v>
      </c>
      <c r="Q33" s="10" t="s">
        <v>1140</v>
      </c>
    </row>
    <row r="34" spans="1:17" s="13" customFormat="1" ht="90" x14ac:dyDescent="0.25">
      <c r="A34" s="49">
        <f t="shared" si="0"/>
        <v>29</v>
      </c>
      <c r="B34" s="56">
        <v>42233</v>
      </c>
      <c r="C34" s="56">
        <v>42233</v>
      </c>
      <c r="D34" s="9">
        <v>762</v>
      </c>
      <c r="E34" s="41">
        <v>151040</v>
      </c>
      <c r="F34" s="41">
        <v>0</v>
      </c>
      <c r="G34" s="54" t="s">
        <v>68</v>
      </c>
      <c r="H34" s="54" t="s">
        <v>68</v>
      </c>
      <c r="I34" s="50" t="s">
        <v>19</v>
      </c>
      <c r="J34" s="10" t="s">
        <v>69</v>
      </c>
      <c r="K34" s="45" t="s">
        <v>14</v>
      </c>
      <c r="L34" s="45" t="s">
        <v>14</v>
      </c>
      <c r="M34" s="45" t="s">
        <v>70</v>
      </c>
      <c r="N34" s="11" t="s">
        <v>71</v>
      </c>
      <c r="O34" s="12" t="s">
        <v>100</v>
      </c>
      <c r="P34" s="10" t="s">
        <v>551</v>
      </c>
      <c r="Q34" s="10" t="s">
        <v>1141</v>
      </c>
    </row>
    <row r="35" spans="1:17" s="13" customFormat="1" ht="75" x14ac:dyDescent="0.25">
      <c r="A35" s="49">
        <f t="shared" si="0"/>
        <v>30</v>
      </c>
      <c r="B35" s="14">
        <v>42237</v>
      </c>
      <c r="C35" s="14">
        <v>42237</v>
      </c>
      <c r="D35" s="9">
        <v>774</v>
      </c>
      <c r="E35" s="15">
        <v>550583.56999999995</v>
      </c>
      <c r="F35" s="15">
        <v>0</v>
      </c>
      <c r="G35" s="58" t="s">
        <v>63</v>
      </c>
      <c r="H35" s="58" t="s">
        <v>63</v>
      </c>
      <c r="I35" s="50" t="s">
        <v>19</v>
      </c>
      <c r="J35" s="10" t="s">
        <v>64</v>
      </c>
      <c r="K35" s="45" t="s">
        <v>14</v>
      </c>
      <c r="L35" s="45" t="s">
        <v>14</v>
      </c>
      <c r="M35" s="16" t="s">
        <v>65</v>
      </c>
      <c r="N35" s="11" t="s">
        <v>66</v>
      </c>
      <c r="O35" s="55" t="s">
        <v>101</v>
      </c>
      <c r="P35" s="10" t="s">
        <v>550</v>
      </c>
      <c r="Q35" s="10" t="s">
        <v>1142</v>
      </c>
    </row>
    <row r="36" spans="1:17" s="13" customFormat="1" ht="60" x14ac:dyDescent="0.25">
      <c r="A36" s="49">
        <f t="shared" si="0"/>
        <v>31</v>
      </c>
      <c r="B36" s="14">
        <v>42242</v>
      </c>
      <c r="C36" s="14">
        <v>42242</v>
      </c>
      <c r="D36" s="9">
        <v>785</v>
      </c>
      <c r="E36" s="15">
        <v>59979.45</v>
      </c>
      <c r="F36" s="15">
        <v>0</v>
      </c>
      <c r="G36" s="17" t="s">
        <v>102</v>
      </c>
      <c r="H36" s="17" t="s">
        <v>102</v>
      </c>
      <c r="I36" s="50" t="s">
        <v>19</v>
      </c>
      <c r="J36" s="10" t="s">
        <v>103</v>
      </c>
      <c r="K36" s="45" t="s">
        <v>14</v>
      </c>
      <c r="L36" s="45" t="s">
        <v>14</v>
      </c>
      <c r="M36" s="16" t="s">
        <v>104</v>
      </c>
      <c r="N36" s="11" t="s">
        <v>105</v>
      </c>
      <c r="O36" s="12" t="s">
        <v>106</v>
      </c>
      <c r="P36" s="10" t="s">
        <v>540</v>
      </c>
      <c r="Q36" s="10" t="s">
        <v>1143</v>
      </c>
    </row>
    <row r="37" spans="1:17" s="13" customFormat="1" ht="60" x14ac:dyDescent="0.25">
      <c r="A37" s="49">
        <f t="shared" si="0"/>
        <v>32</v>
      </c>
      <c r="B37" s="14">
        <v>42243</v>
      </c>
      <c r="C37" s="14">
        <v>42243</v>
      </c>
      <c r="D37" s="9">
        <v>789</v>
      </c>
      <c r="E37" s="15">
        <v>30000</v>
      </c>
      <c r="F37" s="15">
        <v>0</v>
      </c>
      <c r="G37" s="58" t="s">
        <v>107</v>
      </c>
      <c r="H37" s="58" t="s">
        <v>107</v>
      </c>
      <c r="I37" s="50" t="s">
        <v>19</v>
      </c>
      <c r="J37" s="45" t="s">
        <v>108</v>
      </c>
      <c r="K37" s="45" t="s">
        <v>14</v>
      </c>
      <c r="L37" s="45" t="s">
        <v>14</v>
      </c>
      <c r="M37" s="16" t="s">
        <v>109</v>
      </c>
      <c r="N37" s="11" t="s">
        <v>110</v>
      </c>
      <c r="O37" s="55" t="s">
        <v>111</v>
      </c>
      <c r="P37" s="45" t="s">
        <v>551</v>
      </c>
      <c r="Q37" s="45" t="s">
        <v>1144</v>
      </c>
    </row>
    <row r="38" spans="1:17" s="13" customFormat="1" ht="60" x14ac:dyDescent="0.25">
      <c r="A38" s="49">
        <f t="shared" si="0"/>
        <v>33</v>
      </c>
      <c r="B38" s="14">
        <v>42244</v>
      </c>
      <c r="C38" s="14">
        <v>42244</v>
      </c>
      <c r="D38" s="9">
        <v>798</v>
      </c>
      <c r="E38" s="15">
        <v>332793.45</v>
      </c>
      <c r="F38" s="15">
        <v>0</v>
      </c>
      <c r="G38" s="17" t="s">
        <v>112</v>
      </c>
      <c r="H38" s="17" t="s">
        <v>112</v>
      </c>
      <c r="I38" s="50" t="s">
        <v>19</v>
      </c>
      <c r="J38" s="10" t="s">
        <v>113</v>
      </c>
      <c r="K38" s="45" t="s">
        <v>14</v>
      </c>
      <c r="L38" s="45" t="s">
        <v>14</v>
      </c>
      <c r="M38" s="16" t="s">
        <v>114</v>
      </c>
      <c r="N38" s="11" t="s">
        <v>115</v>
      </c>
      <c r="O38" s="12" t="s">
        <v>116</v>
      </c>
      <c r="P38" s="10" t="s">
        <v>573</v>
      </c>
      <c r="Q38" s="10" t="s">
        <v>1145</v>
      </c>
    </row>
    <row r="39" spans="1:17" s="13" customFormat="1" ht="60" x14ac:dyDescent="0.25">
      <c r="A39" s="49">
        <f t="shared" si="0"/>
        <v>34</v>
      </c>
      <c r="B39" s="14">
        <v>42248</v>
      </c>
      <c r="C39" s="14">
        <v>42248</v>
      </c>
      <c r="D39" s="9">
        <v>14</v>
      </c>
      <c r="E39" s="15">
        <v>355941.96</v>
      </c>
      <c r="F39" s="15">
        <v>0</v>
      </c>
      <c r="G39" s="11" t="s">
        <v>117</v>
      </c>
      <c r="H39" s="11" t="s">
        <v>117</v>
      </c>
      <c r="I39" s="50" t="s">
        <v>118</v>
      </c>
      <c r="J39" s="10" t="s">
        <v>119</v>
      </c>
      <c r="K39" s="45" t="s">
        <v>14</v>
      </c>
      <c r="L39" s="45" t="s">
        <v>14</v>
      </c>
      <c r="M39" s="16" t="s">
        <v>120</v>
      </c>
      <c r="N39" s="11" t="s">
        <v>121</v>
      </c>
      <c r="O39" s="12" t="s">
        <v>122</v>
      </c>
      <c r="P39" s="10" t="s">
        <v>577</v>
      </c>
      <c r="Q39" s="10" t="s">
        <v>1146</v>
      </c>
    </row>
    <row r="40" spans="1:17" s="13" customFormat="1" ht="75" x14ac:dyDescent="0.25">
      <c r="A40" s="49">
        <f t="shared" si="0"/>
        <v>35</v>
      </c>
      <c r="B40" s="14">
        <v>42248</v>
      </c>
      <c r="C40" s="14">
        <v>42248</v>
      </c>
      <c r="D40" s="9">
        <v>819</v>
      </c>
      <c r="E40" s="15">
        <v>50000</v>
      </c>
      <c r="F40" s="15">
        <v>0</v>
      </c>
      <c r="G40" s="11" t="s">
        <v>123</v>
      </c>
      <c r="H40" s="11" t="s">
        <v>123</v>
      </c>
      <c r="I40" s="50" t="s">
        <v>19</v>
      </c>
      <c r="J40" s="10" t="s">
        <v>124</v>
      </c>
      <c r="K40" s="45" t="s">
        <v>14</v>
      </c>
      <c r="L40" s="45" t="s">
        <v>14</v>
      </c>
      <c r="M40" s="16" t="s">
        <v>125</v>
      </c>
      <c r="N40" s="11" t="s">
        <v>126</v>
      </c>
      <c r="O40" s="12" t="s">
        <v>127</v>
      </c>
      <c r="P40" s="10" t="s">
        <v>575</v>
      </c>
      <c r="Q40" s="10" t="s">
        <v>1147</v>
      </c>
    </row>
    <row r="41" spans="1:17" s="13" customFormat="1" ht="60" x14ac:dyDescent="0.25">
      <c r="A41" s="49">
        <f t="shared" si="0"/>
        <v>36</v>
      </c>
      <c r="B41" s="14">
        <v>42249</v>
      </c>
      <c r="C41" s="14">
        <v>42249</v>
      </c>
      <c r="D41" s="9">
        <v>2054</v>
      </c>
      <c r="E41" s="15">
        <v>124500</v>
      </c>
      <c r="F41" s="15">
        <v>0</v>
      </c>
      <c r="G41" s="42" t="s">
        <v>11</v>
      </c>
      <c r="H41" s="42" t="s">
        <v>11</v>
      </c>
      <c r="I41" s="44" t="s">
        <v>12</v>
      </c>
      <c r="J41" s="10" t="s">
        <v>128</v>
      </c>
      <c r="K41" s="45" t="s">
        <v>14</v>
      </c>
      <c r="L41" s="45" t="s">
        <v>14</v>
      </c>
      <c r="M41" s="16" t="s">
        <v>15</v>
      </c>
      <c r="N41" s="11" t="s">
        <v>16</v>
      </c>
      <c r="O41" s="12" t="s">
        <v>129</v>
      </c>
      <c r="P41" s="10" t="s">
        <v>579</v>
      </c>
      <c r="Q41" s="10" t="s">
        <v>1148</v>
      </c>
    </row>
    <row r="42" spans="1:17" s="13" customFormat="1" ht="60" x14ac:dyDescent="0.25">
      <c r="A42" s="49">
        <f t="shared" si="0"/>
        <v>37</v>
      </c>
      <c r="B42" s="14">
        <v>42250</v>
      </c>
      <c r="C42" s="14">
        <v>42250</v>
      </c>
      <c r="D42" s="9">
        <v>851</v>
      </c>
      <c r="E42" s="41">
        <v>33840</v>
      </c>
      <c r="F42" s="41">
        <v>0</v>
      </c>
      <c r="G42" s="11" t="s">
        <v>130</v>
      </c>
      <c r="H42" s="11" t="s">
        <v>130</v>
      </c>
      <c r="I42" s="50" t="s">
        <v>19</v>
      </c>
      <c r="J42" s="45" t="s">
        <v>131</v>
      </c>
      <c r="K42" s="45" t="s">
        <v>14</v>
      </c>
      <c r="L42" s="45" t="s">
        <v>14</v>
      </c>
      <c r="M42" s="16" t="s">
        <v>132</v>
      </c>
      <c r="N42" s="11" t="s">
        <v>133</v>
      </c>
      <c r="O42" s="12" t="s">
        <v>134</v>
      </c>
      <c r="P42" s="45" t="s">
        <v>540</v>
      </c>
      <c r="Q42" s="10" t="s">
        <v>1307</v>
      </c>
    </row>
    <row r="43" spans="1:17" s="13" customFormat="1" ht="60" x14ac:dyDescent="0.25">
      <c r="A43" s="49">
        <f t="shared" si="0"/>
        <v>38</v>
      </c>
      <c r="B43" s="14">
        <v>42250</v>
      </c>
      <c r="C43" s="14">
        <v>42250</v>
      </c>
      <c r="D43" s="9">
        <v>852</v>
      </c>
      <c r="E43" s="41">
        <v>31725</v>
      </c>
      <c r="F43" s="41">
        <v>0</v>
      </c>
      <c r="G43" s="11" t="s">
        <v>135</v>
      </c>
      <c r="H43" s="11" t="s">
        <v>135</v>
      </c>
      <c r="I43" s="50" t="s">
        <v>19</v>
      </c>
      <c r="J43" s="45" t="s">
        <v>131</v>
      </c>
      <c r="K43" s="45" t="s">
        <v>14</v>
      </c>
      <c r="L43" s="45" t="s">
        <v>14</v>
      </c>
      <c r="M43" s="16" t="s">
        <v>132</v>
      </c>
      <c r="N43" s="11" t="s">
        <v>136</v>
      </c>
      <c r="O43" s="12" t="s">
        <v>137</v>
      </c>
      <c r="P43" s="45" t="s">
        <v>540</v>
      </c>
      <c r="Q43" s="45" t="s">
        <v>1308</v>
      </c>
    </row>
    <row r="44" spans="1:17" s="13" customFormat="1" ht="75" x14ac:dyDescent="0.25">
      <c r="A44" s="49">
        <f t="shared" si="0"/>
        <v>39</v>
      </c>
      <c r="B44" s="14">
        <v>42257</v>
      </c>
      <c r="C44" s="14">
        <v>42257</v>
      </c>
      <c r="D44" s="9">
        <v>861</v>
      </c>
      <c r="E44" s="41">
        <v>106133.09</v>
      </c>
      <c r="F44" s="41">
        <v>0</v>
      </c>
      <c r="G44" s="17" t="s">
        <v>53</v>
      </c>
      <c r="H44" s="17" t="s">
        <v>53</v>
      </c>
      <c r="I44" s="20" t="s">
        <v>19</v>
      </c>
      <c r="J44" s="45" t="s">
        <v>54</v>
      </c>
      <c r="K44" s="45" t="s">
        <v>14</v>
      </c>
      <c r="L44" s="45" t="s">
        <v>14</v>
      </c>
      <c r="M44" s="16" t="s">
        <v>55</v>
      </c>
      <c r="N44" s="11" t="s">
        <v>56</v>
      </c>
      <c r="O44" s="12" t="s">
        <v>138</v>
      </c>
      <c r="P44" s="45" t="s">
        <v>551</v>
      </c>
      <c r="Q44" s="45" t="s">
        <v>1309</v>
      </c>
    </row>
    <row r="45" spans="1:17" s="13" customFormat="1" ht="60" x14ac:dyDescent="0.25">
      <c r="A45" s="49">
        <f t="shared" si="0"/>
        <v>40</v>
      </c>
      <c r="B45" s="14">
        <v>42257</v>
      </c>
      <c r="C45" s="14">
        <v>42257</v>
      </c>
      <c r="D45" s="9">
        <v>866</v>
      </c>
      <c r="E45" s="41">
        <v>94408.2</v>
      </c>
      <c r="F45" s="41">
        <v>0</v>
      </c>
      <c r="G45" s="17" t="s">
        <v>139</v>
      </c>
      <c r="H45" s="17" t="s">
        <v>139</v>
      </c>
      <c r="I45" s="20" t="s">
        <v>19</v>
      </c>
      <c r="J45" s="45" t="s">
        <v>140</v>
      </c>
      <c r="K45" s="45" t="s">
        <v>26</v>
      </c>
      <c r="L45" s="45" t="s">
        <v>27</v>
      </c>
      <c r="M45" s="16" t="s">
        <v>141</v>
      </c>
      <c r="N45" s="11" t="s">
        <v>142</v>
      </c>
      <c r="O45" s="12" t="s">
        <v>143</v>
      </c>
      <c r="P45" s="45" t="s">
        <v>551</v>
      </c>
      <c r="Q45" s="45" t="s">
        <v>1149</v>
      </c>
    </row>
    <row r="46" spans="1:17" s="13" customFormat="1" ht="75" x14ac:dyDescent="0.25">
      <c r="A46" s="49">
        <f t="shared" si="0"/>
        <v>41</v>
      </c>
      <c r="B46" s="14">
        <v>42257</v>
      </c>
      <c r="C46" s="14">
        <v>42257</v>
      </c>
      <c r="D46" s="9">
        <v>863</v>
      </c>
      <c r="E46" s="41">
        <v>102060</v>
      </c>
      <c r="F46" s="41">
        <v>0</v>
      </c>
      <c r="G46" s="17" t="s">
        <v>90</v>
      </c>
      <c r="H46" s="17" t="s">
        <v>90</v>
      </c>
      <c r="I46" s="20" t="s">
        <v>19</v>
      </c>
      <c r="J46" s="45" t="s">
        <v>91</v>
      </c>
      <c r="K46" s="45" t="s">
        <v>14</v>
      </c>
      <c r="L46" s="45" t="s">
        <v>14</v>
      </c>
      <c r="M46" s="16" t="s">
        <v>92</v>
      </c>
      <c r="N46" s="11" t="s">
        <v>93</v>
      </c>
      <c r="O46" s="12" t="s">
        <v>144</v>
      </c>
      <c r="P46" s="45" t="s">
        <v>540</v>
      </c>
      <c r="Q46" s="45" t="s">
        <v>1150</v>
      </c>
    </row>
    <row r="47" spans="1:17" s="13" customFormat="1" ht="75" x14ac:dyDescent="0.25">
      <c r="A47" s="49">
        <f t="shared" si="0"/>
        <v>42</v>
      </c>
      <c r="B47" s="14">
        <v>42257</v>
      </c>
      <c r="C47" s="14">
        <v>42257</v>
      </c>
      <c r="D47" s="9">
        <v>862</v>
      </c>
      <c r="E47" s="41">
        <v>149566.76999999999</v>
      </c>
      <c r="F47" s="41">
        <v>0</v>
      </c>
      <c r="G47" s="17" t="s">
        <v>145</v>
      </c>
      <c r="H47" s="17" t="s">
        <v>145</v>
      </c>
      <c r="I47" s="20" t="s">
        <v>19</v>
      </c>
      <c r="J47" s="45" t="s">
        <v>146</v>
      </c>
      <c r="K47" s="45" t="s">
        <v>14</v>
      </c>
      <c r="L47" s="45" t="s">
        <v>14</v>
      </c>
      <c r="M47" s="16" t="s">
        <v>147</v>
      </c>
      <c r="N47" s="11" t="s">
        <v>148</v>
      </c>
      <c r="O47" s="12" t="s">
        <v>149</v>
      </c>
      <c r="P47" s="45" t="s">
        <v>551</v>
      </c>
      <c r="Q47" s="45" t="s">
        <v>1151</v>
      </c>
    </row>
    <row r="48" spans="1:17" s="13" customFormat="1" ht="75" x14ac:dyDescent="0.25">
      <c r="A48" s="49">
        <f t="shared" si="0"/>
        <v>43</v>
      </c>
      <c r="B48" s="14">
        <v>42254</v>
      </c>
      <c r="C48" s="14">
        <v>42254</v>
      </c>
      <c r="D48" s="9">
        <v>2078</v>
      </c>
      <c r="E48" s="41">
        <v>228000</v>
      </c>
      <c r="F48" s="41">
        <v>0</v>
      </c>
      <c r="G48" s="17" t="s">
        <v>150</v>
      </c>
      <c r="H48" s="17" t="s">
        <v>150</v>
      </c>
      <c r="I48" s="20" t="s">
        <v>12</v>
      </c>
      <c r="J48" s="45" t="s">
        <v>54</v>
      </c>
      <c r="K48" s="45" t="s">
        <v>14</v>
      </c>
      <c r="L48" s="45" t="s">
        <v>14</v>
      </c>
      <c r="M48" s="16" t="s">
        <v>151</v>
      </c>
      <c r="N48" s="11" t="s">
        <v>152</v>
      </c>
      <c r="O48" s="12" t="s">
        <v>153</v>
      </c>
      <c r="P48" s="45" t="s">
        <v>551</v>
      </c>
      <c r="Q48" s="45" t="s">
        <v>1152</v>
      </c>
    </row>
    <row r="49" spans="1:17" s="13" customFormat="1" ht="60" x14ac:dyDescent="0.25">
      <c r="A49" s="49">
        <f t="shared" si="0"/>
        <v>44</v>
      </c>
      <c r="B49" s="14">
        <v>42254</v>
      </c>
      <c r="C49" s="14">
        <v>42254</v>
      </c>
      <c r="D49" s="9">
        <v>2077</v>
      </c>
      <c r="E49" s="15">
        <v>61111.85</v>
      </c>
      <c r="F49" s="15">
        <v>0</v>
      </c>
      <c r="G49" s="17" t="s">
        <v>154</v>
      </c>
      <c r="H49" s="17" t="s">
        <v>154</v>
      </c>
      <c r="I49" s="20" t="s">
        <v>12</v>
      </c>
      <c r="J49" s="10" t="s">
        <v>155</v>
      </c>
      <c r="K49" s="45" t="s">
        <v>14</v>
      </c>
      <c r="L49" s="45" t="s">
        <v>14</v>
      </c>
      <c r="M49" s="16" t="s">
        <v>156</v>
      </c>
      <c r="N49" s="11" t="s">
        <v>157</v>
      </c>
      <c r="O49" s="12" t="s">
        <v>158</v>
      </c>
      <c r="P49" s="10" t="s">
        <v>534</v>
      </c>
      <c r="Q49" s="10" t="s">
        <v>1153</v>
      </c>
    </row>
    <row r="50" spans="1:17" s="13" customFormat="1" ht="75" x14ac:dyDescent="0.25">
      <c r="A50" s="49">
        <f t="shared" si="0"/>
        <v>45</v>
      </c>
      <c r="B50" s="14">
        <v>42262</v>
      </c>
      <c r="C50" s="14">
        <v>42262</v>
      </c>
      <c r="D50" s="9">
        <v>1</v>
      </c>
      <c r="E50" s="15">
        <v>102727.36</v>
      </c>
      <c r="F50" s="15">
        <v>0</v>
      </c>
      <c r="G50" s="8" t="s">
        <v>1628</v>
      </c>
      <c r="H50" s="11" t="s">
        <v>159</v>
      </c>
      <c r="I50" s="17" t="s">
        <v>160</v>
      </c>
      <c r="J50" s="10" t="s">
        <v>161</v>
      </c>
      <c r="K50" s="45" t="s">
        <v>14</v>
      </c>
      <c r="L50" s="45" t="s">
        <v>14</v>
      </c>
      <c r="M50" s="16" t="s">
        <v>162</v>
      </c>
      <c r="N50" s="11" t="s">
        <v>163</v>
      </c>
      <c r="O50" s="55" t="s">
        <v>164</v>
      </c>
      <c r="P50" s="10" t="s">
        <v>551</v>
      </c>
      <c r="Q50" s="10" t="s">
        <v>1154</v>
      </c>
    </row>
    <row r="51" spans="1:17" s="13" customFormat="1" ht="75" x14ac:dyDescent="0.25">
      <c r="A51" s="49">
        <f t="shared" si="0"/>
        <v>46</v>
      </c>
      <c r="B51" s="14">
        <v>42257</v>
      </c>
      <c r="C51" s="14">
        <v>42257</v>
      </c>
      <c r="D51" s="9">
        <v>864</v>
      </c>
      <c r="E51" s="15">
        <v>66000</v>
      </c>
      <c r="F51" s="15">
        <v>0</v>
      </c>
      <c r="G51" s="11" t="s">
        <v>165</v>
      </c>
      <c r="H51" s="11" t="s">
        <v>165</v>
      </c>
      <c r="I51" s="20" t="s">
        <v>19</v>
      </c>
      <c r="J51" s="10" t="s">
        <v>166</v>
      </c>
      <c r="K51" s="45" t="s">
        <v>14</v>
      </c>
      <c r="L51" s="45" t="s">
        <v>14</v>
      </c>
      <c r="M51" s="16" t="s">
        <v>167</v>
      </c>
      <c r="N51" s="11" t="s">
        <v>168</v>
      </c>
      <c r="O51" s="55" t="s">
        <v>169</v>
      </c>
      <c r="P51" s="10" t="s">
        <v>551</v>
      </c>
      <c r="Q51" s="10" t="s">
        <v>1162</v>
      </c>
    </row>
    <row r="52" spans="1:17" s="13" customFormat="1" ht="75" x14ac:dyDescent="0.25">
      <c r="A52" s="49">
        <f t="shared" si="0"/>
        <v>47</v>
      </c>
      <c r="B52" s="14">
        <v>42257</v>
      </c>
      <c r="C52" s="14">
        <v>42257</v>
      </c>
      <c r="D52" s="9">
        <v>15</v>
      </c>
      <c r="E52" s="15">
        <v>426916.06</v>
      </c>
      <c r="F52" s="15">
        <v>0</v>
      </c>
      <c r="G52" s="21" t="s">
        <v>117</v>
      </c>
      <c r="H52" s="21" t="s">
        <v>117</v>
      </c>
      <c r="I52" s="50" t="s">
        <v>118</v>
      </c>
      <c r="J52" s="10" t="s">
        <v>119</v>
      </c>
      <c r="K52" s="45" t="s">
        <v>14</v>
      </c>
      <c r="L52" s="45" t="s">
        <v>14</v>
      </c>
      <c r="M52" s="16" t="s">
        <v>120</v>
      </c>
      <c r="N52" s="11" t="s">
        <v>121</v>
      </c>
      <c r="O52" s="55" t="s">
        <v>170</v>
      </c>
      <c r="P52" s="10" t="s">
        <v>577</v>
      </c>
      <c r="Q52" s="10" t="s">
        <v>1161</v>
      </c>
    </row>
    <row r="53" spans="1:17" s="13" customFormat="1" ht="75" x14ac:dyDescent="0.25">
      <c r="A53" s="49">
        <f t="shared" si="0"/>
        <v>48</v>
      </c>
      <c r="B53" s="14">
        <v>42257</v>
      </c>
      <c r="C53" s="14">
        <v>42257</v>
      </c>
      <c r="D53" s="9">
        <v>865</v>
      </c>
      <c r="E53" s="15">
        <v>229832</v>
      </c>
      <c r="F53" s="15">
        <v>0</v>
      </c>
      <c r="G53" s="42" t="s">
        <v>38</v>
      </c>
      <c r="H53" s="42" t="s">
        <v>38</v>
      </c>
      <c r="I53" s="50" t="s">
        <v>19</v>
      </c>
      <c r="J53" s="45" t="s">
        <v>39</v>
      </c>
      <c r="K53" s="45" t="s">
        <v>14</v>
      </c>
      <c r="L53" s="45" t="s">
        <v>14</v>
      </c>
      <c r="M53" s="16" t="s">
        <v>40</v>
      </c>
      <c r="N53" s="11" t="s">
        <v>41</v>
      </c>
      <c r="O53" s="55" t="s">
        <v>171</v>
      </c>
      <c r="P53" s="45" t="s">
        <v>542</v>
      </c>
      <c r="Q53" s="45" t="s">
        <v>1160</v>
      </c>
    </row>
    <row r="54" spans="1:17" s="13" customFormat="1" ht="90" x14ac:dyDescent="0.25">
      <c r="A54" s="49">
        <f t="shared" si="0"/>
        <v>49</v>
      </c>
      <c r="B54" s="14">
        <v>42257</v>
      </c>
      <c r="C54" s="14">
        <v>42257</v>
      </c>
      <c r="D54" s="9">
        <v>867</v>
      </c>
      <c r="E54" s="15">
        <v>504000</v>
      </c>
      <c r="F54" s="15">
        <v>0</v>
      </c>
      <c r="G54" s="17" t="s">
        <v>76</v>
      </c>
      <c r="H54" s="17" t="s">
        <v>76</v>
      </c>
      <c r="I54" s="20" t="s">
        <v>19</v>
      </c>
      <c r="J54" s="10" t="s">
        <v>172</v>
      </c>
      <c r="K54" s="45" t="s">
        <v>14</v>
      </c>
      <c r="L54" s="45" t="s">
        <v>14</v>
      </c>
      <c r="M54" s="16" t="s">
        <v>77</v>
      </c>
      <c r="N54" s="11" t="s">
        <v>78</v>
      </c>
      <c r="O54" s="55" t="s">
        <v>173</v>
      </c>
      <c r="P54" s="10" t="s">
        <v>542</v>
      </c>
      <c r="Q54" s="10" t="s">
        <v>1159</v>
      </c>
    </row>
    <row r="55" spans="1:17" s="13" customFormat="1" ht="60" x14ac:dyDescent="0.25">
      <c r="A55" s="49">
        <f t="shared" si="0"/>
        <v>50</v>
      </c>
      <c r="B55" s="14">
        <v>42262</v>
      </c>
      <c r="C55" s="14">
        <v>42262</v>
      </c>
      <c r="D55" s="9">
        <v>882</v>
      </c>
      <c r="E55" s="15">
        <v>33000</v>
      </c>
      <c r="F55" s="15">
        <v>0</v>
      </c>
      <c r="G55" s="11" t="s">
        <v>174</v>
      </c>
      <c r="H55" s="11" t="s">
        <v>174</v>
      </c>
      <c r="I55" s="20" t="s">
        <v>19</v>
      </c>
      <c r="J55" s="10" t="s">
        <v>175</v>
      </c>
      <c r="K55" s="45" t="s">
        <v>14</v>
      </c>
      <c r="L55" s="45" t="s">
        <v>14</v>
      </c>
      <c r="M55" s="16" t="s">
        <v>65</v>
      </c>
      <c r="N55" s="11" t="s">
        <v>176</v>
      </c>
      <c r="O55" s="55" t="s">
        <v>177</v>
      </c>
      <c r="P55" s="10" t="s">
        <v>551</v>
      </c>
      <c r="Q55" s="10" t="s">
        <v>1158</v>
      </c>
    </row>
    <row r="56" spans="1:17" s="13" customFormat="1" ht="60" x14ac:dyDescent="0.25">
      <c r="A56" s="49">
        <f t="shared" si="0"/>
        <v>51</v>
      </c>
      <c r="B56" s="14">
        <v>42265</v>
      </c>
      <c r="C56" s="14">
        <v>42265</v>
      </c>
      <c r="D56" s="9">
        <v>912</v>
      </c>
      <c r="E56" s="15">
        <v>193821.09</v>
      </c>
      <c r="F56" s="15">
        <v>0</v>
      </c>
      <c r="G56" s="11" t="s">
        <v>178</v>
      </c>
      <c r="H56" s="11" t="s">
        <v>178</v>
      </c>
      <c r="I56" s="20" t="s">
        <v>19</v>
      </c>
      <c r="J56" s="10" t="s">
        <v>179</v>
      </c>
      <c r="K56" s="45" t="s">
        <v>14</v>
      </c>
      <c r="L56" s="45" t="s">
        <v>14</v>
      </c>
      <c r="M56" s="16" t="s">
        <v>180</v>
      </c>
      <c r="N56" s="11" t="s">
        <v>181</v>
      </c>
      <c r="O56" s="55" t="s">
        <v>182</v>
      </c>
      <c r="P56" s="10" t="s">
        <v>577</v>
      </c>
      <c r="Q56" s="10" t="s">
        <v>1157</v>
      </c>
    </row>
    <row r="57" spans="1:17" s="13" customFormat="1" ht="75" x14ac:dyDescent="0.25">
      <c r="A57" s="49">
        <f t="shared" si="0"/>
        <v>52</v>
      </c>
      <c r="B57" s="14">
        <v>42265</v>
      </c>
      <c r="C57" s="14">
        <v>42265</v>
      </c>
      <c r="D57" s="9">
        <v>910</v>
      </c>
      <c r="E57" s="41">
        <v>304898.39</v>
      </c>
      <c r="F57" s="41">
        <v>0</v>
      </c>
      <c r="G57" s="11" t="s">
        <v>84</v>
      </c>
      <c r="H57" s="11" t="s">
        <v>84</v>
      </c>
      <c r="I57" s="20" t="s">
        <v>19</v>
      </c>
      <c r="J57" s="10" t="s">
        <v>85</v>
      </c>
      <c r="K57" s="45" t="s">
        <v>14</v>
      </c>
      <c r="L57" s="45" t="s">
        <v>14</v>
      </c>
      <c r="M57" s="16" t="s">
        <v>86</v>
      </c>
      <c r="N57" s="11" t="s">
        <v>87</v>
      </c>
      <c r="O57" s="55" t="s">
        <v>183</v>
      </c>
      <c r="P57" s="10" t="s">
        <v>551</v>
      </c>
      <c r="Q57" s="10" t="s">
        <v>1155</v>
      </c>
    </row>
    <row r="58" spans="1:17" s="13" customFormat="1" ht="75" x14ac:dyDescent="0.25">
      <c r="A58" s="49">
        <f t="shared" si="0"/>
        <v>53</v>
      </c>
      <c r="B58" s="14">
        <v>42265</v>
      </c>
      <c r="C58" s="14">
        <v>42265</v>
      </c>
      <c r="D58" s="9">
        <v>911</v>
      </c>
      <c r="E58" s="15">
        <v>58821.23</v>
      </c>
      <c r="F58" s="15">
        <v>0</v>
      </c>
      <c r="G58" s="17" t="s">
        <v>68</v>
      </c>
      <c r="H58" s="17" t="s">
        <v>68</v>
      </c>
      <c r="I58" s="20" t="s">
        <v>19</v>
      </c>
      <c r="J58" s="10" t="s">
        <v>69</v>
      </c>
      <c r="K58" s="45" t="s">
        <v>14</v>
      </c>
      <c r="L58" s="45" t="s">
        <v>14</v>
      </c>
      <c r="M58" s="45" t="s">
        <v>70</v>
      </c>
      <c r="N58" s="11" t="s">
        <v>71</v>
      </c>
      <c r="O58" s="12" t="s">
        <v>184</v>
      </c>
      <c r="P58" s="10" t="s">
        <v>551</v>
      </c>
      <c r="Q58" s="10" t="s">
        <v>1156</v>
      </c>
    </row>
    <row r="59" spans="1:17" s="59" customFormat="1" ht="60" x14ac:dyDescent="0.25">
      <c r="A59" s="49">
        <f t="shared" si="0"/>
        <v>54</v>
      </c>
      <c r="B59" s="14">
        <v>42269</v>
      </c>
      <c r="C59" s="14">
        <v>42269</v>
      </c>
      <c r="D59" s="9">
        <v>919</v>
      </c>
      <c r="E59" s="15">
        <v>151262.97</v>
      </c>
      <c r="F59" s="15">
        <v>0</v>
      </c>
      <c r="G59" s="17" t="s">
        <v>185</v>
      </c>
      <c r="H59" s="17" t="s">
        <v>185</v>
      </c>
      <c r="I59" s="20" t="s">
        <v>19</v>
      </c>
      <c r="J59" s="10" t="s">
        <v>186</v>
      </c>
      <c r="K59" s="45" t="s">
        <v>14</v>
      </c>
      <c r="L59" s="45" t="s">
        <v>14</v>
      </c>
      <c r="M59" s="16" t="s">
        <v>187</v>
      </c>
      <c r="N59" s="11" t="s">
        <v>188</v>
      </c>
      <c r="O59" s="12" t="s">
        <v>189</v>
      </c>
      <c r="P59" s="10" t="s">
        <v>546</v>
      </c>
      <c r="Q59" s="10" t="s">
        <v>1310</v>
      </c>
    </row>
    <row r="60" spans="1:17" s="59" customFormat="1" ht="60" x14ac:dyDescent="0.25">
      <c r="A60" s="49">
        <f t="shared" si="0"/>
        <v>55</v>
      </c>
      <c r="B60" s="14">
        <v>42271</v>
      </c>
      <c r="C60" s="14">
        <v>42271</v>
      </c>
      <c r="D60" s="9">
        <v>2184</v>
      </c>
      <c r="E60" s="15">
        <v>60831.17</v>
      </c>
      <c r="F60" s="15">
        <v>0</v>
      </c>
      <c r="G60" s="17" t="s">
        <v>11</v>
      </c>
      <c r="H60" s="17" t="s">
        <v>11</v>
      </c>
      <c r="I60" s="20" t="s">
        <v>12</v>
      </c>
      <c r="J60" s="10" t="s">
        <v>13</v>
      </c>
      <c r="K60" s="45" t="s">
        <v>14</v>
      </c>
      <c r="L60" s="45" t="s">
        <v>14</v>
      </c>
      <c r="M60" s="16" t="s">
        <v>15</v>
      </c>
      <c r="N60" s="11" t="s">
        <v>16</v>
      </c>
      <c r="O60" s="12" t="s">
        <v>190</v>
      </c>
      <c r="P60" s="10" t="s">
        <v>542</v>
      </c>
      <c r="Q60" s="10" t="s">
        <v>1311</v>
      </c>
    </row>
    <row r="61" spans="1:17" s="59" customFormat="1" ht="60" x14ac:dyDescent="0.25">
      <c r="A61" s="49">
        <f t="shared" si="0"/>
        <v>56</v>
      </c>
      <c r="B61" s="14">
        <v>42270</v>
      </c>
      <c r="C61" s="14">
        <v>42270</v>
      </c>
      <c r="D61" s="9">
        <v>2168</v>
      </c>
      <c r="E61" s="15">
        <v>213000</v>
      </c>
      <c r="F61" s="15">
        <v>0</v>
      </c>
      <c r="G61" s="17" t="s">
        <v>191</v>
      </c>
      <c r="H61" s="17" t="s">
        <v>191</v>
      </c>
      <c r="I61" s="20" t="s">
        <v>12</v>
      </c>
      <c r="J61" s="10" t="s">
        <v>192</v>
      </c>
      <c r="K61" s="45" t="s">
        <v>26</v>
      </c>
      <c r="L61" s="45" t="s">
        <v>193</v>
      </c>
      <c r="M61" s="16" t="s">
        <v>194</v>
      </c>
      <c r="N61" s="11" t="s">
        <v>195</v>
      </c>
      <c r="O61" s="12" t="s">
        <v>196</v>
      </c>
      <c r="P61" s="10" t="s">
        <v>600</v>
      </c>
      <c r="Q61" s="10" t="s">
        <v>1312</v>
      </c>
    </row>
    <row r="62" spans="1:17" s="59" customFormat="1" ht="60" x14ac:dyDescent="0.25">
      <c r="A62" s="49">
        <f t="shared" si="0"/>
        <v>57</v>
      </c>
      <c r="B62" s="14">
        <v>42272</v>
      </c>
      <c r="C62" s="14">
        <v>42272</v>
      </c>
      <c r="D62" s="9">
        <v>945</v>
      </c>
      <c r="E62" s="15">
        <v>195600</v>
      </c>
      <c r="F62" s="15">
        <v>0</v>
      </c>
      <c r="G62" s="17" t="s">
        <v>197</v>
      </c>
      <c r="H62" s="17" t="s">
        <v>197</v>
      </c>
      <c r="I62" s="20" t="s">
        <v>19</v>
      </c>
      <c r="J62" s="10" t="s">
        <v>59</v>
      </c>
      <c r="K62" s="45" t="s">
        <v>14</v>
      </c>
      <c r="L62" s="45" t="s">
        <v>14</v>
      </c>
      <c r="M62" s="16" t="s">
        <v>15</v>
      </c>
      <c r="N62" s="11" t="s">
        <v>198</v>
      </c>
      <c r="O62" s="12" t="s">
        <v>199</v>
      </c>
      <c r="P62" s="10" t="s">
        <v>542</v>
      </c>
      <c r="Q62" s="10" t="s">
        <v>1313</v>
      </c>
    </row>
    <row r="63" spans="1:17" s="59" customFormat="1" ht="60" x14ac:dyDescent="0.25">
      <c r="A63" s="49">
        <f t="shared" si="0"/>
        <v>58</v>
      </c>
      <c r="B63" s="56">
        <v>42275</v>
      </c>
      <c r="C63" s="56">
        <v>42275</v>
      </c>
      <c r="D63" s="60">
        <v>946</v>
      </c>
      <c r="E63" s="61">
        <v>146394.57</v>
      </c>
      <c r="F63" s="61">
        <v>0</v>
      </c>
      <c r="G63" s="22" t="s">
        <v>200</v>
      </c>
      <c r="H63" s="22" t="s">
        <v>200</v>
      </c>
      <c r="I63" s="23" t="s">
        <v>19</v>
      </c>
      <c r="J63" s="62" t="s">
        <v>201</v>
      </c>
      <c r="K63" s="62" t="s">
        <v>14</v>
      </c>
      <c r="L63" s="62" t="s">
        <v>14</v>
      </c>
      <c r="M63" s="24" t="s">
        <v>202</v>
      </c>
      <c r="N63" s="63" t="s">
        <v>203</v>
      </c>
      <c r="O63" s="52" t="s">
        <v>204</v>
      </c>
      <c r="P63" s="62" t="s">
        <v>551</v>
      </c>
      <c r="Q63" s="62" t="s">
        <v>1211</v>
      </c>
    </row>
    <row r="64" spans="1:17" s="59" customFormat="1" ht="60" x14ac:dyDescent="0.25">
      <c r="A64" s="49">
        <f t="shared" si="0"/>
        <v>59</v>
      </c>
      <c r="B64" s="56">
        <v>42275</v>
      </c>
      <c r="C64" s="56">
        <v>42275</v>
      </c>
      <c r="D64" s="60" t="s">
        <v>604</v>
      </c>
      <c r="E64" s="61">
        <f>60660</f>
        <v>60660</v>
      </c>
      <c r="F64" s="61">
        <v>25</v>
      </c>
      <c r="G64" s="22" t="s">
        <v>205</v>
      </c>
      <c r="H64" s="22" t="s">
        <v>205</v>
      </c>
      <c r="I64" s="23" t="s">
        <v>206</v>
      </c>
      <c r="J64" s="62" t="s">
        <v>207</v>
      </c>
      <c r="K64" s="62" t="s">
        <v>14</v>
      </c>
      <c r="L64" s="62" t="s">
        <v>14</v>
      </c>
      <c r="M64" s="24" t="s">
        <v>208</v>
      </c>
      <c r="N64" s="63" t="s">
        <v>209</v>
      </c>
      <c r="O64" s="52" t="s">
        <v>210</v>
      </c>
      <c r="P64" s="62" t="s">
        <v>549</v>
      </c>
      <c r="Q64" s="62" t="s">
        <v>1328</v>
      </c>
    </row>
    <row r="65" spans="1:17" s="59" customFormat="1" ht="60" x14ac:dyDescent="0.25">
      <c r="A65" s="49">
        <f t="shared" si="0"/>
        <v>60</v>
      </c>
      <c r="B65" s="56">
        <v>42276</v>
      </c>
      <c r="C65" s="56">
        <v>42276</v>
      </c>
      <c r="D65" s="60">
        <v>952</v>
      </c>
      <c r="E65" s="61">
        <v>151262.97</v>
      </c>
      <c r="F65" s="61">
        <v>0</v>
      </c>
      <c r="G65" s="58" t="s">
        <v>211</v>
      </c>
      <c r="H65" s="58" t="s">
        <v>211</v>
      </c>
      <c r="I65" s="23" t="s">
        <v>19</v>
      </c>
      <c r="J65" s="62" t="s">
        <v>212</v>
      </c>
      <c r="K65" s="62" t="s">
        <v>14</v>
      </c>
      <c r="L65" s="62" t="s">
        <v>14</v>
      </c>
      <c r="M65" s="24" t="s">
        <v>187</v>
      </c>
      <c r="N65" s="63" t="s">
        <v>213</v>
      </c>
      <c r="O65" s="55" t="s">
        <v>214</v>
      </c>
      <c r="P65" s="62" t="s">
        <v>546</v>
      </c>
      <c r="Q65" s="62" t="s">
        <v>1329</v>
      </c>
    </row>
    <row r="66" spans="1:17" s="59" customFormat="1" ht="60" x14ac:dyDescent="0.25">
      <c r="A66" s="49">
        <f t="shared" si="0"/>
        <v>61</v>
      </c>
      <c r="B66" s="56">
        <v>42278</v>
      </c>
      <c r="C66" s="56">
        <v>42278</v>
      </c>
      <c r="D66" s="60">
        <v>959</v>
      </c>
      <c r="E66" s="61">
        <v>32744</v>
      </c>
      <c r="F66" s="61">
        <v>0</v>
      </c>
      <c r="G66" s="58" t="s">
        <v>215</v>
      </c>
      <c r="H66" s="58" t="s">
        <v>215</v>
      </c>
      <c r="I66" s="23" t="s">
        <v>19</v>
      </c>
      <c r="J66" s="62" t="s">
        <v>216</v>
      </c>
      <c r="K66" s="62" t="s">
        <v>26</v>
      </c>
      <c r="L66" s="62" t="s">
        <v>27</v>
      </c>
      <c r="M66" s="24" t="s">
        <v>217</v>
      </c>
      <c r="N66" s="63" t="s">
        <v>218</v>
      </c>
      <c r="O66" s="55" t="s">
        <v>219</v>
      </c>
      <c r="P66" s="62" t="s">
        <v>549</v>
      </c>
      <c r="Q66" s="62" t="s">
        <v>1330</v>
      </c>
    </row>
    <row r="67" spans="1:17" s="59" customFormat="1" ht="75" x14ac:dyDescent="0.25">
      <c r="A67" s="49">
        <f t="shared" si="0"/>
        <v>62</v>
      </c>
      <c r="B67" s="56">
        <v>42279</v>
      </c>
      <c r="C67" s="56">
        <v>42279</v>
      </c>
      <c r="D67" s="60">
        <v>967</v>
      </c>
      <c r="E67" s="61">
        <v>76404</v>
      </c>
      <c r="F67" s="61">
        <v>0</v>
      </c>
      <c r="G67" s="58" t="s">
        <v>215</v>
      </c>
      <c r="H67" s="58" t="s">
        <v>215</v>
      </c>
      <c r="I67" s="23" t="s">
        <v>19</v>
      </c>
      <c r="J67" s="62" t="s">
        <v>216</v>
      </c>
      <c r="K67" s="62" t="s">
        <v>26</v>
      </c>
      <c r="L67" s="62" t="s">
        <v>27</v>
      </c>
      <c r="M67" s="24" t="s">
        <v>217</v>
      </c>
      <c r="N67" s="63" t="s">
        <v>218</v>
      </c>
      <c r="O67" s="55" t="s">
        <v>220</v>
      </c>
      <c r="P67" s="62" t="s">
        <v>549</v>
      </c>
      <c r="Q67" s="62" t="s">
        <v>1331</v>
      </c>
    </row>
    <row r="68" spans="1:17" s="59" customFormat="1" ht="75" x14ac:dyDescent="0.25">
      <c r="A68" s="49">
        <f t="shared" si="0"/>
        <v>63</v>
      </c>
      <c r="B68" s="56">
        <v>42278</v>
      </c>
      <c r="C68" s="56">
        <v>42278</v>
      </c>
      <c r="D68" s="60">
        <v>960</v>
      </c>
      <c r="E68" s="61">
        <v>49941.14</v>
      </c>
      <c r="F68" s="61">
        <v>0</v>
      </c>
      <c r="G68" s="58" t="s">
        <v>215</v>
      </c>
      <c r="H68" s="58" t="s">
        <v>215</v>
      </c>
      <c r="I68" s="23" t="s">
        <v>19</v>
      </c>
      <c r="J68" s="62" t="s">
        <v>221</v>
      </c>
      <c r="K68" s="62" t="s">
        <v>26</v>
      </c>
      <c r="L68" s="62" t="s">
        <v>27</v>
      </c>
      <c r="M68" s="24" t="s">
        <v>217</v>
      </c>
      <c r="N68" s="63" t="s">
        <v>218</v>
      </c>
      <c r="O68" s="55" t="s">
        <v>222</v>
      </c>
      <c r="P68" s="62" t="s">
        <v>609</v>
      </c>
      <c r="Q68" s="62" t="s">
        <v>1357</v>
      </c>
    </row>
    <row r="69" spans="1:17" s="59" customFormat="1" ht="75" x14ac:dyDescent="0.25">
      <c r="A69" s="49">
        <f t="shared" si="0"/>
        <v>64</v>
      </c>
      <c r="B69" s="56">
        <v>42278</v>
      </c>
      <c r="C69" s="56">
        <v>42278</v>
      </c>
      <c r="D69" s="60">
        <v>962</v>
      </c>
      <c r="E69" s="61">
        <v>373956.9</v>
      </c>
      <c r="F69" s="61">
        <v>0</v>
      </c>
      <c r="G69" s="58" t="s">
        <v>95</v>
      </c>
      <c r="H69" s="58" t="s">
        <v>95</v>
      </c>
      <c r="I69" s="23" t="s">
        <v>19</v>
      </c>
      <c r="J69" s="62" t="s">
        <v>96</v>
      </c>
      <c r="K69" s="62" t="s">
        <v>14</v>
      </c>
      <c r="L69" s="62" t="s">
        <v>14</v>
      </c>
      <c r="M69" s="24" t="s">
        <v>65</v>
      </c>
      <c r="N69" s="63" t="s">
        <v>97</v>
      </c>
      <c r="O69" s="55" t="s">
        <v>223</v>
      </c>
      <c r="P69" s="62" t="s">
        <v>611</v>
      </c>
      <c r="Q69" s="62" t="s">
        <v>1305</v>
      </c>
    </row>
    <row r="70" spans="1:17" s="59" customFormat="1" ht="75" x14ac:dyDescent="0.25">
      <c r="A70" s="49">
        <f t="shared" si="0"/>
        <v>65</v>
      </c>
      <c r="B70" s="56">
        <v>42278</v>
      </c>
      <c r="C70" s="56">
        <v>42278</v>
      </c>
      <c r="D70" s="60">
        <v>2223</v>
      </c>
      <c r="E70" s="61">
        <v>84060</v>
      </c>
      <c r="F70" s="61">
        <v>0</v>
      </c>
      <c r="G70" s="58" t="s">
        <v>224</v>
      </c>
      <c r="H70" s="58" t="s">
        <v>224</v>
      </c>
      <c r="I70" s="23" t="s">
        <v>12</v>
      </c>
      <c r="J70" s="62" t="s">
        <v>225</v>
      </c>
      <c r="K70" s="62" t="s">
        <v>14</v>
      </c>
      <c r="L70" s="62" t="s">
        <v>14</v>
      </c>
      <c r="M70" s="24" t="s">
        <v>15</v>
      </c>
      <c r="N70" s="63" t="s">
        <v>16</v>
      </c>
      <c r="O70" s="55" t="s">
        <v>226</v>
      </c>
      <c r="P70" s="62" t="s">
        <v>609</v>
      </c>
      <c r="Q70" s="62" t="s">
        <v>1358</v>
      </c>
    </row>
    <row r="71" spans="1:17" s="59" customFormat="1" ht="75" x14ac:dyDescent="0.25">
      <c r="A71" s="49">
        <f t="shared" si="0"/>
        <v>66</v>
      </c>
      <c r="B71" s="56">
        <v>42278</v>
      </c>
      <c r="C71" s="56">
        <v>42278</v>
      </c>
      <c r="D71" s="60">
        <v>961</v>
      </c>
      <c r="E71" s="61">
        <v>230993.14</v>
      </c>
      <c r="F71" s="61">
        <v>0</v>
      </c>
      <c r="G71" s="58" t="s">
        <v>227</v>
      </c>
      <c r="H71" s="58" t="s">
        <v>227</v>
      </c>
      <c r="I71" s="23" t="s">
        <v>19</v>
      </c>
      <c r="J71" s="62" t="s">
        <v>54</v>
      </c>
      <c r="K71" s="62" t="s">
        <v>14</v>
      </c>
      <c r="L71" s="62" t="s">
        <v>14</v>
      </c>
      <c r="M71" s="24" t="s">
        <v>228</v>
      </c>
      <c r="N71" s="63" t="s">
        <v>229</v>
      </c>
      <c r="O71" s="55" t="s">
        <v>230</v>
      </c>
      <c r="P71" s="62" t="s">
        <v>551</v>
      </c>
      <c r="Q71" s="62" t="s">
        <v>1163</v>
      </c>
    </row>
    <row r="72" spans="1:17" s="59" customFormat="1" ht="75" x14ac:dyDescent="0.25">
      <c r="A72" s="49">
        <f t="shared" ref="A72:A135" si="1">A71+1</f>
        <v>67</v>
      </c>
      <c r="B72" s="56">
        <v>42278</v>
      </c>
      <c r="C72" s="56">
        <v>42278</v>
      </c>
      <c r="D72" s="60">
        <v>16</v>
      </c>
      <c r="E72" s="61">
        <v>240000</v>
      </c>
      <c r="F72" s="61">
        <v>0</v>
      </c>
      <c r="G72" s="58" t="s">
        <v>117</v>
      </c>
      <c r="H72" s="58" t="s">
        <v>117</v>
      </c>
      <c r="I72" s="23" t="s">
        <v>118</v>
      </c>
      <c r="J72" s="62" t="s">
        <v>119</v>
      </c>
      <c r="K72" s="62" t="s">
        <v>14</v>
      </c>
      <c r="L72" s="62" t="s">
        <v>14</v>
      </c>
      <c r="M72" s="24" t="s">
        <v>120</v>
      </c>
      <c r="N72" s="63" t="s">
        <v>121</v>
      </c>
      <c r="O72" s="55" t="s">
        <v>231</v>
      </c>
      <c r="P72" s="62" t="s">
        <v>577</v>
      </c>
      <c r="Q72" s="62" t="s">
        <v>1164</v>
      </c>
    </row>
    <row r="73" spans="1:17" s="59" customFormat="1" ht="60" x14ac:dyDescent="0.25">
      <c r="A73" s="49">
        <f t="shared" si="1"/>
        <v>68</v>
      </c>
      <c r="B73" s="56">
        <v>42283</v>
      </c>
      <c r="C73" s="56">
        <v>42283</v>
      </c>
      <c r="D73" s="60">
        <v>2242</v>
      </c>
      <c r="E73" s="61">
        <v>68580</v>
      </c>
      <c r="F73" s="61">
        <v>0</v>
      </c>
      <c r="G73" s="58" t="s">
        <v>232</v>
      </c>
      <c r="H73" s="58" t="s">
        <v>232</v>
      </c>
      <c r="I73" s="23" t="s">
        <v>12</v>
      </c>
      <c r="J73" s="62" t="s">
        <v>59</v>
      </c>
      <c r="K73" s="62" t="s">
        <v>14</v>
      </c>
      <c r="L73" s="62" t="s">
        <v>14</v>
      </c>
      <c r="M73" s="24" t="s">
        <v>233</v>
      </c>
      <c r="N73" s="63" t="s">
        <v>234</v>
      </c>
      <c r="O73" s="55" t="s">
        <v>235</v>
      </c>
      <c r="P73" s="62" t="s">
        <v>542</v>
      </c>
      <c r="Q73" s="62" t="s">
        <v>1165</v>
      </c>
    </row>
    <row r="74" spans="1:17" s="59" customFormat="1" ht="60" x14ac:dyDescent="0.25">
      <c r="A74" s="49">
        <f t="shared" si="1"/>
        <v>69</v>
      </c>
      <c r="B74" s="56">
        <v>42285</v>
      </c>
      <c r="C74" s="56">
        <v>42285</v>
      </c>
      <c r="D74" s="60">
        <v>985</v>
      </c>
      <c r="E74" s="61">
        <v>150216</v>
      </c>
      <c r="F74" s="61">
        <v>0</v>
      </c>
      <c r="G74" s="58" t="s">
        <v>236</v>
      </c>
      <c r="H74" s="58" t="s">
        <v>236</v>
      </c>
      <c r="I74" s="23" t="s">
        <v>19</v>
      </c>
      <c r="J74" s="62" t="s">
        <v>59</v>
      </c>
      <c r="K74" s="62" t="s">
        <v>14</v>
      </c>
      <c r="L74" s="62" t="s">
        <v>14</v>
      </c>
      <c r="M74" s="24" t="s">
        <v>237</v>
      </c>
      <c r="N74" s="63" t="s">
        <v>142</v>
      </c>
      <c r="O74" s="55" t="s">
        <v>238</v>
      </c>
      <c r="P74" s="62" t="s">
        <v>542</v>
      </c>
      <c r="Q74" s="62" t="s">
        <v>1166</v>
      </c>
    </row>
    <row r="75" spans="1:17" s="59" customFormat="1" ht="60" x14ac:dyDescent="0.25">
      <c r="A75" s="49">
        <f t="shared" si="1"/>
        <v>70</v>
      </c>
      <c r="B75" s="56">
        <v>42285</v>
      </c>
      <c r="C75" s="56">
        <v>42285</v>
      </c>
      <c r="D75" s="60">
        <v>992</v>
      </c>
      <c r="E75" s="61">
        <v>180000</v>
      </c>
      <c r="F75" s="61">
        <v>0</v>
      </c>
      <c r="G75" s="58" t="s">
        <v>239</v>
      </c>
      <c r="H75" s="58" t="s">
        <v>239</v>
      </c>
      <c r="I75" s="23" t="s">
        <v>19</v>
      </c>
      <c r="J75" s="62" t="s">
        <v>240</v>
      </c>
      <c r="K75" s="62" t="s">
        <v>14</v>
      </c>
      <c r="L75" s="62" t="s">
        <v>14</v>
      </c>
      <c r="M75" s="24" t="s">
        <v>180</v>
      </c>
      <c r="N75" s="63" t="s">
        <v>241</v>
      </c>
      <c r="O75" s="55" t="s">
        <v>242</v>
      </c>
      <c r="P75" s="62" t="s">
        <v>562</v>
      </c>
      <c r="Q75" s="62" t="s">
        <v>1167</v>
      </c>
    </row>
    <row r="76" spans="1:17" s="59" customFormat="1" ht="75" x14ac:dyDescent="0.25">
      <c r="A76" s="49">
        <f t="shared" si="1"/>
        <v>71</v>
      </c>
      <c r="B76" s="56">
        <v>42291</v>
      </c>
      <c r="C76" s="56">
        <v>42291</v>
      </c>
      <c r="D76" s="60">
        <v>1010</v>
      </c>
      <c r="E76" s="61">
        <v>74025</v>
      </c>
      <c r="F76" s="61">
        <v>0</v>
      </c>
      <c r="G76" s="58" t="s">
        <v>135</v>
      </c>
      <c r="H76" s="58" t="s">
        <v>135</v>
      </c>
      <c r="I76" s="23" t="s">
        <v>19</v>
      </c>
      <c r="J76" s="62" t="s">
        <v>131</v>
      </c>
      <c r="K76" s="62" t="s">
        <v>14</v>
      </c>
      <c r="L76" s="62" t="s">
        <v>14</v>
      </c>
      <c r="M76" s="24" t="s">
        <v>132</v>
      </c>
      <c r="N76" s="63" t="s">
        <v>136</v>
      </c>
      <c r="O76" s="55" t="s">
        <v>243</v>
      </c>
      <c r="P76" s="62" t="s">
        <v>540</v>
      </c>
      <c r="Q76" s="62" t="s">
        <v>1168</v>
      </c>
    </row>
    <row r="77" spans="1:17" s="59" customFormat="1" ht="75" x14ac:dyDescent="0.25">
      <c r="A77" s="49">
        <f t="shared" si="1"/>
        <v>72</v>
      </c>
      <c r="B77" s="56">
        <v>42291</v>
      </c>
      <c r="C77" s="56">
        <v>42291</v>
      </c>
      <c r="D77" s="60">
        <v>1011</v>
      </c>
      <c r="E77" s="61">
        <v>78960</v>
      </c>
      <c r="F77" s="61">
        <v>0</v>
      </c>
      <c r="G77" s="58" t="s">
        <v>130</v>
      </c>
      <c r="H77" s="58" t="s">
        <v>130</v>
      </c>
      <c r="I77" s="23" t="s">
        <v>19</v>
      </c>
      <c r="J77" s="62" t="s">
        <v>131</v>
      </c>
      <c r="K77" s="62" t="s">
        <v>14</v>
      </c>
      <c r="L77" s="62" t="s">
        <v>14</v>
      </c>
      <c r="M77" s="24" t="s">
        <v>132</v>
      </c>
      <c r="N77" s="63" t="s">
        <v>133</v>
      </c>
      <c r="O77" s="55" t="s">
        <v>244</v>
      </c>
      <c r="P77" s="62" t="s">
        <v>540</v>
      </c>
      <c r="Q77" s="62" t="s">
        <v>1169</v>
      </c>
    </row>
    <row r="78" spans="1:17" s="59" customFormat="1" ht="75" x14ac:dyDescent="0.25">
      <c r="A78" s="49">
        <f t="shared" si="1"/>
        <v>73</v>
      </c>
      <c r="B78" s="56">
        <v>42290</v>
      </c>
      <c r="C78" s="56">
        <v>42290</v>
      </c>
      <c r="D78" s="60">
        <v>2288</v>
      </c>
      <c r="E78" s="61">
        <v>142594.31</v>
      </c>
      <c r="F78" s="61">
        <v>0</v>
      </c>
      <c r="G78" s="58" t="s">
        <v>154</v>
      </c>
      <c r="H78" s="58" t="s">
        <v>154</v>
      </c>
      <c r="I78" s="23" t="s">
        <v>12</v>
      </c>
      <c r="J78" s="62" t="s">
        <v>155</v>
      </c>
      <c r="K78" s="62" t="s">
        <v>14</v>
      </c>
      <c r="L78" s="62" t="s">
        <v>14</v>
      </c>
      <c r="M78" s="24" t="s">
        <v>156</v>
      </c>
      <c r="N78" s="63" t="s">
        <v>157</v>
      </c>
      <c r="O78" s="55" t="s">
        <v>245</v>
      </c>
      <c r="P78" s="62" t="s">
        <v>562</v>
      </c>
      <c r="Q78" s="62" t="s">
        <v>1359</v>
      </c>
    </row>
    <row r="79" spans="1:17" s="59" customFormat="1" ht="72.75" customHeight="1" x14ac:dyDescent="0.25">
      <c r="A79" s="49">
        <f t="shared" si="1"/>
        <v>74</v>
      </c>
      <c r="B79" s="56">
        <v>42291</v>
      </c>
      <c r="C79" s="56">
        <v>42291</v>
      </c>
      <c r="D79" s="60">
        <v>1008</v>
      </c>
      <c r="E79" s="61">
        <v>59596.04</v>
      </c>
      <c r="F79" s="61">
        <v>0</v>
      </c>
      <c r="G79" s="58" t="s">
        <v>246</v>
      </c>
      <c r="H79" s="58" t="s">
        <v>246</v>
      </c>
      <c r="I79" s="23" t="s">
        <v>19</v>
      </c>
      <c r="J79" s="62" t="s">
        <v>247</v>
      </c>
      <c r="K79" s="62" t="s">
        <v>26</v>
      </c>
      <c r="L79" s="62" t="s">
        <v>248</v>
      </c>
      <c r="M79" s="24" t="s">
        <v>141</v>
      </c>
      <c r="N79" s="63" t="s">
        <v>78</v>
      </c>
      <c r="O79" s="55" t="s">
        <v>249</v>
      </c>
      <c r="P79" s="62" t="s">
        <v>540</v>
      </c>
      <c r="Q79" s="10" t="s">
        <v>1658</v>
      </c>
    </row>
    <row r="80" spans="1:17" s="59" customFormat="1" ht="75" x14ac:dyDescent="0.25">
      <c r="A80" s="49">
        <f t="shared" si="1"/>
        <v>75</v>
      </c>
      <c r="B80" s="56">
        <v>42291</v>
      </c>
      <c r="C80" s="56">
        <v>42291</v>
      </c>
      <c r="D80" s="60">
        <v>1006</v>
      </c>
      <c r="E80" s="61">
        <v>185276.6</v>
      </c>
      <c r="F80" s="61">
        <v>0</v>
      </c>
      <c r="G80" s="58" t="s">
        <v>250</v>
      </c>
      <c r="H80" s="58" t="s">
        <v>250</v>
      </c>
      <c r="I80" s="23" t="s">
        <v>19</v>
      </c>
      <c r="J80" s="62" t="s">
        <v>251</v>
      </c>
      <c r="K80" s="62" t="s">
        <v>14</v>
      </c>
      <c r="L80" s="62" t="s">
        <v>14</v>
      </c>
      <c r="M80" s="24" t="s">
        <v>252</v>
      </c>
      <c r="N80" s="63" t="s">
        <v>253</v>
      </c>
      <c r="O80" s="55" t="s">
        <v>254</v>
      </c>
      <c r="P80" s="62" t="s">
        <v>546</v>
      </c>
      <c r="Q80" s="62" t="s">
        <v>1360</v>
      </c>
    </row>
    <row r="81" spans="1:17" s="59" customFormat="1" ht="75" x14ac:dyDescent="0.25">
      <c r="A81" s="49">
        <f t="shared" si="1"/>
        <v>76</v>
      </c>
      <c r="B81" s="56">
        <v>42291</v>
      </c>
      <c r="C81" s="56">
        <v>42291</v>
      </c>
      <c r="D81" s="60">
        <v>1007</v>
      </c>
      <c r="E81" s="61">
        <v>190249.74</v>
      </c>
      <c r="F81" s="61">
        <v>0</v>
      </c>
      <c r="G81" s="58" t="s">
        <v>250</v>
      </c>
      <c r="H81" s="58" t="s">
        <v>250</v>
      </c>
      <c r="I81" s="23" t="s">
        <v>19</v>
      </c>
      <c r="J81" s="62" t="s">
        <v>255</v>
      </c>
      <c r="K81" s="62" t="s">
        <v>14</v>
      </c>
      <c r="L81" s="62" t="s">
        <v>14</v>
      </c>
      <c r="M81" s="24" t="s">
        <v>252</v>
      </c>
      <c r="N81" s="63" t="s">
        <v>253</v>
      </c>
      <c r="O81" s="55" t="s">
        <v>256</v>
      </c>
      <c r="P81" s="62" t="s">
        <v>546</v>
      </c>
      <c r="Q81" s="62" t="s">
        <v>1178</v>
      </c>
    </row>
    <row r="82" spans="1:17" s="59" customFormat="1" ht="75" x14ac:dyDescent="0.25">
      <c r="A82" s="49">
        <f t="shared" si="1"/>
        <v>77</v>
      </c>
      <c r="B82" s="56">
        <v>42291</v>
      </c>
      <c r="C82" s="56">
        <v>42291</v>
      </c>
      <c r="D82" s="60">
        <v>1013</v>
      </c>
      <c r="E82" s="61">
        <v>70671.5</v>
      </c>
      <c r="F82" s="61">
        <v>0</v>
      </c>
      <c r="G82" s="58" t="s">
        <v>250</v>
      </c>
      <c r="H82" s="58" t="s">
        <v>250</v>
      </c>
      <c r="I82" s="23" t="s">
        <v>19</v>
      </c>
      <c r="J82" s="62" t="s">
        <v>257</v>
      </c>
      <c r="K82" s="62" t="s">
        <v>14</v>
      </c>
      <c r="L82" s="62" t="s">
        <v>14</v>
      </c>
      <c r="M82" s="24" t="s">
        <v>252</v>
      </c>
      <c r="N82" s="63" t="s">
        <v>253</v>
      </c>
      <c r="O82" s="55" t="s">
        <v>258</v>
      </c>
      <c r="P82" s="62" t="s">
        <v>546</v>
      </c>
      <c r="Q82" s="62" t="s">
        <v>1177</v>
      </c>
    </row>
    <row r="83" spans="1:17" s="59" customFormat="1" ht="60" x14ac:dyDescent="0.25">
      <c r="A83" s="49">
        <f t="shared" si="1"/>
        <v>78</v>
      </c>
      <c r="B83" s="56">
        <v>42291</v>
      </c>
      <c r="C83" s="56">
        <v>42291</v>
      </c>
      <c r="D83" s="60">
        <v>1009</v>
      </c>
      <c r="E83" s="61">
        <v>70093.53</v>
      </c>
      <c r="F83" s="61">
        <v>0</v>
      </c>
      <c r="G83" s="58" t="s">
        <v>259</v>
      </c>
      <c r="H83" s="58" t="s">
        <v>259</v>
      </c>
      <c r="I83" s="23" t="s">
        <v>19</v>
      </c>
      <c r="J83" s="62" t="s">
        <v>260</v>
      </c>
      <c r="K83" s="62" t="s">
        <v>14</v>
      </c>
      <c r="L83" s="62" t="s">
        <v>14</v>
      </c>
      <c r="M83" s="24" t="s">
        <v>109</v>
      </c>
      <c r="N83" s="63" t="s">
        <v>261</v>
      </c>
      <c r="O83" s="55" t="s">
        <v>262</v>
      </c>
      <c r="P83" s="62" t="s">
        <v>573</v>
      </c>
      <c r="Q83" s="62" t="s">
        <v>1176</v>
      </c>
    </row>
    <row r="84" spans="1:17" s="59" customFormat="1" ht="45" x14ac:dyDescent="0.25">
      <c r="A84" s="49">
        <f t="shared" si="1"/>
        <v>79</v>
      </c>
      <c r="B84" s="56">
        <v>42297</v>
      </c>
      <c r="C84" s="56">
        <v>42297</v>
      </c>
      <c r="D84" s="60">
        <v>18</v>
      </c>
      <c r="E84" s="61">
        <v>71801.100000000006</v>
      </c>
      <c r="F84" s="61">
        <v>0</v>
      </c>
      <c r="G84" s="58" t="s">
        <v>263</v>
      </c>
      <c r="H84" s="58" t="s">
        <v>263</v>
      </c>
      <c r="I84" s="23" t="s">
        <v>118</v>
      </c>
      <c r="J84" s="62" t="s">
        <v>264</v>
      </c>
      <c r="K84" s="62" t="s">
        <v>14</v>
      </c>
      <c r="L84" s="62" t="s">
        <v>14</v>
      </c>
      <c r="M84" s="24" t="s">
        <v>65</v>
      </c>
      <c r="N84" s="63" t="s">
        <v>265</v>
      </c>
      <c r="O84" s="55" t="s">
        <v>266</v>
      </c>
      <c r="P84" s="62" t="s">
        <v>549</v>
      </c>
      <c r="Q84" s="62" t="s">
        <v>1175</v>
      </c>
    </row>
    <row r="85" spans="1:17" s="59" customFormat="1" ht="75" x14ac:dyDescent="0.25">
      <c r="A85" s="49">
        <f t="shared" si="1"/>
        <v>80</v>
      </c>
      <c r="B85" s="56">
        <v>42300</v>
      </c>
      <c r="C85" s="56">
        <v>42300</v>
      </c>
      <c r="D85" s="60">
        <v>1047</v>
      </c>
      <c r="E85" s="61">
        <v>222987</v>
      </c>
      <c r="F85" s="61">
        <v>0</v>
      </c>
      <c r="G85" s="58" t="s">
        <v>200</v>
      </c>
      <c r="H85" s="58" t="s">
        <v>200</v>
      </c>
      <c r="I85" s="23" t="s">
        <v>19</v>
      </c>
      <c r="J85" s="62" t="s">
        <v>627</v>
      </c>
      <c r="K85" s="62" t="s">
        <v>14</v>
      </c>
      <c r="L85" s="62" t="s">
        <v>14</v>
      </c>
      <c r="M85" s="24" t="s">
        <v>202</v>
      </c>
      <c r="N85" s="63" t="s">
        <v>203</v>
      </c>
      <c r="O85" s="55" t="s">
        <v>267</v>
      </c>
      <c r="P85" s="62" t="s">
        <v>551</v>
      </c>
      <c r="Q85" s="10" t="s">
        <v>1657</v>
      </c>
    </row>
    <row r="86" spans="1:17" s="59" customFormat="1" ht="75" x14ac:dyDescent="0.25">
      <c r="A86" s="49">
        <f t="shared" si="1"/>
        <v>81</v>
      </c>
      <c r="B86" s="56">
        <v>42300</v>
      </c>
      <c r="C86" s="56">
        <v>42300</v>
      </c>
      <c r="D86" s="60">
        <v>2370</v>
      </c>
      <c r="E86" s="61">
        <v>290500</v>
      </c>
      <c r="F86" s="61">
        <v>0</v>
      </c>
      <c r="G86" s="58" t="s">
        <v>224</v>
      </c>
      <c r="H86" s="58" t="s">
        <v>224</v>
      </c>
      <c r="I86" s="23" t="s">
        <v>12</v>
      </c>
      <c r="J86" s="62" t="s">
        <v>128</v>
      </c>
      <c r="K86" s="62" t="s">
        <v>14</v>
      </c>
      <c r="L86" s="62" t="s">
        <v>14</v>
      </c>
      <c r="M86" s="24" t="s">
        <v>15</v>
      </c>
      <c r="N86" s="63" t="s">
        <v>16</v>
      </c>
      <c r="O86" s="55" t="s">
        <v>268</v>
      </c>
      <c r="P86" s="62" t="s">
        <v>542</v>
      </c>
      <c r="Q86" s="62" t="s">
        <v>1170</v>
      </c>
    </row>
    <row r="87" spans="1:17" s="59" customFormat="1" ht="60" x14ac:dyDescent="0.25">
      <c r="A87" s="49">
        <f t="shared" si="1"/>
        <v>82</v>
      </c>
      <c r="B87" s="56">
        <v>42300</v>
      </c>
      <c r="C87" s="56">
        <v>42300</v>
      </c>
      <c r="D87" s="60">
        <v>1048</v>
      </c>
      <c r="E87" s="61">
        <v>63758.400000000001</v>
      </c>
      <c r="F87" s="61">
        <v>0</v>
      </c>
      <c r="G87" s="58" t="s">
        <v>269</v>
      </c>
      <c r="H87" s="58" t="s">
        <v>269</v>
      </c>
      <c r="I87" s="23" t="s">
        <v>19</v>
      </c>
      <c r="J87" s="62" t="s">
        <v>630</v>
      </c>
      <c r="K87" s="62" t="s">
        <v>14</v>
      </c>
      <c r="L87" s="62" t="s">
        <v>14</v>
      </c>
      <c r="M87" s="24" t="s">
        <v>271</v>
      </c>
      <c r="N87" s="63" t="s">
        <v>253</v>
      </c>
      <c r="O87" s="55" t="s">
        <v>272</v>
      </c>
      <c r="P87" s="62" t="s">
        <v>577</v>
      </c>
      <c r="Q87" s="62" t="s">
        <v>1171</v>
      </c>
    </row>
    <row r="88" spans="1:17" s="59" customFormat="1" ht="45" x14ac:dyDescent="0.25">
      <c r="A88" s="49">
        <f t="shared" si="1"/>
        <v>83</v>
      </c>
      <c r="B88" s="56">
        <v>42304</v>
      </c>
      <c r="C88" s="56">
        <v>42304</v>
      </c>
      <c r="D88" s="60">
        <v>2417</v>
      </c>
      <c r="E88" s="61">
        <v>127500</v>
      </c>
      <c r="F88" s="61">
        <v>0</v>
      </c>
      <c r="G88" s="58" t="s">
        <v>273</v>
      </c>
      <c r="H88" s="58" t="s">
        <v>273</v>
      </c>
      <c r="I88" s="23" t="s">
        <v>12</v>
      </c>
      <c r="J88" s="62" t="s">
        <v>274</v>
      </c>
      <c r="K88" s="62" t="s">
        <v>14</v>
      </c>
      <c r="L88" s="62" t="s">
        <v>14</v>
      </c>
      <c r="M88" s="24" t="s">
        <v>275</v>
      </c>
      <c r="N88" s="63" t="s">
        <v>152</v>
      </c>
      <c r="O88" s="55" t="s">
        <v>276</v>
      </c>
      <c r="P88" s="62" t="s">
        <v>542</v>
      </c>
      <c r="Q88" s="62" t="s">
        <v>1172</v>
      </c>
    </row>
    <row r="89" spans="1:17" s="59" customFormat="1" ht="60" x14ac:dyDescent="0.25">
      <c r="A89" s="49">
        <f t="shared" si="1"/>
        <v>84</v>
      </c>
      <c r="B89" s="56">
        <v>42304</v>
      </c>
      <c r="C89" s="56">
        <v>42304</v>
      </c>
      <c r="D89" s="60">
        <v>2416</v>
      </c>
      <c r="E89" s="61">
        <v>196140</v>
      </c>
      <c r="F89" s="61">
        <v>0</v>
      </c>
      <c r="G89" s="58" t="s">
        <v>224</v>
      </c>
      <c r="H89" s="58" t="s">
        <v>224</v>
      </c>
      <c r="I89" s="23" t="s">
        <v>12</v>
      </c>
      <c r="J89" s="62" t="s">
        <v>225</v>
      </c>
      <c r="K89" s="62" t="s">
        <v>14</v>
      </c>
      <c r="L89" s="62" t="s">
        <v>14</v>
      </c>
      <c r="M89" s="24" t="s">
        <v>15</v>
      </c>
      <c r="N89" s="63" t="s">
        <v>16</v>
      </c>
      <c r="O89" s="55" t="s">
        <v>277</v>
      </c>
      <c r="P89" s="62" t="s">
        <v>609</v>
      </c>
      <c r="Q89" s="62" t="s">
        <v>1173</v>
      </c>
    </row>
    <row r="90" spans="1:17" s="59" customFormat="1" ht="60" x14ac:dyDescent="0.25">
      <c r="A90" s="49">
        <f t="shared" si="1"/>
        <v>85</v>
      </c>
      <c r="B90" s="56">
        <v>42304</v>
      </c>
      <c r="C90" s="56">
        <v>42304</v>
      </c>
      <c r="D90" s="60">
        <v>1054</v>
      </c>
      <c r="E90" s="61">
        <v>154000</v>
      </c>
      <c r="F90" s="61">
        <v>0</v>
      </c>
      <c r="G90" s="58" t="s">
        <v>165</v>
      </c>
      <c r="H90" s="58" t="s">
        <v>165</v>
      </c>
      <c r="I90" s="23" t="s">
        <v>19</v>
      </c>
      <c r="J90" s="62" t="s">
        <v>166</v>
      </c>
      <c r="K90" s="62" t="s">
        <v>14</v>
      </c>
      <c r="L90" s="62" t="s">
        <v>14</v>
      </c>
      <c r="M90" s="24" t="s">
        <v>167</v>
      </c>
      <c r="N90" s="63" t="s">
        <v>168</v>
      </c>
      <c r="O90" s="55" t="s">
        <v>278</v>
      </c>
      <c r="P90" s="62" t="s">
        <v>551</v>
      </c>
      <c r="Q90" s="62" t="s">
        <v>1174</v>
      </c>
    </row>
    <row r="91" spans="1:17" s="59" customFormat="1" ht="60" x14ac:dyDescent="0.25">
      <c r="A91" s="49">
        <f t="shared" si="1"/>
        <v>86</v>
      </c>
      <c r="B91" s="56">
        <v>42304</v>
      </c>
      <c r="C91" s="56">
        <v>42304</v>
      </c>
      <c r="D91" s="60">
        <v>1055</v>
      </c>
      <c r="E91" s="61">
        <v>103386.5</v>
      </c>
      <c r="F91" s="61">
        <v>0</v>
      </c>
      <c r="G91" s="58" t="s">
        <v>48</v>
      </c>
      <c r="H91" s="58" t="s">
        <v>48</v>
      </c>
      <c r="I91" s="23" t="s">
        <v>19</v>
      </c>
      <c r="J91" s="62" t="s">
        <v>49</v>
      </c>
      <c r="K91" s="62" t="s">
        <v>14</v>
      </c>
      <c r="L91" s="62" t="s">
        <v>14</v>
      </c>
      <c r="M91" s="24" t="s">
        <v>50</v>
      </c>
      <c r="N91" s="63" t="s">
        <v>51</v>
      </c>
      <c r="O91" s="55" t="s">
        <v>279</v>
      </c>
      <c r="P91" s="62" t="s">
        <v>549</v>
      </c>
      <c r="Q91" s="62" t="s">
        <v>1361</v>
      </c>
    </row>
    <row r="92" spans="1:17" s="59" customFormat="1" ht="60" x14ac:dyDescent="0.25">
      <c r="A92" s="49">
        <f t="shared" si="1"/>
        <v>87</v>
      </c>
      <c r="B92" s="56">
        <v>42304</v>
      </c>
      <c r="C92" s="56">
        <v>42304</v>
      </c>
      <c r="D92" s="60">
        <v>1056</v>
      </c>
      <c r="E92" s="61">
        <v>208906.61</v>
      </c>
      <c r="F92" s="61">
        <v>0</v>
      </c>
      <c r="G92" s="58" t="s">
        <v>145</v>
      </c>
      <c r="H92" s="58" t="s">
        <v>145</v>
      </c>
      <c r="I92" s="23" t="s">
        <v>19</v>
      </c>
      <c r="J92" s="62" t="s">
        <v>146</v>
      </c>
      <c r="K92" s="62" t="s">
        <v>14</v>
      </c>
      <c r="L92" s="62" t="s">
        <v>14</v>
      </c>
      <c r="M92" s="24" t="s">
        <v>147</v>
      </c>
      <c r="N92" s="63" t="s">
        <v>148</v>
      </c>
      <c r="O92" s="55" t="s">
        <v>280</v>
      </c>
      <c r="P92" s="62" t="s">
        <v>551</v>
      </c>
      <c r="Q92" s="62" t="s">
        <v>1362</v>
      </c>
    </row>
    <row r="93" spans="1:17" s="59" customFormat="1" ht="45" x14ac:dyDescent="0.25">
      <c r="A93" s="49">
        <f t="shared" si="1"/>
        <v>88</v>
      </c>
      <c r="B93" s="56">
        <v>42304</v>
      </c>
      <c r="C93" s="56">
        <v>42304</v>
      </c>
      <c r="D93" s="60">
        <v>1060</v>
      </c>
      <c r="E93" s="61">
        <v>72084.31</v>
      </c>
      <c r="F93" s="61">
        <v>0</v>
      </c>
      <c r="G93" s="58" t="s">
        <v>281</v>
      </c>
      <c r="H93" s="58" t="s">
        <v>281</v>
      </c>
      <c r="I93" s="23" t="s">
        <v>19</v>
      </c>
      <c r="J93" s="62" t="s">
        <v>282</v>
      </c>
      <c r="K93" s="62" t="s">
        <v>26</v>
      </c>
      <c r="L93" s="62" t="s">
        <v>283</v>
      </c>
      <c r="M93" s="62" t="s">
        <v>194</v>
      </c>
      <c r="N93" s="63" t="s">
        <v>61</v>
      </c>
      <c r="O93" s="55" t="s">
        <v>284</v>
      </c>
      <c r="P93" s="62" t="s">
        <v>537</v>
      </c>
      <c r="Q93" s="62" t="s">
        <v>1188</v>
      </c>
    </row>
    <row r="94" spans="1:17" s="59" customFormat="1" ht="45" x14ac:dyDescent="0.25">
      <c r="A94" s="49">
        <f t="shared" si="1"/>
        <v>89</v>
      </c>
      <c r="B94" s="56">
        <v>42304</v>
      </c>
      <c r="C94" s="56">
        <v>42304</v>
      </c>
      <c r="D94" s="60">
        <v>1059</v>
      </c>
      <c r="E94" s="61">
        <v>149622</v>
      </c>
      <c r="F94" s="61">
        <v>0</v>
      </c>
      <c r="G94" s="58" t="s">
        <v>281</v>
      </c>
      <c r="H94" s="58" t="s">
        <v>281</v>
      </c>
      <c r="I94" s="23" t="s">
        <v>19</v>
      </c>
      <c r="J94" s="62" t="s">
        <v>285</v>
      </c>
      <c r="K94" s="62" t="s">
        <v>26</v>
      </c>
      <c r="L94" s="62" t="s">
        <v>283</v>
      </c>
      <c r="M94" s="62" t="s">
        <v>194</v>
      </c>
      <c r="N94" s="63" t="s">
        <v>286</v>
      </c>
      <c r="O94" s="55" t="s">
        <v>287</v>
      </c>
      <c r="P94" s="62" t="s">
        <v>542</v>
      </c>
      <c r="Q94" s="62" t="s">
        <v>1188</v>
      </c>
    </row>
    <row r="95" spans="1:17" s="59" customFormat="1" ht="60" x14ac:dyDescent="0.25">
      <c r="A95" s="49">
        <f t="shared" si="1"/>
        <v>90</v>
      </c>
      <c r="B95" s="56">
        <v>42304</v>
      </c>
      <c r="C95" s="56">
        <v>42304</v>
      </c>
      <c r="D95" s="60">
        <v>1058</v>
      </c>
      <c r="E95" s="61">
        <v>329739</v>
      </c>
      <c r="F95" s="61">
        <v>0</v>
      </c>
      <c r="G95" s="58" t="s">
        <v>288</v>
      </c>
      <c r="H95" s="58" t="s">
        <v>288</v>
      </c>
      <c r="I95" s="23" t="s">
        <v>19</v>
      </c>
      <c r="J95" s="62" t="s">
        <v>59</v>
      </c>
      <c r="K95" s="62" t="s">
        <v>14</v>
      </c>
      <c r="L95" s="62" t="s">
        <v>14</v>
      </c>
      <c r="M95" s="24" t="s">
        <v>289</v>
      </c>
      <c r="N95" s="63" t="s">
        <v>61</v>
      </c>
      <c r="O95" s="55" t="s">
        <v>290</v>
      </c>
      <c r="P95" s="62" t="s">
        <v>542</v>
      </c>
      <c r="Q95" s="62" t="s">
        <v>1187</v>
      </c>
    </row>
    <row r="96" spans="1:17" s="59" customFormat="1" ht="45" x14ac:dyDescent="0.25">
      <c r="A96" s="49">
        <f t="shared" si="1"/>
        <v>91</v>
      </c>
      <c r="B96" s="56">
        <v>42311</v>
      </c>
      <c r="C96" s="56">
        <v>42311</v>
      </c>
      <c r="D96" s="60">
        <v>21</v>
      </c>
      <c r="E96" s="61">
        <v>167535.9</v>
      </c>
      <c r="F96" s="61">
        <v>0</v>
      </c>
      <c r="G96" s="58" t="s">
        <v>263</v>
      </c>
      <c r="H96" s="58" t="s">
        <v>263</v>
      </c>
      <c r="I96" s="23" t="s">
        <v>118</v>
      </c>
      <c r="J96" s="62" t="s">
        <v>291</v>
      </c>
      <c r="K96" s="62" t="s">
        <v>14</v>
      </c>
      <c r="L96" s="62" t="s">
        <v>14</v>
      </c>
      <c r="M96" s="24" t="s">
        <v>65</v>
      </c>
      <c r="N96" s="63" t="s">
        <v>265</v>
      </c>
      <c r="O96" s="55" t="s">
        <v>292</v>
      </c>
      <c r="P96" s="62" t="s">
        <v>549</v>
      </c>
      <c r="Q96" s="62" t="s">
        <v>1186</v>
      </c>
    </row>
    <row r="97" spans="1:17" s="59" customFormat="1" ht="60" x14ac:dyDescent="0.25">
      <c r="A97" s="49">
        <f t="shared" si="1"/>
        <v>92</v>
      </c>
      <c r="B97" s="14">
        <v>42313</v>
      </c>
      <c r="C97" s="14">
        <v>42313</v>
      </c>
      <c r="D97" s="9">
        <v>2</v>
      </c>
      <c r="E97" s="61">
        <v>150000</v>
      </c>
      <c r="F97" s="61">
        <v>0</v>
      </c>
      <c r="G97" s="58" t="s">
        <v>159</v>
      </c>
      <c r="H97" s="58" t="s">
        <v>159</v>
      </c>
      <c r="I97" s="17" t="s">
        <v>160</v>
      </c>
      <c r="J97" s="62" t="s">
        <v>161</v>
      </c>
      <c r="K97" s="62" t="s">
        <v>14</v>
      </c>
      <c r="L97" s="62" t="s">
        <v>14</v>
      </c>
      <c r="M97" s="16" t="s">
        <v>162</v>
      </c>
      <c r="N97" s="11" t="s">
        <v>163</v>
      </c>
      <c r="O97" s="55" t="s">
        <v>293</v>
      </c>
      <c r="P97" s="62" t="s">
        <v>551</v>
      </c>
      <c r="Q97" s="62" t="s">
        <v>1185</v>
      </c>
    </row>
    <row r="98" spans="1:17" s="59" customFormat="1" ht="60" x14ac:dyDescent="0.25">
      <c r="A98" s="49">
        <f t="shared" si="1"/>
        <v>93</v>
      </c>
      <c r="B98" s="14">
        <v>42314</v>
      </c>
      <c r="C98" s="14">
        <v>42314</v>
      </c>
      <c r="D98" s="9">
        <v>1104</v>
      </c>
      <c r="E98" s="61">
        <v>150000</v>
      </c>
      <c r="F98" s="61">
        <v>0</v>
      </c>
      <c r="G98" s="58" t="s">
        <v>123</v>
      </c>
      <c r="H98" s="58" t="s">
        <v>123</v>
      </c>
      <c r="I98" s="23" t="s">
        <v>19</v>
      </c>
      <c r="J98" s="62" t="s">
        <v>124</v>
      </c>
      <c r="K98" s="62" t="s">
        <v>14</v>
      </c>
      <c r="L98" s="62" t="s">
        <v>14</v>
      </c>
      <c r="M98" s="16" t="s">
        <v>125</v>
      </c>
      <c r="N98" s="11" t="s">
        <v>126</v>
      </c>
      <c r="O98" s="55" t="s">
        <v>294</v>
      </c>
      <c r="P98" s="62" t="s">
        <v>540</v>
      </c>
      <c r="Q98" s="62" t="s">
        <v>1184</v>
      </c>
    </row>
    <row r="99" spans="1:17" s="59" customFormat="1" ht="60" x14ac:dyDescent="0.25">
      <c r="A99" s="49">
        <f t="shared" si="1"/>
        <v>94</v>
      </c>
      <c r="B99" s="14">
        <v>42314</v>
      </c>
      <c r="C99" s="14">
        <v>42314</v>
      </c>
      <c r="D99" s="9">
        <v>1103</v>
      </c>
      <c r="E99" s="61">
        <v>139057.43</v>
      </c>
      <c r="F99" s="61">
        <v>0</v>
      </c>
      <c r="G99" s="58" t="s">
        <v>246</v>
      </c>
      <c r="H99" s="58" t="s">
        <v>246</v>
      </c>
      <c r="I99" s="23" t="s">
        <v>19</v>
      </c>
      <c r="J99" s="62" t="s">
        <v>247</v>
      </c>
      <c r="K99" s="62" t="s">
        <v>26</v>
      </c>
      <c r="L99" s="62" t="s">
        <v>248</v>
      </c>
      <c r="M99" s="24" t="s">
        <v>141</v>
      </c>
      <c r="N99" s="63" t="s">
        <v>78</v>
      </c>
      <c r="O99" s="55" t="s">
        <v>295</v>
      </c>
      <c r="P99" s="62" t="s">
        <v>540</v>
      </c>
      <c r="Q99" s="62" t="s">
        <v>1179</v>
      </c>
    </row>
    <row r="100" spans="1:17" s="59" customFormat="1" ht="45" x14ac:dyDescent="0.25">
      <c r="A100" s="49">
        <f t="shared" si="1"/>
        <v>95</v>
      </c>
      <c r="B100" s="14">
        <v>42313</v>
      </c>
      <c r="C100" s="14">
        <v>42313</v>
      </c>
      <c r="D100" s="9">
        <v>2510</v>
      </c>
      <c r="E100" s="61">
        <v>85374</v>
      </c>
      <c r="F100" s="61">
        <v>0</v>
      </c>
      <c r="G100" s="58" t="s">
        <v>154</v>
      </c>
      <c r="H100" s="58" t="s">
        <v>154</v>
      </c>
      <c r="I100" s="23" t="s">
        <v>12</v>
      </c>
      <c r="J100" s="62" t="s">
        <v>296</v>
      </c>
      <c r="K100" s="62" t="s">
        <v>14</v>
      </c>
      <c r="L100" s="62" t="s">
        <v>14</v>
      </c>
      <c r="M100" s="24" t="s">
        <v>156</v>
      </c>
      <c r="N100" s="63" t="s">
        <v>157</v>
      </c>
      <c r="O100" s="55" t="s">
        <v>297</v>
      </c>
      <c r="P100" s="62" t="s">
        <v>542</v>
      </c>
      <c r="Q100" s="62" t="s">
        <v>1180</v>
      </c>
    </row>
    <row r="101" spans="1:17" s="59" customFormat="1" ht="45" x14ac:dyDescent="0.25">
      <c r="A101" s="49">
        <f t="shared" si="1"/>
        <v>96</v>
      </c>
      <c r="B101" s="14">
        <v>42313</v>
      </c>
      <c r="C101" s="14">
        <v>42313</v>
      </c>
      <c r="D101" s="9">
        <v>2511</v>
      </c>
      <c r="E101" s="61">
        <v>83252.960000000006</v>
      </c>
      <c r="F101" s="61">
        <v>0</v>
      </c>
      <c r="G101" s="58" t="s">
        <v>298</v>
      </c>
      <c r="H101" s="58" t="s">
        <v>298</v>
      </c>
      <c r="I101" s="23" t="s">
        <v>12</v>
      </c>
      <c r="J101" s="62" t="s">
        <v>299</v>
      </c>
      <c r="K101" s="62" t="s">
        <v>14</v>
      </c>
      <c r="L101" s="62" t="s">
        <v>14</v>
      </c>
      <c r="M101" s="24" t="s">
        <v>15</v>
      </c>
      <c r="N101" s="63" t="s">
        <v>300</v>
      </c>
      <c r="O101" s="55" t="s">
        <v>301</v>
      </c>
      <c r="P101" s="62" t="s">
        <v>542</v>
      </c>
      <c r="Q101" s="62" t="s">
        <v>1181</v>
      </c>
    </row>
    <row r="102" spans="1:17" s="59" customFormat="1" ht="45" x14ac:dyDescent="0.25">
      <c r="A102" s="49">
        <f t="shared" si="1"/>
        <v>97</v>
      </c>
      <c r="B102" s="14">
        <v>42314</v>
      </c>
      <c r="C102" s="14">
        <v>42314</v>
      </c>
      <c r="D102" s="9">
        <v>1049</v>
      </c>
      <c r="E102" s="61">
        <v>98735</v>
      </c>
      <c r="F102" s="61">
        <v>0</v>
      </c>
      <c r="G102" s="58" t="s">
        <v>302</v>
      </c>
      <c r="H102" s="58" t="s">
        <v>302</v>
      </c>
      <c r="I102" s="23" t="s">
        <v>19</v>
      </c>
      <c r="J102" s="62" t="s">
        <v>303</v>
      </c>
      <c r="K102" s="62" t="s">
        <v>26</v>
      </c>
      <c r="L102" s="62" t="s">
        <v>27</v>
      </c>
      <c r="M102" s="24" t="s">
        <v>304</v>
      </c>
      <c r="N102" s="63" t="s">
        <v>305</v>
      </c>
      <c r="O102" s="55" t="s">
        <v>306</v>
      </c>
      <c r="P102" s="62" t="s">
        <v>540</v>
      </c>
      <c r="Q102" s="62" t="s">
        <v>1182</v>
      </c>
    </row>
    <row r="103" spans="1:17" s="59" customFormat="1" ht="45" x14ac:dyDescent="0.25">
      <c r="A103" s="49">
        <f t="shared" si="1"/>
        <v>98</v>
      </c>
      <c r="B103" s="14">
        <v>42318</v>
      </c>
      <c r="C103" s="14">
        <v>42318</v>
      </c>
      <c r="D103" s="9">
        <v>1128</v>
      </c>
      <c r="E103" s="61">
        <v>139952.1</v>
      </c>
      <c r="F103" s="61">
        <v>0</v>
      </c>
      <c r="G103" s="58" t="s">
        <v>102</v>
      </c>
      <c r="H103" s="58" t="s">
        <v>102</v>
      </c>
      <c r="I103" s="23" t="s">
        <v>19</v>
      </c>
      <c r="J103" s="62" t="s">
        <v>103</v>
      </c>
      <c r="K103" s="62" t="s">
        <v>14</v>
      </c>
      <c r="L103" s="62" t="s">
        <v>14</v>
      </c>
      <c r="M103" s="24" t="s">
        <v>104</v>
      </c>
      <c r="N103" s="63" t="s">
        <v>105</v>
      </c>
      <c r="O103" s="55" t="s">
        <v>307</v>
      </c>
      <c r="P103" s="62" t="s">
        <v>540</v>
      </c>
      <c r="Q103" s="62" t="s">
        <v>1183</v>
      </c>
    </row>
    <row r="104" spans="1:17" s="59" customFormat="1" ht="75" x14ac:dyDescent="0.25">
      <c r="A104" s="49">
        <f t="shared" si="1"/>
        <v>99</v>
      </c>
      <c r="B104" s="14">
        <v>42326</v>
      </c>
      <c r="C104" s="14">
        <v>42326</v>
      </c>
      <c r="D104" s="9">
        <v>1186</v>
      </c>
      <c r="E104" s="61">
        <v>40000</v>
      </c>
      <c r="F104" s="15">
        <v>0</v>
      </c>
      <c r="G104" s="58" t="s">
        <v>95</v>
      </c>
      <c r="H104" s="11" t="s">
        <v>95</v>
      </c>
      <c r="I104" s="23" t="s">
        <v>19</v>
      </c>
      <c r="J104" s="62" t="s">
        <v>96</v>
      </c>
      <c r="K104" s="62" t="s">
        <v>14</v>
      </c>
      <c r="L104" s="62" t="s">
        <v>14</v>
      </c>
      <c r="M104" s="24" t="s">
        <v>65</v>
      </c>
      <c r="N104" s="63" t="s">
        <v>97</v>
      </c>
      <c r="O104" s="55" t="s">
        <v>308</v>
      </c>
      <c r="P104" s="62" t="s">
        <v>549</v>
      </c>
      <c r="Q104" s="10" t="s">
        <v>1306</v>
      </c>
    </row>
    <row r="105" spans="1:17" s="59" customFormat="1" ht="75" x14ac:dyDescent="0.25">
      <c r="A105" s="49">
        <f t="shared" si="1"/>
        <v>100</v>
      </c>
      <c r="B105" s="14">
        <v>42326</v>
      </c>
      <c r="C105" s="14">
        <v>42326</v>
      </c>
      <c r="D105" s="9">
        <v>1189</v>
      </c>
      <c r="E105" s="61">
        <v>91932.800000000003</v>
      </c>
      <c r="F105" s="61">
        <v>0</v>
      </c>
      <c r="G105" s="42" t="s">
        <v>38</v>
      </c>
      <c r="H105" s="42" t="s">
        <v>38</v>
      </c>
      <c r="I105" s="50" t="s">
        <v>19</v>
      </c>
      <c r="J105" s="62" t="s">
        <v>39</v>
      </c>
      <c r="K105" s="62" t="s">
        <v>14</v>
      </c>
      <c r="L105" s="62" t="s">
        <v>14</v>
      </c>
      <c r="M105" s="24" t="s">
        <v>40</v>
      </c>
      <c r="N105" s="63" t="s">
        <v>41</v>
      </c>
      <c r="O105" s="55" t="s">
        <v>309</v>
      </c>
      <c r="P105" s="62" t="s">
        <v>542</v>
      </c>
      <c r="Q105" s="62" t="s">
        <v>1190</v>
      </c>
    </row>
    <row r="106" spans="1:17" s="59" customFormat="1" ht="60" x14ac:dyDescent="0.25">
      <c r="A106" s="49">
        <f t="shared" si="1"/>
        <v>101</v>
      </c>
      <c r="B106" s="14">
        <v>42325</v>
      </c>
      <c r="C106" s="14">
        <v>42325</v>
      </c>
      <c r="D106" s="9">
        <v>2602</v>
      </c>
      <c r="E106" s="61">
        <v>160020</v>
      </c>
      <c r="F106" s="61">
        <v>0</v>
      </c>
      <c r="G106" s="58" t="s">
        <v>232</v>
      </c>
      <c r="H106" s="58" t="s">
        <v>232</v>
      </c>
      <c r="I106" s="23" t="s">
        <v>12</v>
      </c>
      <c r="J106" s="62" t="s">
        <v>296</v>
      </c>
      <c r="K106" s="62" t="s">
        <v>14</v>
      </c>
      <c r="L106" s="62" t="s">
        <v>14</v>
      </c>
      <c r="M106" s="24" t="s">
        <v>233</v>
      </c>
      <c r="N106" s="63" t="s">
        <v>234</v>
      </c>
      <c r="O106" s="55" t="s">
        <v>310</v>
      </c>
      <c r="P106" s="62" t="s">
        <v>542</v>
      </c>
      <c r="Q106" s="62" t="s">
        <v>1189</v>
      </c>
    </row>
    <row r="107" spans="1:17" s="59" customFormat="1" ht="60" x14ac:dyDescent="0.25">
      <c r="A107" s="49">
        <f t="shared" si="1"/>
        <v>102</v>
      </c>
      <c r="B107" s="14">
        <v>42325</v>
      </c>
      <c r="C107" s="14">
        <v>42325</v>
      </c>
      <c r="D107" s="9">
        <v>1180</v>
      </c>
      <c r="E107" s="61">
        <v>131829.9</v>
      </c>
      <c r="F107" s="61">
        <v>0</v>
      </c>
      <c r="G107" s="58" t="s">
        <v>63</v>
      </c>
      <c r="H107" s="58" t="s">
        <v>63</v>
      </c>
      <c r="I107" s="50" t="s">
        <v>19</v>
      </c>
      <c r="J107" s="62" t="s">
        <v>311</v>
      </c>
      <c r="K107" s="62" t="s">
        <v>14</v>
      </c>
      <c r="L107" s="62" t="s">
        <v>14</v>
      </c>
      <c r="M107" s="24" t="s">
        <v>65</v>
      </c>
      <c r="N107" s="63" t="s">
        <v>66</v>
      </c>
      <c r="O107" s="55" t="s">
        <v>312</v>
      </c>
      <c r="P107" s="62" t="s">
        <v>562</v>
      </c>
      <c r="Q107" s="62" t="s">
        <v>1108</v>
      </c>
    </row>
    <row r="108" spans="1:17" s="59" customFormat="1" ht="75" x14ac:dyDescent="0.25">
      <c r="A108" s="49">
        <f t="shared" si="1"/>
        <v>103</v>
      </c>
      <c r="B108" s="14">
        <v>42326</v>
      </c>
      <c r="C108" s="14">
        <v>42326</v>
      </c>
      <c r="D108" s="9">
        <v>1190</v>
      </c>
      <c r="E108" s="61">
        <v>221394.76</v>
      </c>
      <c r="F108" s="61">
        <v>0</v>
      </c>
      <c r="G108" s="11" t="s">
        <v>84</v>
      </c>
      <c r="H108" s="11" t="s">
        <v>84</v>
      </c>
      <c r="I108" s="20" t="s">
        <v>19</v>
      </c>
      <c r="J108" s="62" t="s">
        <v>85</v>
      </c>
      <c r="K108" s="62" t="s">
        <v>14</v>
      </c>
      <c r="L108" s="62" t="s">
        <v>14</v>
      </c>
      <c r="M108" s="24" t="s">
        <v>86</v>
      </c>
      <c r="N108" s="63" t="s">
        <v>87</v>
      </c>
      <c r="O108" s="55" t="s">
        <v>313</v>
      </c>
      <c r="P108" s="62" t="s">
        <v>551</v>
      </c>
      <c r="Q108" s="62" t="s">
        <v>1109</v>
      </c>
    </row>
    <row r="109" spans="1:17" s="59" customFormat="1" ht="75" x14ac:dyDescent="0.25">
      <c r="A109" s="49">
        <f t="shared" si="1"/>
        <v>104</v>
      </c>
      <c r="B109" s="14">
        <v>42326</v>
      </c>
      <c r="C109" s="14">
        <v>42326</v>
      </c>
      <c r="D109" s="9">
        <v>1187</v>
      </c>
      <c r="E109" s="61">
        <v>194000</v>
      </c>
      <c r="F109" s="61">
        <v>0</v>
      </c>
      <c r="G109" s="58" t="s">
        <v>227</v>
      </c>
      <c r="H109" s="58" t="s">
        <v>227</v>
      </c>
      <c r="I109" s="23" t="s">
        <v>19</v>
      </c>
      <c r="J109" s="62" t="s">
        <v>54</v>
      </c>
      <c r="K109" s="62" t="s">
        <v>14</v>
      </c>
      <c r="L109" s="62" t="s">
        <v>14</v>
      </c>
      <c r="M109" s="24" t="s">
        <v>228</v>
      </c>
      <c r="N109" s="63" t="s">
        <v>229</v>
      </c>
      <c r="O109" s="55" t="s">
        <v>314</v>
      </c>
      <c r="P109" s="62" t="s">
        <v>551</v>
      </c>
      <c r="Q109" s="62" t="s">
        <v>1110</v>
      </c>
    </row>
    <row r="110" spans="1:17" s="59" customFormat="1" ht="75" x14ac:dyDescent="0.25">
      <c r="A110" s="49">
        <f t="shared" si="1"/>
        <v>105</v>
      </c>
      <c r="B110" s="14">
        <v>42326</v>
      </c>
      <c r="C110" s="14">
        <v>42326</v>
      </c>
      <c r="D110" s="9">
        <v>1188</v>
      </c>
      <c r="E110" s="61">
        <v>247643.89</v>
      </c>
      <c r="F110" s="61">
        <v>0</v>
      </c>
      <c r="G110" s="17" t="s">
        <v>53</v>
      </c>
      <c r="H110" s="17" t="s">
        <v>53</v>
      </c>
      <c r="I110" s="20" t="s">
        <v>19</v>
      </c>
      <c r="J110" s="62" t="s">
        <v>54</v>
      </c>
      <c r="K110" s="62" t="s">
        <v>14</v>
      </c>
      <c r="L110" s="62" t="s">
        <v>14</v>
      </c>
      <c r="M110" s="24" t="s">
        <v>55</v>
      </c>
      <c r="N110" s="63" t="s">
        <v>56</v>
      </c>
      <c r="O110" s="55" t="s">
        <v>315</v>
      </c>
      <c r="P110" s="62" t="s">
        <v>551</v>
      </c>
      <c r="Q110" s="62" t="s">
        <v>1111</v>
      </c>
    </row>
    <row r="111" spans="1:17" s="59" customFormat="1" ht="60" x14ac:dyDescent="0.25">
      <c r="A111" s="49">
        <f t="shared" si="1"/>
        <v>106</v>
      </c>
      <c r="B111" s="14">
        <v>42327</v>
      </c>
      <c r="C111" s="14">
        <v>42327</v>
      </c>
      <c r="D111" s="9">
        <v>1198</v>
      </c>
      <c r="E111" s="61">
        <v>75049.88</v>
      </c>
      <c r="F111" s="61">
        <v>0</v>
      </c>
      <c r="G111" s="58" t="s">
        <v>316</v>
      </c>
      <c r="H111" s="58" t="s">
        <v>316</v>
      </c>
      <c r="I111" s="23" t="s">
        <v>19</v>
      </c>
      <c r="J111" s="62" t="s">
        <v>630</v>
      </c>
      <c r="K111" s="62" t="s">
        <v>14</v>
      </c>
      <c r="L111" s="62" t="s">
        <v>14</v>
      </c>
      <c r="M111" s="24" t="s">
        <v>317</v>
      </c>
      <c r="N111" s="63" t="s">
        <v>318</v>
      </c>
      <c r="O111" s="55" t="s">
        <v>319</v>
      </c>
      <c r="P111" s="62" t="s">
        <v>573</v>
      </c>
      <c r="Q111" s="62" t="s">
        <v>1112</v>
      </c>
    </row>
    <row r="112" spans="1:17" s="59" customFormat="1" ht="90" x14ac:dyDescent="0.25">
      <c r="A112" s="49">
        <f t="shared" si="1"/>
        <v>107</v>
      </c>
      <c r="B112" s="14">
        <v>42327</v>
      </c>
      <c r="C112" s="14">
        <v>42327</v>
      </c>
      <c r="D112" s="9">
        <v>1196</v>
      </c>
      <c r="E112" s="61">
        <v>600000</v>
      </c>
      <c r="F112" s="61">
        <v>0</v>
      </c>
      <c r="G112" s="58" t="s">
        <v>320</v>
      </c>
      <c r="H112" s="58" t="s">
        <v>320</v>
      </c>
      <c r="I112" s="23" t="s">
        <v>19</v>
      </c>
      <c r="J112" s="62" t="s">
        <v>321</v>
      </c>
      <c r="K112" s="62" t="s">
        <v>14</v>
      </c>
      <c r="L112" s="62" t="s">
        <v>14</v>
      </c>
      <c r="M112" s="24" t="s">
        <v>322</v>
      </c>
      <c r="N112" s="63" t="s">
        <v>323</v>
      </c>
      <c r="O112" s="55" t="s">
        <v>324</v>
      </c>
      <c r="P112" s="62" t="s">
        <v>537</v>
      </c>
      <c r="Q112" s="62" t="s">
        <v>1113</v>
      </c>
    </row>
    <row r="113" spans="1:17" s="59" customFormat="1" ht="60" x14ac:dyDescent="0.25">
      <c r="A113" s="49">
        <f t="shared" si="1"/>
        <v>108</v>
      </c>
      <c r="B113" s="14">
        <v>42328</v>
      </c>
      <c r="C113" s="14">
        <v>42328</v>
      </c>
      <c r="D113" s="9">
        <v>1202</v>
      </c>
      <c r="E113" s="61">
        <v>60000</v>
      </c>
      <c r="F113" s="61">
        <v>0</v>
      </c>
      <c r="G113" s="58" t="s">
        <v>123</v>
      </c>
      <c r="H113" s="58" t="s">
        <v>123</v>
      </c>
      <c r="I113" s="23" t="s">
        <v>19</v>
      </c>
      <c r="J113" s="45" t="s">
        <v>124</v>
      </c>
      <c r="K113" s="62" t="s">
        <v>14</v>
      </c>
      <c r="L113" s="62" t="s">
        <v>14</v>
      </c>
      <c r="M113" s="24" t="s">
        <v>125</v>
      </c>
      <c r="N113" s="63" t="s">
        <v>126</v>
      </c>
      <c r="O113" s="55" t="s">
        <v>325</v>
      </c>
      <c r="P113" s="45" t="s">
        <v>540</v>
      </c>
      <c r="Q113" s="45" t="s">
        <v>1114</v>
      </c>
    </row>
    <row r="114" spans="1:17" s="59" customFormat="1" ht="60" x14ac:dyDescent="0.25">
      <c r="A114" s="49">
        <f t="shared" si="1"/>
        <v>109</v>
      </c>
      <c r="B114" s="56">
        <v>42333</v>
      </c>
      <c r="C114" s="56">
        <v>42333</v>
      </c>
      <c r="D114" s="60">
        <v>1211</v>
      </c>
      <c r="E114" s="61">
        <v>350504</v>
      </c>
      <c r="F114" s="61">
        <v>0</v>
      </c>
      <c r="G114" s="58" t="s">
        <v>236</v>
      </c>
      <c r="H114" s="58" t="s">
        <v>236</v>
      </c>
      <c r="I114" s="23" t="s">
        <v>19</v>
      </c>
      <c r="J114" s="62" t="s">
        <v>59</v>
      </c>
      <c r="K114" s="62" t="s">
        <v>14</v>
      </c>
      <c r="L114" s="62" t="s">
        <v>14</v>
      </c>
      <c r="M114" s="24" t="s">
        <v>237</v>
      </c>
      <c r="N114" s="63" t="s">
        <v>142</v>
      </c>
      <c r="O114" s="55" t="s">
        <v>326</v>
      </c>
      <c r="P114" s="62" t="s">
        <v>542</v>
      </c>
      <c r="Q114" s="62" t="s">
        <v>1115</v>
      </c>
    </row>
    <row r="115" spans="1:17" s="65" customFormat="1" ht="60" x14ac:dyDescent="0.25">
      <c r="A115" s="49">
        <f t="shared" si="1"/>
        <v>110</v>
      </c>
      <c r="B115" s="14">
        <v>42335</v>
      </c>
      <c r="C115" s="14">
        <v>42335</v>
      </c>
      <c r="D115" s="9">
        <v>2734</v>
      </c>
      <c r="E115" s="61">
        <v>497000</v>
      </c>
      <c r="F115" s="61">
        <v>0</v>
      </c>
      <c r="G115" s="11" t="s">
        <v>191</v>
      </c>
      <c r="H115" s="11" t="s">
        <v>191</v>
      </c>
      <c r="I115" s="20" t="s">
        <v>12</v>
      </c>
      <c r="J115" s="10" t="s">
        <v>192</v>
      </c>
      <c r="K115" s="10" t="s">
        <v>26</v>
      </c>
      <c r="L115" s="10" t="s">
        <v>193</v>
      </c>
      <c r="M115" s="16" t="s">
        <v>194</v>
      </c>
      <c r="N115" s="11" t="s">
        <v>195</v>
      </c>
      <c r="O115" s="64" t="s">
        <v>327</v>
      </c>
      <c r="P115" s="10" t="s">
        <v>573</v>
      </c>
      <c r="Q115" s="10" t="s">
        <v>1116</v>
      </c>
    </row>
    <row r="116" spans="1:17" s="65" customFormat="1" ht="60" x14ac:dyDescent="0.25">
      <c r="A116" s="49">
        <f t="shared" si="1"/>
        <v>111</v>
      </c>
      <c r="B116" s="14">
        <v>42338</v>
      </c>
      <c r="C116" s="14">
        <v>42339</v>
      </c>
      <c r="D116" s="9">
        <v>3</v>
      </c>
      <c r="E116" s="61">
        <f>212292</f>
        <v>212292</v>
      </c>
      <c r="F116" s="61">
        <v>25</v>
      </c>
      <c r="G116" s="11" t="s">
        <v>328</v>
      </c>
      <c r="H116" s="11" t="s">
        <v>328</v>
      </c>
      <c r="I116" s="20" t="s">
        <v>206</v>
      </c>
      <c r="J116" s="10" t="s">
        <v>329</v>
      </c>
      <c r="K116" s="10" t="s">
        <v>14</v>
      </c>
      <c r="L116" s="10" t="s">
        <v>14</v>
      </c>
      <c r="M116" s="16" t="s">
        <v>65</v>
      </c>
      <c r="N116" s="11" t="s">
        <v>330</v>
      </c>
      <c r="O116" s="64" t="s">
        <v>331</v>
      </c>
      <c r="P116" s="10" t="s">
        <v>542</v>
      </c>
      <c r="Q116" s="10" t="s">
        <v>1332</v>
      </c>
    </row>
    <row r="117" spans="1:17" s="65" customFormat="1" ht="60" x14ac:dyDescent="0.25">
      <c r="A117" s="49">
        <f t="shared" si="1"/>
        <v>112</v>
      </c>
      <c r="B117" s="14">
        <v>42339</v>
      </c>
      <c r="C117" s="14">
        <v>42339</v>
      </c>
      <c r="D117" s="9">
        <v>2791</v>
      </c>
      <c r="E117" s="61">
        <v>450374.76</v>
      </c>
      <c r="F117" s="61">
        <v>0</v>
      </c>
      <c r="G117" s="11" t="s">
        <v>332</v>
      </c>
      <c r="H117" s="11" t="s">
        <v>332</v>
      </c>
      <c r="I117" s="20" t="s">
        <v>12</v>
      </c>
      <c r="J117" s="10" t="s">
        <v>186</v>
      </c>
      <c r="K117" s="10" t="s">
        <v>14</v>
      </c>
      <c r="L117" s="10" t="s">
        <v>14</v>
      </c>
      <c r="M117" s="16" t="s">
        <v>167</v>
      </c>
      <c r="N117" s="11" t="s">
        <v>229</v>
      </c>
      <c r="O117" s="64" t="s">
        <v>333</v>
      </c>
      <c r="P117" s="10" t="s">
        <v>659</v>
      </c>
      <c r="Q117" s="10" t="s">
        <v>1333</v>
      </c>
    </row>
    <row r="118" spans="1:17" s="65" customFormat="1" ht="75" x14ac:dyDescent="0.25">
      <c r="A118" s="49">
        <f t="shared" si="1"/>
        <v>113</v>
      </c>
      <c r="B118" s="14">
        <v>42340</v>
      </c>
      <c r="C118" s="14">
        <v>42340</v>
      </c>
      <c r="D118" s="9">
        <v>1263</v>
      </c>
      <c r="E118" s="61">
        <v>352946.93</v>
      </c>
      <c r="F118" s="61">
        <v>0</v>
      </c>
      <c r="G118" s="8" t="s">
        <v>1625</v>
      </c>
      <c r="H118" s="57" t="s">
        <v>185</v>
      </c>
      <c r="I118" s="20" t="s">
        <v>19</v>
      </c>
      <c r="J118" s="10" t="s">
        <v>186</v>
      </c>
      <c r="K118" s="10" t="s">
        <v>14</v>
      </c>
      <c r="L118" s="10" t="s">
        <v>14</v>
      </c>
      <c r="M118" s="16" t="s">
        <v>187</v>
      </c>
      <c r="N118" s="11" t="s">
        <v>188</v>
      </c>
      <c r="O118" s="64" t="s">
        <v>334</v>
      </c>
      <c r="P118" s="10" t="s">
        <v>549</v>
      </c>
      <c r="Q118" s="10" t="s">
        <v>1334</v>
      </c>
    </row>
    <row r="119" spans="1:17" s="65" customFormat="1" ht="60" x14ac:dyDescent="0.25">
      <c r="A119" s="49">
        <f t="shared" si="1"/>
        <v>114</v>
      </c>
      <c r="B119" s="14">
        <v>42340</v>
      </c>
      <c r="C119" s="14">
        <v>42340</v>
      </c>
      <c r="D119" s="9">
        <v>1264</v>
      </c>
      <c r="E119" s="61">
        <v>352946.93</v>
      </c>
      <c r="F119" s="61">
        <v>0</v>
      </c>
      <c r="G119" s="11" t="s">
        <v>211</v>
      </c>
      <c r="H119" s="11" t="s">
        <v>211</v>
      </c>
      <c r="I119" s="20" t="s">
        <v>19</v>
      </c>
      <c r="J119" s="10" t="s">
        <v>212</v>
      </c>
      <c r="K119" s="10" t="s">
        <v>14</v>
      </c>
      <c r="L119" s="10" t="s">
        <v>14</v>
      </c>
      <c r="M119" s="16" t="s">
        <v>187</v>
      </c>
      <c r="N119" s="11" t="s">
        <v>213</v>
      </c>
      <c r="O119" s="64" t="s">
        <v>335</v>
      </c>
      <c r="P119" s="10" t="s">
        <v>549</v>
      </c>
      <c r="Q119" s="10" t="s">
        <v>1363</v>
      </c>
    </row>
    <row r="120" spans="1:17" s="65" customFormat="1" ht="60" x14ac:dyDescent="0.25">
      <c r="A120" s="49">
        <f t="shared" si="1"/>
        <v>115</v>
      </c>
      <c r="B120" s="14">
        <v>42340</v>
      </c>
      <c r="C120" s="14">
        <v>42340</v>
      </c>
      <c r="D120" s="9">
        <v>1265</v>
      </c>
      <c r="E120" s="61">
        <v>357396.55</v>
      </c>
      <c r="F120" s="61">
        <v>0</v>
      </c>
      <c r="G120" s="17" t="s">
        <v>112</v>
      </c>
      <c r="H120" s="17" t="s">
        <v>112</v>
      </c>
      <c r="I120" s="50" t="s">
        <v>19</v>
      </c>
      <c r="J120" s="10" t="s">
        <v>662</v>
      </c>
      <c r="K120" s="10" t="s">
        <v>14</v>
      </c>
      <c r="L120" s="10" t="s">
        <v>14</v>
      </c>
      <c r="M120" s="16" t="s">
        <v>114</v>
      </c>
      <c r="N120" s="11" t="s">
        <v>115</v>
      </c>
      <c r="O120" s="64" t="s">
        <v>336</v>
      </c>
      <c r="P120" s="10" t="s">
        <v>573</v>
      </c>
      <c r="Q120" s="10" t="s">
        <v>1121</v>
      </c>
    </row>
    <row r="121" spans="1:17" s="65" customFormat="1" ht="60" x14ac:dyDescent="0.25">
      <c r="A121" s="49">
        <f t="shared" si="1"/>
        <v>116</v>
      </c>
      <c r="B121" s="14">
        <v>42340</v>
      </c>
      <c r="C121" s="14">
        <v>42340</v>
      </c>
      <c r="D121" s="9">
        <v>4</v>
      </c>
      <c r="E121" s="61">
        <f>141540</f>
        <v>141540</v>
      </c>
      <c r="F121" s="61">
        <v>25</v>
      </c>
      <c r="G121" s="17" t="s">
        <v>205</v>
      </c>
      <c r="H121" s="17" t="s">
        <v>205</v>
      </c>
      <c r="I121" s="20" t="s">
        <v>206</v>
      </c>
      <c r="J121" s="10" t="s">
        <v>207</v>
      </c>
      <c r="K121" s="10" t="s">
        <v>14</v>
      </c>
      <c r="L121" s="10" t="s">
        <v>14</v>
      </c>
      <c r="M121" s="16" t="s">
        <v>208</v>
      </c>
      <c r="N121" s="11" t="s">
        <v>209</v>
      </c>
      <c r="O121" s="64" t="s">
        <v>337</v>
      </c>
      <c r="P121" s="10" t="s">
        <v>549</v>
      </c>
      <c r="Q121" s="10" t="s">
        <v>1335</v>
      </c>
    </row>
    <row r="122" spans="1:17" s="65" customFormat="1" ht="75" x14ac:dyDescent="0.25">
      <c r="A122" s="49">
        <f t="shared" si="1"/>
        <v>117</v>
      </c>
      <c r="B122" s="14">
        <v>42340</v>
      </c>
      <c r="C122" s="14">
        <v>42340</v>
      </c>
      <c r="D122" s="9">
        <v>1266</v>
      </c>
      <c r="E122" s="61">
        <v>233576.63</v>
      </c>
      <c r="F122" s="61">
        <v>0</v>
      </c>
      <c r="G122" s="11" t="s">
        <v>250</v>
      </c>
      <c r="H122" s="11" t="s">
        <v>250</v>
      </c>
      <c r="I122" s="20" t="s">
        <v>19</v>
      </c>
      <c r="J122" s="10" t="s">
        <v>255</v>
      </c>
      <c r="K122" s="10" t="s">
        <v>14</v>
      </c>
      <c r="L122" s="10" t="s">
        <v>14</v>
      </c>
      <c r="M122" s="16" t="s">
        <v>252</v>
      </c>
      <c r="N122" s="11" t="s">
        <v>253</v>
      </c>
      <c r="O122" s="64" t="s">
        <v>338</v>
      </c>
      <c r="P122" s="10" t="s">
        <v>546</v>
      </c>
      <c r="Q122" s="10" t="s">
        <v>1336</v>
      </c>
    </row>
    <row r="123" spans="1:17" s="65" customFormat="1" ht="75" x14ac:dyDescent="0.25">
      <c r="A123" s="49">
        <f t="shared" si="1"/>
        <v>118</v>
      </c>
      <c r="B123" s="14">
        <v>42340</v>
      </c>
      <c r="C123" s="14">
        <v>42340</v>
      </c>
      <c r="D123" s="9">
        <v>1267</v>
      </c>
      <c r="E123" s="61">
        <v>420000</v>
      </c>
      <c r="F123" s="61">
        <v>0</v>
      </c>
      <c r="G123" s="58" t="s">
        <v>239</v>
      </c>
      <c r="H123" s="58" t="s">
        <v>239</v>
      </c>
      <c r="I123" s="23" t="s">
        <v>19</v>
      </c>
      <c r="J123" s="10" t="s">
        <v>240</v>
      </c>
      <c r="K123" s="10" t="s">
        <v>14</v>
      </c>
      <c r="L123" s="10" t="s">
        <v>14</v>
      </c>
      <c r="M123" s="16" t="s">
        <v>180</v>
      </c>
      <c r="N123" s="11" t="s">
        <v>241</v>
      </c>
      <c r="O123" s="64" t="s">
        <v>339</v>
      </c>
      <c r="P123" s="10" t="s">
        <v>562</v>
      </c>
      <c r="Q123" s="10" t="s">
        <v>1337</v>
      </c>
    </row>
    <row r="124" spans="1:17" s="65" customFormat="1" ht="60" x14ac:dyDescent="0.25">
      <c r="A124" s="49">
        <f t="shared" si="1"/>
        <v>119</v>
      </c>
      <c r="B124" s="14">
        <v>42342</v>
      </c>
      <c r="C124" s="14">
        <v>42342</v>
      </c>
      <c r="D124" s="9">
        <v>1284</v>
      </c>
      <c r="E124" s="61">
        <v>36816</v>
      </c>
      <c r="F124" s="61">
        <v>0</v>
      </c>
      <c r="G124" s="11" t="s">
        <v>340</v>
      </c>
      <c r="H124" s="11" t="s">
        <v>340</v>
      </c>
      <c r="I124" s="23" t="s">
        <v>19</v>
      </c>
      <c r="J124" s="10" t="s">
        <v>207</v>
      </c>
      <c r="K124" s="10" t="s">
        <v>14</v>
      </c>
      <c r="L124" s="10" t="s">
        <v>14</v>
      </c>
      <c r="M124" s="16" t="s">
        <v>895</v>
      </c>
      <c r="N124" s="11" t="s">
        <v>341</v>
      </c>
      <c r="O124" s="64" t="s">
        <v>342</v>
      </c>
      <c r="P124" s="10" t="s">
        <v>540</v>
      </c>
      <c r="Q124" s="10" t="s">
        <v>1117</v>
      </c>
    </row>
    <row r="125" spans="1:17" s="65" customFormat="1" ht="60" x14ac:dyDescent="0.25">
      <c r="A125" s="49">
        <f t="shared" si="1"/>
        <v>120</v>
      </c>
      <c r="B125" s="14">
        <v>42342</v>
      </c>
      <c r="C125" s="14">
        <v>42342</v>
      </c>
      <c r="D125" s="9">
        <v>1283</v>
      </c>
      <c r="E125" s="61">
        <v>168196.73</v>
      </c>
      <c r="F125" s="61">
        <v>0</v>
      </c>
      <c r="G125" s="11" t="s">
        <v>281</v>
      </c>
      <c r="H125" s="11" t="s">
        <v>281</v>
      </c>
      <c r="I125" s="23" t="s">
        <v>19</v>
      </c>
      <c r="J125" s="10" t="s">
        <v>282</v>
      </c>
      <c r="K125" s="10" t="s">
        <v>26</v>
      </c>
      <c r="L125" s="10" t="s">
        <v>283</v>
      </c>
      <c r="M125" s="16" t="s">
        <v>194</v>
      </c>
      <c r="N125" s="11" t="s">
        <v>61</v>
      </c>
      <c r="O125" s="64" t="s">
        <v>343</v>
      </c>
      <c r="P125" s="10" t="s">
        <v>537</v>
      </c>
      <c r="Q125" s="10" t="s">
        <v>1118</v>
      </c>
    </row>
    <row r="126" spans="1:17" s="65" customFormat="1" ht="75" x14ac:dyDescent="0.25">
      <c r="A126" s="49">
        <f t="shared" si="1"/>
        <v>121</v>
      </c>
      <c r="B126" s="14">
        <v>42342</v>
      </c>
      <c r="C126" s="14">
        <v>42342</v>
      </c>
      <c r="D126" s="9">
        <v>2872</v>
      </c>
      <c r="E126" s="61">
        <v>297500</v>
      </c>
      <c r="F126" s="61">
        <v>0</v>
      </c>
      <c r="G126" s="58" t="s">
        <v>273</v>
      </c>
      <c r="H126" s="58" t="s">
        <v>273</v>
      </c>
      <c r="I126" s="23" t="s">
        <v>12</v>
      </c>
      <c r="J126" s="10" t="s">
        <v>274</v>
      </c>
      <c r="K126" s="10" t="s">
        <v>14</v>
      </c>
      <c r="L126" s="10" t="s">
        <v>14</v>
      </c>
      <c r="M126" s="16" t="s">
        <v>275</v>
      </c>
      <c r="N126" s="11" t="s">
        <v>152</v>
      </c>
      <c r="O126" s="64" t="s">
        <v>344</v>
      </c>
      <c r="P126" s="10" t="s">
        <v>542</v>
      </c>
      <c r="Q126" s="10" t="s">
        <v>1119</v>
      </c>
    </row>
    <row r="127" spans="1:17" s="65" customFormat="1" ht="75" x14ac:dyDescent="0.25">
      <c r="A127" s="49">
        <f t="shared" si="1"/>
        <v>122</v>
      </c>
      <c r="B127" s="14">
        <v>42345</v>
      </c>
      <c r="C127" s="14">
        <v>42345</v>
      </c>
      <c r="D127" s="9">
        <v>1290</v>
      </c>
      <c r="E127" s="61">
        <v>432012.08</v>
      </c>
      <c r="F127" s="61">
        <v>0</v>
      </c>
      <c r="G127" s="11" t="s">
        <v>250</v>
      </c>
      <c r="H127" s="11" t="s">
        <v>250</v>
      </c>
      <c r="I127" s="20" t="s">
        <v>19</v>
      </c>
      <c r="J127" s="10" t="s">
        <v>251</v>
      </c>
      <c r="K127" s="10" t="s">
        <v>14</v>
      </c>
      <c r="L127" s="10" t="s">
        <v>14</v>
      </c>
      <c r="M127" s="16" t="s">
        <v>252</v>
      </c>
      <c r="N127" s="11" t="s">
        <v>253</v>
      </c>
      <c r="O127" s="64" t="s">
        <v>345</v>
      </c>
      <c r="P127" s="10" t="s">
        <v>546</v>
      </c>
      <c r="Q127" s="10" t="s">
        <v>1120</v>
      </c>
    </row>
    <row r="128" spans="1:17" s="65" customFormat="1" ht="75" x14ac:dyDescent="0.25">
      <c r="A128" s="49">
        <f t="shared" si="1"/>
        <v>123</v>
      </c>
      <c r="B128" s="14">
        <v>42348</v>
      </c>
      <c r="C128" s="14">
        <v>42348</v>
      </c>
      <c r="D128" s="9">
        <v>1321</v>
      </c>
      <c r="E128" s="61">
        <v>456400</v>
      </c>
      <c r="F128" s="61">
        <v>0</v>
      </c>
      <c r="G128" s="11" t="s">
        <v>197</v>
      </c>
      <c r="H128" s="11" t="s">
        <v>197</v>
      </c>
      <c r="I128" s="20" t="s">
        <v>19</v>
      </c>
      <c r="J128" s="10" t="s">
        <v>128</v>
      </c>
      <c r="K128" s="10" t="s">
        <v>14</v>
      </c>
      <c r="L128" s="10" t="s">
        <v>14</v>
      </c>
      <c r="M128" s="16" t="s">
        <v>15</v>
      </c>
      <c r="N128" s="11" t="s">
        <v>198</v>
      </c>
      <c r="O128" s="64" t="s">
        <v>346</v>
      </c>
      <c r="P128" s="10" t="s">
        <v>542</v>
      </c>
      <c r="Q128" s="10" t="s">
        <v>1191</v>
      </c>
    </row>
    <row r="129" spans="1:17" s="65" customFormat="1" ht="75" x14ac:dyDescent="0.25">
      <c r="A129" s="49">
        <f t="shared" si="1"/>
        <v>124</v>
      </c>
      <c r="B129" s="14">
        <v>42349</v>
      </c>
      <c r="C129" s="14">
        <v>42349</v>
      </c>
      <c r="D129" s="9">
        <v>1332</v>
      </c>
      <c r="E129" s="61">
        <v>860078</v>
      </c>
      <c r="F129" s="61">
        <v>0</v>
      </c>
      <c r="G129" s="11" t="s">
        <v>347</v>
      </c>
      <c r="H129" s="11" t="s">
        <v>347</v>
      </c>
      <c r="I129" s="20" t="s">
        <v>19</v>
      </c>
      <c r="J129" s="10" t="s">
        <v>348</v>
      </c>
      <c r="K129" s="10" t="s">
        <v>27</v>
      </c>
      <c r="L129" s="10" t="s">
        <v>27</v>
      </c>
      <c r="M129" s="16" t="s">
        <v>349</v>
      </c>
      <c r="N129" s="11" t="s">
        <v>350</v>
      </c>
      <c r="O129" s="64" t="s">
        <v>351</v>
      </c>
      <c r="P129" s="10" t="s">
        <v>537</v>
      </c>
      <c r="Q129" s="10" t="s">
        <v>1338</v>
      </c>
    </row>
    <row r="130" spans="1:17" s="65" customFormat="1" ht="75" x14ac:dyDescent="0.25">
      <c r="A130" s="49">
        <f t="shared" si="1"/>
        <v>125</v>
      </c>
      <c r="B130" s="14">
        <v>42349</v>
      </c>
      <c r="C130" s="14">
        <v>42349</v>
      </c>
      <c r="D130" s="9">
        <v>1331</v>
      </c>
      <c r="E130" s="61">
        <v>140082.51999999999</v>
      </c>
      <c r="F130" s="61">
        <v>0</v>
      </c>
      <c r="G130" s="11" t="s">
        <v>145</v>
      </c>
      <c r="H130" s="11" t="s">
        <v>145</v>
      </c>
      <c r="I130" s="20" t="s">
        <v>19</v>
      </c>
      <c r="J130" s="10" t="s">
        <v>352</v>
      </c>
      <c r="K130" s="10" t="s">
        <v>14</v>
      </c>
      <c r="L130" s="10" t="s">
        <v>14</v>
      </c>
      <c r="M130" s="16" t="s">
        <v>147</v>
      </c>
      <c r="N130" s="11" t="s">
        <v>148</v>
      </c>
      <c r="O130" s="64" t="s">
        <v>353</v>
      </c>
      <c r="P130" s="10" t="s">
        <v>551</v>
      </c>
      <c r="Q130" s="10" t="s">
        <v>1339</v>
      </c>
    </row>
    <row r="131" spans="1:17" s="65" customFormat="1" ht="60" x14ac:dyDescent="0.25">
      <c r="A131" s="49">
        <f t="shared" si="1"/>
        <v>126</v>
      </c>
      <c r="B131" s="14">
        <v>42354</v>
      </c>
      <c r="C131" s="14">
        <v>42354</v>
      </c>
      <c r="D131" s="9">
        <v>1360</v>
      </c>
      <c r="E131" s="61">
        <v>123973.17</v>
      </c>
      <c r="F131" s="61">
        <v>0</v>
      </c>
      <c r="G131" s="11" t="s">
        <v>354</v>
      </c>
      <c r="H131" s="11" t="s">
        <v>354</v>
      </c>
      <c r="I131" s="20" t="s">
        <v>19</v>
      </c>
      <c r="J131" s="10" t="s">
        <v>355</v>
      </c>
      <c r="K131" s="62" t="s">
        <v>14</v>
      </c>
      <c r="L131" s="62" t="s">
        <v>14</v>
      </c>
      <c r="M131" s="16" t="s">
        <v>202</v>
      </c>
      <c r="N131" s="11" t="s">
        <v>356</v>
      </c>
      <c r="O131" s="66" t="s">
        <v>357</v>
      </c>
      <c r="P131" s="10" t="s">
        <v>542</v>
      </c>
      <c r="Q131" s="10" t="s">
        <v>1212</v>
      </c>
    </row>
    <row r="132" spans="1:17" s="65" customFormat="1" ht="75" x14ac:dyDescent="0.25">
      <c r="A132" s="49">
        <f t="shared" si="1"/>
        <v>127</v>
      </c>
      <c r="B132" s="14">
        <v>42354</v>
      </c>
      <c r="C132" s="14">
        <v>42354</v>
      </c>
      <c r="D132" s="9">
        <v>1361</v>
      </c>
      <c r="E132" s="61">
        <v>769391</v>
      </c>
      <c r="F132" s="61">
        <v>0</v>
      </c>
      <c r="G132" s="58" t="s">
        <v>288</v>
      </c>
      <c r="H132" s="58" t="s">
        <v>288</v>
      </c>
      <c r="I132" s="23" t="s">
        <v>19</v>
      </c>
      <c r="J132" s="10" t="s">
        <v>59</v>
      </c>
      <c r="K132" s="62" t="s">
        <v>14</v>
      </c>
      <c r="L132" s="62" t="s">
        <v>14</v>
      </c>
      <c r="M132" s="16" t="s">
        <v>289</v>
      </c>
      <c r="N132" s="11" t="s">
        <v>61</v>
      </c>
      <c r="O132" s="66" t="s">
        <v>358</v>
      </c>
      <c r="P132" s="10" t="s">
        <v>542</v>
      </c>
      <c r="Q132" s="10" t="s">
        <v>1340</v>
      </c>
    </row>
    <row r="133" spans="1:17" s="65" customFormat="1" ht="75" x14ac:dyDescent="0.25">
      <c r="A133" s="49">
        <f t="shared" si="1"/>
        <v>128</v>
      </c>
      <c r="B133" s="14">
        <v>42354</v>
      </c>
      <c r="C133" s="14">
        <v>42354</v>
      </c>
      <c r="D133" s="9">
        <v>3011</v>
      </c>
      <c r="E133" s="61">
        <v>194256.91</v>
      </c>
      <c r="F133" s="61">
        <v>0</v>
      </c>
      <c r="G133" s="57" t="s">
        <v>298</v>
      </c>
      <c r="H133" s="11" t="s">
        <v>298</v>
      </c>
      <c r="I133" s="20" t="s">
        <v>12</v>
      </c>
      <c r="J133" s="10" t="s">
        <v>299</v>
      </c>
      <c r="K133" s="62" t="s">
        <v>14</v>
      </c>
      <c r="L133" s="62" t="s">
        <v>14</v>
      </c>
      <c r="M133" s="16" t="s">
        <v>15</v>
      </c>
      <c r="N133" s="11" t="s">
        <v>300</v>
      </c>
      <c r="O133" s="66" t="s">
        <v>359</v>
      </c>
      <c r="P133" s="10" t="s">
        <v>542</v>
      </c>
      <c r="Q133" s="10" t="s">
        <v>1341</v>
      </c>
    </row>
    <row r="134" spans="1:17" s="65" customFormat="1" ht="60" x14ac:dyDescent="0.25">
      <c r="A134" s="49">
        <f t="shared" si="1"/>
        <v>129</v>
      </c>
      <c r="B134" s="14">
        <v>42354</v>
      </c>
      <c r="C134" s="14">
        <v>42354</v>
      </c>
      <c r="D134" s="9">
        <v>3012</v>
      </c>
      <c r="E134" s="61">
        <v>59057.36</v>
      </c>
      <c r="F134" s="61">
        <v>0</v>
      </c>
      <c r="G134" s="58" t="s">
        <v>232</v>
      </c>
      <c r="H134" s="58" t="s">
        <v>232</v>
      </c>
      <c r="I134" s="23" t="s">
        <v>12</v>
      </c>
      <c r="J134" s="10" t="s">
        <v>240</v>
      </c>
      <c r="K134" s="62" t="s">
        <v>14</v>
      </c>
      <c r="L134" s="62" t="s">
        <v>14</v>
      </c>
      <c r="M134" s="16" t="s">
        <v>233</v>
      </c>
      <c r="N134" s="11" t="s">
        <v>234</v>
      </c>
      <c r="O134" s="66" t="s">
        <v>360</v>
      </c>
      <c r="P134" s="10" t="s">
        <v>562</v>
      </c>
      <c r="Q134" s="10" t="s">
        <v>1342</v>
      </c>
    </row>
    <row r="135" spans="1:17" s="65" customFormat="1" ht="75" x14ac:dyDescent="0.25">
      <c r="A135" s="49">
        <f t="shared" si="1"/>
        <v>130</v>
      </c>
      <c r="B135" s="14">
        <v>42359</v>
      </c>
      <c r="C135" s="14">
        <v>42359</v>
      </c>
      <c r="D135" s="9">
        <v>1399</v>
      </c>
      <c r="E135" s="61">
        <v>379417</v>
      </c>
      <c r="F135" s="61">
        <v>0</v>
      </c>
      <c r="G135" s="17" t="s">
        <v>112</v>
      </c>
      <c r="H135" s="17" t="s">
        <v>112</v>
      </c>
      <c r="I135" s="50" t="s">
        <v>19</v>
      </c>
      <c r="J135" s="10" t="s">
        <v>662</v>
      </c>
      <c r="K135" s="62" t="s">
        <v>14</v>
      </c>
      <c r="L135" s="62" t="s">
        <v>14</v>
      </c>
      <c r="M135" s="16" t="s">
        <v>114</v>
      </c>
      <c r="N135" s="11" t="s">
        <v>115</v>
      </c>
      <c r="O135" s="66" t="s">
        <v>361</v>
      </c>
      <c r="P135" s="10" t="s">
        <v>573</v>
      </c>
      <c r="Q135" s="10" t="s">
        <v>1343</v>
      </c>
    </row>
    <row r="136" spans="1:17" s="65" customFormat="1" ht="60" x14ac:dyDescent="0.25">
      <c r="A136" s="49">
        <f t="shared" ref="A136:A199" si="2">A135+1</f>
        <v>131</v>
      </c>
      <c r="B136" s="14">
        <v>42359</v>
      </c>
      <c r="C136" s="14">
        <v>42359</v>
      </c>
      <c r="D136" s="9">
        <v>1398</v>
      </c>
      <c r="E136" s="61">
        <v>148769.60999999999</v>
      </c>
      <c r="F136" s="61">
        <v>0</v>
      </c>
      <c r="G136" s="58" t="s">
        <v>269</v>
      </c>
      <c r="H136" s="58" t="s">
        <v>269</v>
      </c>
      <c r="I136" s="23" t="s">
        <v>19</v>
      </c>
      <c r="J136" s="10" t="s">
        <v>270</v>
      </c>
      <c r="K136" s="62" t="s">
        <v>14</v>
      </c>
      <c r="L136" s="62" t="s">
        <v>14</v>
      </c>
      <c r="M136" s="16" t="s">
        <v>271</v>
      </c>
      <c r="N136" s="11" t="s">
        <v>253</v>
      </c>
      <c r="O136" s="66" t="s">
        <v>362</v>
      </c>
      <c r="P136" s="10" t="s">
        <v>577</v>
      </c>
      <c r="Q136" s="10" t="s">
        <v>1344</v>
      </c>
    </row>
    <row r="137" spans="1:17" s="65" customFormat="1" ht="75" x14ac:dyDescent="0.25">
      <c r="A137" s="49">
        <f t="shared" si="2"/>
        <v>132</v>
      </c>
      <c r="B137" s="14">
        <v>42359</v>
      </c>
      <c r="C137" s="14">
        <v>42359</v>
      </c>
      <c r="D137" s="9">
        <v>1400</v>
      </c>
      <c r="E137" s="61">
        <v>133000</v>
      </c>
      <c r="F137" s="61">
        <v>0</v>
      </c>
      <c r="G137" s="58" t="s">
        <v>227</v>
      </c>
      <c r="H137" s="58" t="s">
        <v>227</v>
      </c>
      <c r="I137" s="23" t="s">
        <v>19</v>
      </c>
      <c r="J137" s="10" t="s">
        <v>54</v>
      </c>
      <c r="K137" s="62" t="s">
        <v>14</v>
      </c>
      <c r="L137" s="62" t="s">
        <v>14</v>
      </c>
      <c r="M137" s="16" t="s">
        <v>228</v>
      </c>
      <c r="N137" s="11" t="s">
        <v>229</v>
      </c>
      <c r="O137" s="66" t="s">
        <v>363</v>
      </c>
      <c r="P137" s="10" t="s">
        <v>551</v>
      </c>
      <c r="Q137" s="10" t="s">
        <v>1101</v>
      </c>
    </row>
    <row r="138" spans="1:17" s="65" customFormat="1" ht="75" x14ac:dyDescent="0.25">
      <c r="A138" s="49">
        <f t="shared" si="2"/>
        <v>133</v>
      </c>
      <c r="B138" s="14">
        <v>42361</v>
      </c>
      <c r="C138" s="14">
        <v>42361</v>
      </c>
      <c r="D138" s="9">
        <v>3198</v>
      </c>
      <c r="E138" s="61">
        <v>199206</v>
      </c>
      <c r="F138" s="61">
        <v>0</v>
      </c>
      <c r="G138" s="58" t="s">
        <v>154</v>
      </c>
      <c r="H138" s="58" t="s">
        <v>154</v>
      </c>
      <c r="I138" s="23" t="s">
        <v>12</v>
      </c>
      <c r="J138" s="10" t="s">
        <v>296</v>
      </c>
      <c r="K138" s="62" t="s">
        <v>14</v>
      </c>
      <c r="L138" s="62" t="s">
        <v>14</v>
      </c>
      <c r="M138" s="16" t="s">
        <v>156</v>
      </c>
      <c r="N138" s="11" t="s">
        <v>157</v>
      </c>
      <c r="O138" s="66" t="s">
        <v>364</v>
      </c>
      <c r="P138" s="10" t="s">
        <v>542</v>
      </c>
      <c r="Q138" s="10" t="s">
        <v>1102</v>
      </c>
    </row>
    <row r="139" spans="1:17" s="65" customFormat="1" ht="75" x14ac:dyDescent="0.25">
      <c r="A139" s="49">
        <f t="shared" si="2"/>
        <v>134</v>
      </c>
      <c r="B139" s="14">
        <v>42361</v>
      </c>
      <c r="C139" s="14">
        <v>42361</v>
      </c>
      <c r="D139" s="9">
        <v>1438</v>
      </c>
      <c r="E139" s="61">
        <v>107001.85</v>
      </c>
      <c r="F139" s="61">
        <v>0</v>
      </c>
      <c r="G139" s="11" t="s">
        <v>84</v>
      </c>
      <c r="H139" s="11" t="s">
        <v>84</v>
      </c>
      <c r="I139" s="20" t="s">
        <v>19</v>
      </c>
      <c r="J139" s="10" t="s">
        <v>85</v>
      </c>
      <c r="K139" s="62" t="s">
        <v>14</v>
      </c>
      <c r="L139" s="62" t="s">
        <v>14</v>
      </c>
      <c r="M139" s="16" t="s">
        <v>86</v>
      </c>
      <c r="N139" s="11" t="s">
        <v>87</v>
      </c>
      <c r="O139" s="66" t="s">
        <v>365</v>
      </c>
      <c r="P139" s="10" t="s">
        <v>551</v>
      </c>
      <c r="Q139" s="10" t="s">
        <v>1103</v>
      </c>
    </row>
    <row r="140" spans="1:17" s="65" customFormat="1" ht="75" x14ac:dyDescent="0.25">
      <c r="A140" s="49">
        <f t="shared" si="2"/>
        <v>135</v>
      </c>
      <c r="B140" s="14">
        <v>42361</v>
      </c>
      <c r="C140" s="14">
        <v>42361</v>
      </c>
      <c r="D140" s="9">
        <v>3</v>
      </c>
      <c r="E140" s="61">
        <v>60000</v>
      </c>
      <c r="F140" s="61">
        <v>0</v>
      </c>
      <c r="G140" s="58" t="s">
        <v>159</v>
      </c>
      <c r="H140" s="58" t="s">
        <v>159</v>
      </c>
      <c r="I140" s="17" t="s">
        <v>160</v>
      </c>
      <c r="J140" s="10" t="s">
        <v>161</v>
      </c>
      <c r="K140" s="62" t="s">
        <v>14</v>
      </c>
      <c r="L140" s="62" t="s">
        <v>14</v>
      </c>
      <c r="M140" s="16" t="s">
        <v>162</v>
      </c>
      <c r="N140" s="11" t="s">
        <v>163</v>
      </c>
      <c r="O140" s="66" t="s">
        <v>366</v>
      </c>
      <c r="P140" s="10" t="s">
        <v>551</v>
      </c>
      <c r="Q140" s="10" t="s">
        <v>1104</v>
      </c>
    </row>
    <row r="141" spans="1:17" s="65" customFormat="1" ht="60" x14ac:dyDescent="0.25">
      <c r="A141" s="49">
        <f t="shared" si="2"/>
        <v>136</v>
      </c>
      <c r="B141" s="14">
        <v>42367</v>
      </c>
      <c r="C141" s="14">
        <v>42367</v>
      </c>
      <c r="D141" s="9">
        <v>1466</v>
      </c>
      <c r="E141" s="61">
        <v>96600</v>
      </c>
      <c r="F141" s="61">
        <v>0</v>
      </c>
      <c r="G141" s="11" t="s">
        <v>367</v>
      </c>
      <c r="H141" s="11" t="s">
        <v>367</v>
      </c>
      <c r="I141" s="20" t="s">
        <v>19</v>
      </c>
      <c r="J141" s="10" t="s">
        <v>368</v>
      </c>
      <c r="K141" s="62" t="s">
        <v>14</v>
      </c>
      <c r="L141" s="62" t="s">
        <v>14</v>
      </c>
      <c r="M141" s="16" t="s">
        <v>65</v>
      </c>
      <c r="N141" s="11" t="s">
        <v>369</v>
      </c>
      <c r="O141" s="66" t="s">
        <v>370</v>
      </c>
      <c r="P141" s="10" t="s">
        <v>540</v>
      </c>
      <c r="Q141" s="10" t="s">
        <v>1105</v>
      </c>
    </row>
    <row r="142" spans="1:17" s="65" customFormat="1" ht="60" x14ac:dyDescent="0.25">
      <c r="A142" s="49">
        <f t="shared" si="2"/>
        <v>137</v>
      </c>
      <c r="B142" s="14">
        <v>42368</v>
      </c>
      <c r="C142" s="14">
        <v>42368</v>
      </c>
      <c r="D142" s="9">
        <v>1557</v>
      </c>
      <c r="E142" s="61">
        <v>175116.4</v>
      </c>
      <c r="F142" s="61">
        <v>0</v>
      </c>
      <c r="G142" s="58" t="s">
        <v>316</v>
      </c>
      <c r="H142" s="58" t="s">
        <v>316</v>
      </c>
      <c r="I142" s="23" t="s">
        <v>19</v>
      </c>
      <c r="J142" s="10" t="s">
        <v>630</v>
      </c>
      <c r="K142" s="62" t="s">
        <v>14</v>
      </c>
      <c r="L142" s="62" t="s">
        <v>14</v>
      </c>
      <c r="M142" s="16" t="s">
        <v>317</v>
      </c>
      <c r="N142" s="11" t="s">
        <v>318</v>
      </c>
      <c r="O142" s="66" t="s">
        <v>371</v>
      </c>
      <c r="P142" s="10" t="s">
        <v>573</v>
      </c>
      <c r="Q142" s="10" t="s">
        <v>1106</v>
      </c>
    </row>
    <row r="143" spans="1:17" s="65" customFormat="1" ht="60" x14ac:dyDescent="0.25">
      <c r="A143" s="49">
        <f t="shared" si="2"/>
        <v>138</v>
      </c>
      <c r="B143" s="14">
        <v>42368</v>
      </c>
      <c r="C143" s="14">
        <v>42368</v>
      </c>
      <c r="D143" s="9">
        <v>1556</v>
      </c>
      <c r="E143" s="61">
        <v>101976</v>
      </c>
      <c r="F143" s="61">
        <v>0</v>
      </c>
      <c r="G143" s="11" t="s">
        <v>372</v>
      </c>
      <c r="H143" s="11" t="s">
        <v>372</v>
      </c>
      <c r="I143" s="20" t="s">
        <v>19</v>
      </c>
      <c r="J143" s="10" t="s">
        <v>59</v>
      </c>
      <c r="K143" s="62" t="s">
        <v>14</v>
      </c>
      <c r="L143" s="62" t="s">
        <v>14</v>
      </c>
      <c r="M143" s="16" t="s">
        <v>373</v>
      </c>
      <c r="N143" s="11" t="s">
        <v>374</v>
      </c>
      <c r="O143" s="66" t="s">
        <v>375</v>
      </c>
      <c r="P143" s="10" t="s">
        <v>542</v>
      </c>
      <c r="Q143" s="10" t="s">
        <v>1107</v>
      </c>
    </row>
    <row r="144" spans="1:17" s="65" customFormat="1" ht="60" x14ac:dyDescent="0.25">
      <c r="A144" s="49">
        <f t="shared" si="2"/>
        <v>139</v>
      </c>
      <c r="B144" s="14">
        <v>42369</v>
      </c>
      <c r="C144" s="14">
        <v>42369</v>
      </c>
      <c r="D144" s="9">
        <v>1560</v>
      </c>
      <c r="E144" s="15">
        <v>91658.73</v>
      </c>
      <c r="F144" s="15">
        <v>0</v>
      </c>
      <c r="G144" s="11" t="s">
        <v>757</v>
      </c>
      <c r="H144" s="11" t="s">
        <v>197</v>
      </c>
      <c r="I144" s="20" t="s">
        <v>19</v>
      </c>
      <c r="J144" s="10" t="s">
        <v>376</v>
      </c>
      <c r="K144" s="10" t="s">
        <v>14</v>
      </c>
      <c r="L144" s="10" t="s">
        <v>14</v>
      </c>
      <c r="M144" s="16" t="s">
        <v>15</v>
      </c>
      <c r="N144" s="11" t="s">
        <v>377</v>
      </c>
      <c r="O144" s="67" t="s">
        <v>378</v>
      </c>
      <c r="P144" s="10" t="s">
        <v>546</v>
      </c>
      <c r="Q144" s="10" t="s">
        <v>795</v>
      </c>
    </row>
    <row r="145" spans="1:17" s="65" customFormat="1" ht="75" x14ac:dyDescent="0.25">
      <c r="A145" s="49">
        <f t="shared" si="2"/>
        <v>140</v>
      </c>
      <c r="B145" s="14">
        <v>42369</v>
      </c>
      <c r="C145" s="14">
        <v>42369</v>
      </c>
      <c r="D145" s="9">
        <v>1561</v>
      </c>
      <c r="E145" s="61">
        <v>381526.68</v>
      </c>
      <c r="F145" s="61">
        <v>0</v>
      </c>
      <c r="G145" s="11" t="s">
        <v>178</v>
      </c>
      <c r="H145" s="11" t="s">
        <v>178</v>
      </c>
      <c r="I145" s="20" t="s">
        <v>19</v>
      </c>
      <c r="J145" s="10" t="s">
        <v>379</v>
      </c>
      <c r="K145" s="62" t="s">
        <v>14</v>
      </c>
      <c r="L145" s="62" t="s">
        <v>14</v>
      </c>
      <c r="M145" s="16" t="s">
        <v>180</v>
      </c>
      <c r="N145" s="11" t="s">
        <v>181</v>
      </c>
      <c r="O145" s="66" t="s">
        <v>380</v>
      </c>
      <c r="P145" s="10" t="s">
        <v>577</v>
      </c>
      <c r="Q145" s="10" t="s">
        <v>1296</v>
      </c>
    </row>
    <row r="146" spans="1:17" s="48" customFormat="1" ht="60" x14ac:dyDescent="0.25">
      <c r="A146" s="49">
        <f t="shared" si="2"/>
        <v>141</v>
      </c>
      <c r="B146" s="81">
        <v>42390</v>
      </c>
      <c r="C146" s="81">
        <v>42390</v>
      </c>
      <c r="D146" s="40">
        <v>2</v>
      </c>
      <c r="E146" s="41">
        <v>144212.44</v>
      </c>
      <c r="F146" s="41">
        <v>0</v>
      </c>
      <c r="G146" s="58" t="s">
        <v>383</v>
      </c>
      <c r="H146" s="58" t="s">
        <v>383</v>
      </c>
      <c r="I146" s="44" t="s">
        <v>118</v>
      </c>
      <c r="J146" s="49" t="s">
        <v>688</v>
      </c>
      <c r="K146" s="45" t="s">
        <v>14</v>
      </c>
      <c r="L146" s="45" t="s">
        <v>14</v>
      </c>
      <c r="M146" s="46" t="s">
        <v>385</v>
      </c>
      <c r="N146" s="58" t="s">
        <v>188</v>
      </c>
      <c r="O146" s="45" t="s">
        <v>386</v>
      </c>
      <c r="P146" s="49" t="s">
        <v>577</v>
      </c>
      <c r="Q146" s="10" t="s">
        <v>1345</v>
      </c>
    </row>
    <row r="147" spans="1:17" s="48" customFormat="1" ht="60" x14ac:dyDescent="0.25">
      <c r="A147" s="49">
        <f t="shared" si="2"/>
        <v>142</v>
      </c>
      <c r="B147" s="81">
        <v>42390</v>
      </c>
      <c r="C147" s="81">
        <v>42390</v>
      </c>
      <c r="D147" s="40">
        <v>30</v>
      </c>
      <c r="E147" s="15">
        <v>85904</v>
      </c>
      <c r="F147" s="15">
        <v>0</v>
      </c>
      <c r="G147" s="11" t="s">
        <v>340</v>
      </c>
      <c r="H147" s="58" t="s">
        <v>340</v>
      </c>
      <c r="I147" s="45" t="s">
        <v>387</v>
      </c>
      <c r="J147" s="49" t="s">
        <v>207</v>
      </c>
      <c r="K147" s="10" t="s">
        <v>14</v>
      </c>
      <c r="L147" s="10" t="s">
        <v>14</v>
      </c>
      <c r="M147" s="46" t="s">
        <v>388</v>
      </c>
      <c r="N147" s="58" t="s">
        <v>341</v>
      </c>
      <c r="O147" s="45" t="s">
        <v>389</v>
      </c>
      <c r="P147" s="49" t="s">
        <v>540</v>
      </c>
      <c r="Q147" s="10" t="s">
        <v>1345</v>
      </c>
    </row>
    <row r="148" spans="1:17" s="13" customFormat="1" ht="75" x14ac:dyDescent="0.25">
      <c r="A148" s="49">
        <f t="shared" si="2"/>
        <v>143</v>
      </c>
      <c r="B148" s="81">
        <v>42390</v>
      </c>
      <c r="C148" s="81">
        <v>42391</v>
      </c>
      <c r="D148" s="40">
        <v>1</v>
      </c>
      <c r="E148" s="41">
        <v>315000</v>
      </c>
      <c r="F148" s="41">
        <v>0</v>
      </c>
      <c r="G148" s="58" t="s">
        <v>390</v>
      </c>
      <c r="H148" s="58" t="s">
        <v>390</v>
      </c>
      <c r="I148" s="50" t="s">
        <v>118</v>
      </c>
      <c r="J148" s="45" t="s">
        <v>391</v>
      </c>
      <c r="K148" s="10" t="s">
        <v>14</v>
      </c>
      <c r="L148" s="10" t="s">
        <v>14</v>
      </c>
      <c r="M148" s="46" t="s">
        <v>45</v>
      </c>
      <c r="N148" s="58" t="s">
        <v>393</v>
      </c>
      <c r="O148" s="45" t="s">
        <v>394</v>
      </c>
      <c r="P148" s="45" t="s">
        <v>537</v>
      </c>
      <c r="Q148" s="10" t="s">
        <v>1346</v>
      </c>
    </row>
    <row r="149" spans="1:17" s="13" customFormat="1" ht="75" x14ac:dyDescent="0.25">
      <c r="A149" s="49">
        <f t="shared" si="2"/>
        <v>144</v>
      </c>
      <c r="B149" s="81">
        <v>42390</v>
      </c>
      <c r="C149" s="81">
        <v>42390</v>
      </c>
      <c r="D149" s="9">
        <v>31</v>
      </c>
      <c r="E149" s="15">
        <v>128614.3</v>
      </c>
      <c r="F149" s="15">
        <v>0</v>
      </c>
      <c r="G149" s="58" t="s">
        <v>259</v>
      </c>
      <c r="H149" s="58" t="s">
        <v>259</v>
      </c>
      <c r="I149" s="50" t="s">
        <v>387</v>
      </c>
      <c r="J149" s="49" t="s">
        <v>260</v>
      </c>
      <c r="K149" s="10" t="s">
        <v>14</v>
      </c>
      <c r="L149" s="10" t="s">
        <v>14</v>
      </c>
      <c r="M149" s="46" t="s">
        <v>109</v>
      </c>
      <c r="N149" s="58" t="s">
        <v>261</v>
      </c>
      <c r="O149" s="45" t="s">
        <v>396</v>
      </c>
      <c r="P149" s="49" t="s">
        <v>573</v>
      </c>
      <c r="Q149" s="10" t="s">
        <v>1347</v>
      </c>
    </row>
    <row r="150" spans="1:17" s="13" customFormat="1" ht="60" x14ac:dyDescent="0.25">
      <c r="A150" s="49">
        <f t="shared" si="2"/>
        <v>145</v>
      </c>
      <c r="B150" s="14">
        <v>42390</v>
      </c>
      <c r="C150" s="14">
        <v>42390</v>
      </c>
      <c r="D150" s="9">
        <v>32</v>
      </c>
      <c r="E150" s="15">
        <v>230382.34</v>
      </c>
      <c r="F150" s="15">
        <v>0</v>
      </c>
      <c r="G150" s="51" t="s">
        <v>302</v>
      </c>
      <c r="H150" s="58" t="s">
        <v>302</v>
      </c>
      <c r="I150" s="50" t="s">
        <v>387</v>
      </c>
      <c r="J150" s="49" t="s">
        <v>303</v>
      </c>
      <c r="K150" s="62" t="s">
        <v>26</v>
      </c>
      <c r="L150" s="62" t="s">
        <v>27</v>
      </c>
      <c r="M150" s="46" t="s">
        <v>397</v>
      </c>
      <c r="N150" s="58" t="s">
        <v>305</v>
      </c>
      <c r="O150" s="45" t="s">
        <v>398</v>
      </c>
      <c r="P150" s="49" t="s">
        <v>540</v>
      </c>
      <c r="Q150" s="10" t="s">
        <v>1348</v>
      </c>
    </row>
    <row r="151" spans="1:17" s="13" customFormat="1" ht="75" x14ac:dyDescent="0.25">
      <c r="A151" s="49">
        <f t="shared" si="2"/>
        <v>146</v>
      </c>
      <c r="B151" s="14">
        <v>42391</v>
      </c>
      <c r="C151" s="14">
        <v>42391</v>
      </c>
      <c r="D151" s="9">
        <v>48</v>
      </c>
      <c r="E151" s="15">
        <v>307602.31400000001</v>
      </c>
      <c r="F151" s="15">
        <v>0</v>
      </c>
      <c r="G151" s="11" t="s">
        <v>63</v>
      </c>
      <c r="H151" s="58" t="s">
        <v>63</v>
      </c>
      <c r="I151" s="50" t="s">
        <v>387</v>
      </c>
      <c r="J151" s="49" t="s">
        <v>311</v>
      </c>
      <c r="K151" s="10" t="s">
        <v>14</v>
      </c>
      <c r="L151" s="10" t="s">
        <v>14</v>
      </c>
      <c r="M151" s="46" t="s">
        <v>65</v>
      </c>
      <c r="N151" s="58" t="s">
        <v>66</v>
      </c>
      <c r="O151" s="45" t="s">
        <v>399</v>
      </c>
      <c r="P151" s="49" t="s">
        <v>562</v>
      </c>
      <c r="Q151" s="10" t="s">
        <v>1349</v>
      </c>
    </row>
    <row r="152" spans="1:17" s="13" customFormat="1" ht="75" x14ac:dyDescent="0.25">
      <c r="A152" s="49">
        <f t="shared" si="2"/>
        <v>147</v>
      </c>
      <c r="B152" s="14">
        <v>42391</v>
      </c>
      <c r="C152" s="14">
        <v>42391</v>
      </c>
      <c r="D152" s="9">
        <v>127</v>
      </c>
      <c r="E152" s="15">
        <v>137800.51</v>
      </c>
      <c r="F152" s="15">
        <v>0</v>
      </c>
      <c r="G152" s="58" t="s">
        <v>232</v>
      </c>
      <c r="H152" s="58" t="s">
        <v>232</v>
      </c>
      <c r="I152" s="23" t="s">
        <v>12</v>
      </c>
      <c r="J152" s="49" t="s">
        <v>240</v>
      </c>
      <c r="K152" s="10" t="s">
        <v>14</v>
      </c>
      <c r="L152" s="10" t="s">
        <v>14</v>
      </c>
      <c r="M152" s="24" t="s">
        <v>400</v>
      </c>
      <c r="N152" s="58" t="s">
        <v>234</v>
      </c>
      <c r="O152" s="45" t="s">
        <v>401</v>
      </c>
      <c r="P152" s="49" t="s">
        <v>562</v>
      </c>
      <c r="Q152" s="10" t="s">
        <v>1350</v>
      </c>
    </row>
    <row r="153" spans="1:17" s="48" customFormat="1" ht="60" x14ac:dyDescent="0.25">
      <c r="A153" s="49">
        <f t="shared" si="2"/>
        <v>148</v>
      </c>
      <c r="B153" s="81">
        <v>42395</v>
      </c>
      <c r="C153" s="81">
        <v>42395</v>
      </c>
      <c r="D153" s="40">
        <v>64</v>
      </c>
      <c r="E153" s="15">
        <v>243374.85</v>
      </c>
      <c r="F153" s="15">
        <v>0</v>
      </c>
      <c r="G153" s="83" t="s">
        <v>402</v>
      </c>
      <c r="H153" s="58" t="s">
        <v>402</v>
      </c>
      <c r="I153" s="45" t="s">
        <v>387</v>
      </c>
      <c r="J153" s="49" t="s">
        <v>403</v>
      </c>
      <c r="K153" s="10" t="s">
        <v>14</v>
      </c>
      <c r="L153" s="10" t="s">
        <v>14</v>
      </c>
      <c r="M153" s="46" t="s">
        <v>271</v>
      </c>
      <c r="N153" s="58" t="s">
        <v>405</v>
      </c>
      <c r="O153" s="45" t="s">
        <v>406</v>
      </c>
      <c r="P153" s="49" t="s">
        <v>577</v>
      </c>
      <c r="Q153" s="45" t="s">
        <v>1354</v>
      </c>
    </row>
    <row r="154" spans="1:17" s="48" customFormat="1" ht="60" x14ac:dyDescent="0.25">
      <c r="A154" s="49">
        <f t="shared" si="2"/>
        <v>149</v>
      </c>
      <c r="B154" s="81">
        <v>42395</v>
      </c>
      <c r="C154" s="81">
        <v>42396</v>
      </c>
      <c r="D154" s="40">
        <v>1</v>
      </c>
      <c r="E154" s="15">
        <f>338458</f>
        <v>338458</v>
      </c>
      <c r="F154" s="15">
        <v>25</v>
      </c>
      <c r="G154" s="83" t="s">
        <v>328</v>
      </c>
      <c r="H154" s="83" t="s">
        <v>328</v>
      </c>
      <c r="I154" s="44" t="s">
        <v>407</v>
      </c>
      <c r="J154" s="49" t="s">
        <v>483</v>
      </c>
      <c r="K154" s="10" t="s">
        <v>14</v>
      </c>
      <c r="L154" s="10" t="s">
        <v>14</v>
      </c>
      <c r="M154" s="46" t="s">
        <v>65</v>
      </c>
      <c r="N154" s="58" t="s">
        <v>330</v>
      </c>
      <c r="O154" s="45" t="s">
        <v>408</v>
      </c>
      <c r="P154" s="49" t="s">
        <v>542</v>
      </c>
      <c r="Q154" s="45" t="s">
        <v>1355</v>
      </c>
    </row>
    <row r="155" spans="1:17" s="48" customFormat="1" ht="75" x14ac:dyDescent="0.25">
      <c r="A155" s="49">
        <f t="shared" si="2"/>
        <v>150</v>
      </c>
      <c r="B155" s="81">
        <v>42409</v>
      </c>
      <c r="C155" s="81">
        <v>42409</v>
      </c>
      <c r="D155" s="40">
        <v>3</v>
      </c>
      <c r="E155" s="15">
        <v>163615.18</v>
      </c>
      <c r="F155" s="15">
        <v>0</v>
      </c>
      <c r="G155" s="83" t="s">
        <v>409</v>
      </c>
      <c r="H155" s="83" t="s">
        <v>409</v>
      </c>
      <c r="I155" s="44" t="s">
        <v>118</v>
      </c>
      <c r="J155" s="49" t="s">
        <v>410</v>
      </c>
      <c r="K155" s="10" t="s">
        <v>14</v>
      </c>
      <c r="L155" s="10" t="s">
        <v>14</v>
      </c>
      <c r="M155" s="46" t="s">
        <v>1373</v>
      </c>
      <c r="N155" s="58" t="s">
        <v>121</v>
      </c>
      <c r="O155" s="45" t="s">
        <v>412</v>
      </c>
      <c r="P155" s="49" t="s">
        <v>577</v>
      </c>
      <c r="Q155" s="45" t="s">
        <v>1356</v>
      </c>
    </row>
    <row r="156" spans="1:17" s="48" customFormat="1" ht="60" x14ac:dyDescent="0.25">
      <c r="A156" s="49">
        <f t="shared" si="2"/>
        <v>151</v>
      </c>
      <c r="B156" s="81">
        <v>42409</v>
      </c>
      <c r="C156" s="81">
        <v>42409</v>
      </c>
      <c r="D156" s="40">
        <v>111</v>
      </c>
      <c r="E156" s="15">
        <v>480001.2</v>
      </c>
      <c r="F156" s="15">
        <v>0</v>
      </c>
      <c r="G156" s="68" t="s">
        <v>413</v>
      </c>
      <c r="H156" s="68" t="s">
        <v>413</v>
      </c>
      <c r="I156" s="45" t="s">
        <v>387</v>
      </c>
      <c r="J156" s="49" t="s">
        <v>403</v>
      </c>
      <c r="K156" s="10" t="s">
        <v>14</v>
      </c>
      <c r="L156" s="10" t="s">
        <v>14</v>
      </c>
      <c r="M156" s="46" t="s">
        <v>114</v>
      </c>
      <c r="N156" s="58" t="s">
        <v>115</v>
      </c>
      <c r="O156" s="45" t="s">
        <v>415</v>
      </c>
      <c r="P156" s="49" t="s">
        <v>573</v>
      </c>
      <c r="Q156" s="45" t="s">
        <v>1353</v>
      </c>
    </row>
    <row r="157" spans="1:17" s="48" customFormat="1" ht="75" x14ac:dyDescent="0.25">
      <c r="A157" s="49">
        <f t="shared" si="2"/>
        <v>152</v>
      </c>
      <c r="B157" s="81">
        <v>42409</v>
      </c>
      <c r="C157" s="81">
        <v>42410</v>
      </c>
      <c r="D157" s="40">
        <v>2</v>
      </c>
      <c r="E157" s="15">
        <f>156890</f>
        <v>156890</v>
      </c>
      <c r="F157" s="15">
        <v>25</v>
      </c>
      <c r="G157" s="83" t="s">
        <v>328</v>
      </c>
      <c r="H157" s="83" t="s">
        <v>328</v>
      </c>
      <c r="I157" s="44" t="s">
        <v>407</v>
      </c>
      <c r="J157" s="49" t="s">
        <v>483</v>
      </c>
      <c r="K157" s="10" t="s">
        <v>14</v>
      </c>
      <c r="L157" s="10" t="s">
        <v>14</v>
      </c>
      <c r="M157" s="46" t="s">
        <v>65</v>
      </c>
      <c r="N157" s="58" t="s">
        <v>330</v>
      </c>
      <c r="O157" s="45" t="s">
        <v>416</v>
      </c>
      <c r="P157" s="49" t="s">
        <v>542</v>
      </c>
      <c r="Q157" s="45" t="s">
        <v>1351</v>
      </c>
    </row>
    <row r="158" spans="1:17" s="48" customFormat="1" ht="60" x14ac:dyDescent="0.25">
      <c r="A158" s="49">
        <f t="shared" si="2"/>
        <v>153</v>
      </c>
      <c r="B158" s="81">
        <v>42412</v>
      </c>
      <c r="C158" s="81">
        <v>42412</v>
      </c>
      <c r="D158" s="40">
        <v>140</v>
      </c>
      <c r="E158" s="15">
        <v>753783.88</v>
      </c>
      <c r="F158" s="15">
        <v>0</v>
      </c>
      <c r="G158" s="69" t="s">
        <v>417</v>
      </c>
      <c r="H158" s="69" t="s">
        <v>417</v>
      </c>
      <c r="I158" s="45" t="s">
        <v>387</v>
      </c>
      <c r="J158" s="49" t="s">
        <v>418</v>
      </c>
      <c r="K158" s="10" t="s">
        <v>14</v>
      </c>
      <c r="L158" s="10" t="s">
        <v>14</v>
      </c>
      <c r="M158" s="46" t="s">
        <v>65</v>
      </c>
      <c r="N158" s="58" t="s">
        <v>419</v>
      </c>
      <c r="O158" s="45" t="s">
        <v>420</v>
      </c>
      <c r="P158" s="49" t="s">
        <v>551</v>
      </c>
      <c r="Q158" s="45" t="s">
        <v>1299</v>
      </c>
    </row>
    <row r="159" spans="1:17" s="48" customFormat="1" ht="75" x14ac:dyDescent="0.25">
      <c r="A159" s="49">
        <f t="shared" si="2"/>
        <v>154</v>
      </c>
      <c r="B159" s="81">
        <v>42420</v>
      </c>
      <c r="C159" s="81">
        <v>42420</v>
      </c>
      <c r="D159" s="40">
        <v>177</v>
      </c>
      <c r="E159" s="15">
        <v>289270.73</v>
      </c>
      <c r="F159" s="15">
        <v>0</v>
      </c>
      <c r="G159" s="70" t="s">
        <v>354</v>
      </c>
      <c r="H159" s="70" t="s">
        <v>354</v>
      </c>
      <c r="I159" s="45" t="s">
        <v>387</v>
      </c>
      <c r="J159" s="45" t="s">
        <v>355</v>
      </c>
      <c r="K159" s="45" t="s">
        <v>14</v>
      </c>
      <c r="L159" s="45" t="s">
        <v>14</v>
      </c>
      <c r="M159" s="46" t="s">
        <v>1210</v>
      </c>
      <c r="N159" s="58" t="s">
        <v>356</v>
      </c>
      <c r="O159" s="47" t="s">
        <v>422</v>
      </c>
      <c r="P159" s="45" t="s">
        <v>542</v>
      </c>
      <c r="Q159" s="45" t="s">
        <v>1214</v>
      </c>
    </row>
    <row r="160" spans="1:17" s="48" customFormat="1" ht="75" x14ac:dyDescent="0.25">
      <c r="A160" s="49">
        <f t="shared" si="2"/>
        <v>155</v>
      </c>
      <c r="B160" s="81">
        <v>42420</v>
      </c>
      <c r="C160" s="81">
        <v>42420</v>
      </c>
      <c r="D160" s="40">
        <v>180</v>
      </c>
      <c r="E160" s="15">
        <v>179626.33</v>
      </c>
      <c r="F160" s="15">
        <v>0</v>
      </c>
      <c r="G160" s="42" t="s">
        <v>423</v>
      </c>
      <c r="H160" s="42" t="s">
        <v>423</v>
      </c>
      <c r="I160" s="45" t="s">
        <v>387</v>
      </c>
      <c r="J160" s="45" t="s">
        <v>424</v>
      </c>
      <c r="K160" s="45" t="s">
        <v>14</v>
      </c>
      <c r="L160" s="45" t="s">
        <v>14</v>
      </c>
      <c r="M160" s="46" t="s">
        <v>890</v>
      </c>
      <c r="N160" s="58" t="s">
        <v>425</v>
      </c>
      <c r="O160" s="47" t="s">
        <v>426</v>
      </c>
      <c r="P160" s="45" t="s">
        <v>577</v>
      </c>
      <c r="Q160" s="45" t="s">
        <v>1352</v>
      </c>
    </row>
    <row r="161" spans="1:17" s="48" customFormat="1" ht="75" x14ac:dyDescent="0.25">
      <c r="A161" s="49">
        <f t="shared" si="2"/>
        <v>156</v>
      </c>
      <c r="B161" s="81">
        <v>42420</v>
      </c>
      <c r="C161" s="81">
        <v>42420</v>
      </c>
      <c r="D161" s="40">
        <v>178</v>
      </c>
      <c r="E161" s="15">
        <v>225400</v>
      </c>
      <c r="F161" s="15">
        <v>0</v>
      </c>
      <c r="G161" s="42" t="s">
        <v>367</v>
      </c>
      <c r="H161" s="42" t="s">
        <v>367</v>
      </c>
      <c r="I161" s="45" t="s">
        <v>387</v>
      </c>
      <c r="J161" s="45" t="s">
        <v>368</v>
      </c>
      <c r="K161" s="45" t="s">
        <v>14</v>
      </c>
      <c r="L161" s="45" t="s">
        <v>14</v>
      </c>
      <c r="M161" s="46" t="s">
        <v>65</v>
      </c>
      <c r="N161" s="58" t="s">
        <v>369</v>
      </c>
      <c r="O161" s="47" t="s">
        <v>427</v>
      </c>
      <c r="P161" s="45" t="s">
        <v>542</v>
      </c>
      <c r="Q161" s="45" t="s">
        <v>1317</v>
      </c>
    </row>
    <row r="162" spans="1:17" s="48" customFormat="1" ht="75" x14ac:dyDescent="0.25">
      <c r="A162" s="49">
        <f t="shared" si="2"/>
        <v>157</v>
      </c>
      <c r="B162" s="14">
        <v>42420</v>
      </c>
      <c r="C162" s="14">
        <v>42420</v>
      </c>
      <c r="D162" s="9">
        <v>179</v>
      </c>
      <c r="E162" s="15">
        <v>237944</v>
      </c>
      <c r="F162" s="15">
        <v>0</v>
      </c>
      <c r="G162" s="42" t="s">
        <v>372</v>
      </c>
      <c r="H162" s="42" t="s">
        <v>372</v>
      </c>
      <c r="I162" s="45" t="s">
        <v>387</v>
      </c>
      <c r="J162" s="10" t="s">
        <v>59</v>
      </c>
      <c r="K162" s="45" t="s">
        <v>14</v>
      </c>
      <c r="L162" s="45" t="s">
        <v>14</v>
      </c>
      <c r="M162" s="16" t="s">
        <v>428</v>
      </c>
      <c r="N162" s="11" t="s">
        <v>429</v>
      </c>
      <c r="O162" s="52" t="s">
        <v>430</v>
      </c>
      <c r="P162" s="10" t="s">
        <v>542</v>
      </c>
      <c r="Q162" s="10" t="s">
        <v>1318</v>
      </c>
    </row>
    <row r="163" spans="1:17" s="53" customFormat="1" ht="75" x14ac:dyDescent="0.25">
      <c r="A163" s="49">
        <f t="shared" si="2"/>
        <v>158</v>
      </c>
      <c r="B163" s="14">
        <v>42426</v>
      </c>
      <c r="C163" s="14">
        <v>42426</v>
      </c>
      <c r="D163" s="9">
        <v>201</v>
      </c>
      <c r="E163" s="15">
        <v>2353689.06</v>
      </c>
      <c r="F163" s="15">
        <v>0</v>
      </c>
      <c r="G163" s="42" t="s">
        <v>431</v>
      </c>
      <c r="H163" s="42" t="s">
        <v>431</v>
      </c>
      <c r="I163" s="45" t="s">
        <v>387</v>
      </c>
      <c r="J163" s="10" t="s">
        <v>432</v>
      </c>
      <c r="K163" s="45" t="s">
        <v>14</v>
      </c>
      <c r="L163" s="45" t="s">
        <v>14</v>
      </c>
      <c r="M163" s="16" t="s">
        <v>433</v>
      </c>
      <c r="N163" s="11" t="s">
        <v>434</v>
      </c>
      <c r="O163" s="52" t="s">
        <v>435</v>
      </c>
      <c r="P163" s="10" t="s">
        <v>537</v>
      </c>
      <c r="Q163" s="10" t="s">
        <v>1316</v>
      </c>
    </row>
    <row r="164" spans="1:17" s="13" customFormat="1" ht="75" x14ac:dyDescent="0.25">
      <c r="A164" s="49">
        <f t="shared" si="2"/>
        <v>159</v>
      </c>
      <c r="B164" s="14">
        <v>42426</v>
      </c>
      <c r="C164" s="14">
        <v>42426</v>
      </c>
      <c r="D164" s="9">
        <v>194</v>
      </c>
      <c r="E164" s="15">
        <v>350000</v>
      </c>
      <c r="F164" s="15">
        <v>0</v>
      </c>
      <c r="G164" s="11" t="s">
        <v>436</v>
      </c>
      <c r="H164" s="11" t="s">
        <v>436</v>
      </c>
      <c r="I164" s="45" t="s">
        <v>387</v>
      </c>
      <c r="J164" s="10" t="s">
        <v>437</v>
      </c>
      <c r="K164" s="45" t="s">
        <v>14</v>
      </c>
      <c r="L164" s="45" t="s">
        <v>14</v>
      </c>
      <c r="M164" s="16" t="s">
        <v>867</v>
      </c>
      <c r="N164" s="11" t="s">
        <v>439</v>
      </c>
      <c r="O164" s="12" t="s">
        <v>440</v>
      </c>
      <c r="P164" s="10" t="s">
        <v>551</v>
      </c>
      <c r="Q164" s="10" t="s">
        <v>1314</v>
      </c>
    </row>
    <row r="165" spans="1:17" s="71" customFormat="1" ht="75" x14ac:dyDescent="0.25">
      <c r="A165" s="39">
        <f t="shared" si="2"/>
        <v>160</v>
      </c>
      <c r="B165" s="14">
        <v>42426</v>
      </c>
      <c r="C165" s="14">
        <v>42426</v>
      </c>
      <c r="D165" s="9">
        <v>200</v>
      </c>
      <c r="E165" s="15">
        <v>5358015.16</v>
      </c>
      <c r="F165" s="15">
        <v>0</v>
      </c>
      <c r="G165" s="84" t="s">
        <v>441</v>
      </c>
      <c r="H165" s="84" t="s">
        <v>441</v>
      </c>
      <c r="I165" s="10" t="s">
        <v>387</v>
      </c>
      <c r="J165" s="10" t="s">
        <v>391</v>
      </c>
      <c r="K165" s="10" t="s">
        <v>14</v>
      </c>
      <c r="L165" s="10" t="s">
        <v>14</v>
      </c>
      <c r="M165" s="10" t="s">
        <v>442</v>
      </c>
      <c r="N165" s="11" t="s">
        <v>443</v>
      </c>
      <c r="O165" s="10" t="s">
        <v>444</v>
      </c>
      <c r="P165" s="10" t="s">
        <v>537</v>
      </c>
      <c r="Q165" s="10" t="s">
        <v>1315</v>
      </c>
    </row>
    <row r="166" spans="1:17" s="13" customFormat="1" ht="75" x14ac:dyDescent="0.25">
      <c r="A166" s="49">
        <f t="shared" si="2"/>
        <v>161</v>
      </c>
      <c r="B166" s="14">
        <v>42429</v>
      </c>
      <c r="C166" s="14">
        <v>42429</v>
      </c>
      <c r="D166" s="9">
        <v>934</v>
      </c>
      <c r="E166" s="41">
        <v>600000</v>
      </c>
      <c r="F166" s="41">
        <v>0</v>
      </c>
      <c r="G166" s="83" t="s">
        <v>707</v>
      </c>
      <c r="H166" s="83" t="s">
        <v>707</v>
      </c>
      <c r="I166" s="23" t="s">
        <v>12</v>
      </c>
      <c r="J166" s="49" t="s">
        <v>445</v>
      </c>
      <c r="K166" s="45" t="s">
        <v>14</v>
      </c>
      <c r="L166" s="45" t="s">
        <v>14</v>
      </c>
      <c r="M166" s="45" t="s">
        <v>275</v>
      </c>
      <c r="N166" s="11" t="s">
        <v>447</v>
      </c>
      <c r="O166" s="45" t="s">
        <v>448</v>
      </c>
      <c r="P166" s="49" t="s">
        <v>551</v>
      </c>
      <c r="Q166" s="10" t="s">
        <v>1314</v>
      </c>
    </row>
    <row r="167" spans="1:17" s="13" customFormat="1" ht="75" x14ac:dyDescent="0.25">
      <c r="A167" s="39">
        <f t="shared" si="2"/>
        <v>162</v>
      </c>
      <c r="B167" s="14">
        <v>42430</v>
      </c>
      <c r="C167" s="14">
        <v>42430</v>
      </c>
      <c r="D167" s="9">
        <v>934</v>
      </c>
      <c r="E167" s="127">
        <v>-600000</v>
      </c>
      <c r="F167" s="15">
        <v>0</v>
      </c>
      <c r="G167" s="84" t="s">
        <v>707</v>
      </c>
      <c r="H167" s="84" t="s">
        <v>707</v>
      </c>
      <c r="I167" s="20" t="s">
        <v>12</v>
      </c>
      <c r="J167" s="39" t="s">
        <v>445</v>
      </c>
      <c r="K167" s="10" t="s">
        <v>14</v>
      </c>
      <c r="L167" s="10" t="s">
        <v>14</v>
      </c>
      <c r="M167" s="10" t="s">
        <v>275</v>
      </c>
      <c r="N167" s="11" t="s">
        <v>447</v>
      </c>
      <c r="O167" s="10" t="s">
        <v>448</v>
      </c>
      <c r="P167" s="39" t="s">
        <v>551</v>
      </c>
      <c r="Q167" s="10" t="s">
        <v>805</v>
      </c>
    </row>
    <row r="168" spans="1:17" s="71" customFormat="1" ht="75" x14ac:dyDescent="0.25">
      <c r="A168" s="49">
        <f t="shared" si="2"/>
        <v>163</v>
      </c>
      <c r="B168" s="14">
        <v>42451</v>
      </c>
      <c r="C168" s="14">
        <v>42451</v>
      </c>
      <c r="D168" s="9">
        <v>1277</v>
      </c>
      <c r="E168" s="15">
        <v>600000</v>
      </c>
      <c r="F168" s="15">
        <v>0</v>
      </c>
      <c r="G168" s="84" t="s">
        <v>707</v>
      </c>
      <c r="H168" s="84" t="s">
        <v>707</v>
      </c>
      <c r="I168" s="20" t="s">
        <v>12</v>
      </c>
      <c r="J168" s="39" t="s">
        <v>445</v>
      </c>
      <c r="K168" s="10" t="s">
        <v>14</v>
      </c>
      <c r="L168" s="10" t="s">
        <v>14</v>
      </c>
      <c r="M168" s="10" t="s">
        <v>275</v>
      </c>
      <c r="N168" s="11" t="s">
        <v>447</v>
      </c>
      <c r="O168" s="10" t="s">
        <v>448</v>
      </c>
      <c r="P168" s="39" t="s">
        <v>551</v>
      </c>
      <c r="Q168" s="10" t="s">
        <v>1324</v>
      </c>
    </row>
    <row r="169" spans="1:17" s="13" customFormat="1" ht="60" x14ac:dyDescent="0.25">
      <c r="A169" s="49">
        <f t="shared" si="2"/>
        <v>164</v>
      </c>
      <c r="B169" s="14">
        <v>42429</v>
      </c>
      <c r="C169" s="14">
        <v>42429</v>
      </c>
      <c r="D169" s="9">
        <v>203</v>
      </c>
      <c r="E169" s="15">
        <v>349118</v>
      </c>
      <c r="F169" s="15">
        <v>0</v>
      </c>
      <c r="G169" s="83" t="s">
        <v>449</v>
      </c>
      <c r="H169" s="83" t="s">
        <v>449</v>
      </c>
      <c r="I169" s="45" t="s">
        <v>387</v>
      </c>
      <c r="J169" s="49" t="s">
        <v>285</v>
      </c>
      <c r="K169" s="45" t="s">
        <v>26</v>
      </c>
      <c r="L169" s="45" t="s">
        <v>283</v>
      </c>
      <c r="M169" s="16" t="s">
        <v>194</v>
      </c>
      <c r="N169" s="11" t="s">
        <v>61</v>
      </c>
      <c r="O169" s="45" t="s">
        <v>450</v>
      </c>
      <c r="P169" s="49" t="s">
        <v>542</v>
      </c>
      <c r="Q169" s="10" t="s">
        <v>1323</v>
      </c>
    </row>
    <row r="170" spans="1:17" s="13" customFormat="1" ht="75" x14ac:dyDescent="0.25">
      <c r="A170" s="49">
        <f t="shared" si="2"/>
        <v>165</v>
      </c>
      <c r="B170" s="14">
        <v>42440</v>
      </c>
      <c r="C170" s="14">
        <v>42440</v>
      </c>
      <c r="D170" s="9">
        <v>265</v>
      </c>
      <c r="E170" s="15">
        <v>101436.71</v>
      </c>
      <c r="F170" s="15">
        <v>0</v>
      </c>
      <c r="G170" s="72" t="s">
        <v>451</v>
      </c>
      <c r="H170" s="72" t="s">
        <v>451</v>
      </c>
      <c r="I170" s="45" t="s">
        <v>387</v>
      </c>
      <c r="J170" s="73" t="s">
        <v>85</v>
      </c>
      <c r="K170" s="45" t="s">
        <v>14</v>
      </c>
      <c r="L170" s="45" t="s">
        <v>14</v>
      </c>
      <c r="M170" s="16" t="s">
        <v>86</v>
      </c>
      <c r="N170" s="11" t="s">
        <v>87</v>
      </c>
      <c r="O170" s="66" t="s">
        <v>453</v>
      </c>
      <c r="P170" s="73" t="s">
        <v>551</v>
      </c>
      <c r="Q170" s="10" t="s">
        <v>1193</v>
      </c>
    </row>
    <row r="171" spans="1:17" s="13" customFormat="1" ht="75" x14ac:dyDescent="0.25">
      <c r="A171" s="49">
        <f t="shared" si="2"/>
        <v>166</v>
      </c>
      <c r="B171" s="14">
        <v>42440</v>
      </c>
      <c r="C171" s="14">
        <v>42440</v>
      </c>
      <c r="D171" s="9">
        <v>264</v>
      </c>
      <c r="E171" s="15">
        <v>151000</v>
      </c>
      <c r="F171" s="15">
        <v>0</v>
      </c>
      <c r="G171" s="72" t="s">
        <v>454</v>
      </c>
      <c r="H171" s="72" t="s">
        <v>454</v>
      </c>
      <c r="I171" s="45" t="s">
        <v>387</v>
      </c>
      <c r="J171" s="73" t="s">
        <v>54</v>
      </c>
      <c r="K171" s="45" t="s">
        <v>14</v>
      </c>
      <c r="L171" s="45" t="s">
        <v>14</v>
      </c>
      <c r="M171" s="16" t="s">
        <v>939</v>
      </c>
      <c r="N171" s="11" t="s">
        <v>229</v>
      </c>
      <c r="O171" s="66" t="s">
        <v>455</v>
      </c>
      <c r="P171" s="73" t="s">
        <v>551</v>
      </c>
      <c r="Q171" s="10" t="s">
        <v>1322</v>
      </c>
    </row>
    <row r="172" spans="1:17" s="13" customFormat="1" ht="75" x14ac:dyDescent="0.25">
      <c r="A172" s="49">
        <f t="shared" si="2"/>
        <v>167</v>
      </c>
      <c r="B172" s="14">
        <v>42440</v>
      </c>
      <c r="C172" s="14">
        <v>42440</v>
      </c>
      <c r="D172" s="9">
        <v>266</v>
      </c>
      <c r="E172" s="41">
        <v>63000</v>
      </c>
      <c r="F172" s="41">
        <v>0</v>
      </c>
      <c r="G172" s="72" t="s">
        <v>456</v>
      </c>
      <c r="H172" s="72" t="s">
        <v>456</v>
      </c>
      <c r="I172" s="45" t="s">
        <v>387</v>
      </c>
      <c r="J172" s="73" t="s">
        <v>39</v>
      </c>
      <c r="K172" s="45" t="s">
        <v>26</v>
      </c>
      <c r="L172" s="45" t="s">
        <v>248</v>
      </c>
      <c r="M172" s="16" t="s">
        <v>141</v>
      </c>
      <c r="N172" s="11" t="s">
        <v>458</v>
      </c>
      <c r="O172" s="66" t="s">
        <v>459</v>
      </c>
      <c r="P172" s="73" t="s">
        <v>542</v>
      </c>
      <c r="Q172" s="73" t="s">
        <v>1321</v>
      </c>
    </row>
    <row r="173" spans="1:17" s="13" customFormat="1" ht="60" x14ac:dyDescent="0.25">
      <c r="A173" s="49">
        <f t="shared" si="2"/>
        <v>168</v>
      </c>
      <c r="B173" s="14">
        <v>42440</v>
      </c>
      <c r="C173" s="14">
        <v>42440</v>
      </c>
      <c r="D173" s="9">
        <v>4</v>
      </c>
      <c r="E173" s="41">
        <v>336495.7</v>
      </c>
      <c r="F173" s="41">
        <v>0</v>
      </c>
      <c r="G173" s="83" t="s">
        <v>460</v>
      </c>
      <c r="H173" s="83" t="s">
        <v>460</v>
      </c>
      <c r="I173" s="50" t="s">
        <v>118</v>
      </c>
      <c r="J173" s="73" t="s">
        <v>384</v>
      </c>
      <c r="K173" s="45" t="s">
        <v>14</v>
      </c>
      <c r="L173" s="45" t="s">
        <v>14</v>
      </c>
      <c r="M173" s="16" t="s">
        <v>385</v>
      </c>
      <c r="N173" s="11" t="s">
        <v>188</v>
      </c>
      <c r="O173" s="45" t="s">
        <v>461</v>
      </c>
      <c r="P173" s="73" t="s">
        <v>573</v>
      </c>
      <c r="Q173" s="73" t="s">
        <v>1320</v>
      </c>
    </row>
    <row r="174" spans="1:17" s="13" customFormat="1" ht="75" x14ac:dyDescent="0.25">
      <c r="A174" s="49">
        <f t="shared" si="2"/>
        <v>169</v>
      </c>
      <c r="B174" s="14">
        <v>42440</v>
      </c>
      <c r="C174" s="14">
        <v>42440</v>
      </c>
      <c r="D174" s="9">
        <v>267</v>
      </c>
      <c r="E174" s="41">
        <v>97000</v>
      </c>
      <c r="F174" s="41">
        <v>0</v>
      </c>
      <c r="G174" s="72" t="s">
        <v>200</v>
      </c>
      <c r="H174" s="72" t="s">
        <v>200</v>
      </c>
      <c r="I174" s="45" t="s">
        <v>387</v>
      </c>
      <c r="J174" s="73" t="s">
        <v>201</v>
      </c>
      <c r="K174" s="45" t="s">
        <v>14</v>
      </c>
      <c r="L174" s="45" t="s">
        <v>14</v>
      </c>
      <c r="M174" s="16" t="s">
        <v>1210</v>
      </c>
      <c r="N174" s="11" t="s">
        <v>203</v>
      </c>
      <c r="O174" s="66" t="s">
        <v>462</v>
      </c>
      <c r="P174" s="73" t="s">
        <v>551</v>
      </c>
      <c r="Q174" s="73" t="s">
        <v>1213</v>
      </c>
    </row>
    <row r="175" spans="1:17" s="13" customFormat="1" ht="75" x14ac:dyDescent="0.25">
      <c r="A175" s="49">
        <f t="shared" si="2"/>
        <v>170</v>
      </c>
      <c r="B175" s="56">
        <v>42443</v>
      </c>
      <c r="C175" s="56">
        <v>42443</v>
      </c>
      <c r="D175" s="9">
        <v>275</v>
      </c>
      <c r="E175" s="41">
        <v>1751828.65</v>
      </c>
      <c r="F175" s="41">
        <v>0</v>
      </c>
      <c r="G175" s="72" t="s">
        <v>463</v>
      </c>
      <c r="H175" s="72" t="s">
        <v>463</v>
      </c>
      <c r="I175" s="45" t="s">
        <v>387</v>
      </c>
      <c r="J175" s="45" t="s">
        <v>432</v>
      </c>
      <c r="K175" s="45" t="s">
        <v>14</v>
      </c>
      <c r="L175" s="45" t="s">
        <v>14</v>
      </c>
      <c r="M175" s="16" t="s">
        <v>40</v>
      </c>
      <c r="N175" s="11" t="s">
        <v>464</v>
      </c>
      <c r="O175" s="45" t="s">
        <v>465</v>
      </c>
      <c r="P175" s="45" t="s">
        <v>537</v>
      </c>
      <c r="Q175" s="45" t="s">
        <v>1319</v>
      </c>
    </row>
    <row r="176" spans="1:17" s="13" customFormat="1" ht="75" x14ac:dyDescent="0.25">
      <c r="A176" s="49">
        <f t="shared" si="2"/>
        <v>171</v>
      </c>
      <c r="B176" s="56">
        <v>42445</v>
      </c>
      <c r="C176" s="56">
        <v>42445</v>
      </c>
      <c r="D176" s="9">
        <v>1175</v>
      </c>
      <c r="E176" s="41">
        <v>360000</v>
      </c>
      <c r="F176" s="41">
        <v>0</v>
      </c>
      <c r="G176" s="57" t="s">
        <v>332</v>
      </c>
      <c r="H176" s="57" t="s">
        <v>332</v>
      </c>
      <c r="I176" s="23" t="s">
        <v>12</v>
      </c>
      <c r="J176" s="10" t="s">
        <v>186</v>
      </c>
      <c r="K176" s="45" t="s">
        <v>14</v>
      </c>
      <c r="L176" s="45" t="s">
        <v>14</v>
      </c>
      <c r="M176" s="16" t="s">
        <v>466</v>
      </c>
      <c r="N176" s="11" t="s">
        <v>229</v>
      </c>
      <c r="O176" s="66" t="s">
        <v>467</v>
      </c>
      <c r="P176" s="10" t="s">
        <v>573</v>
      </c>
      <c r="Q176" s="10" t="s">
        <v>1203</v>
      </c>
    </row>
    <row r="177" spans="1:17" s="13" customFormat="1" ht="60" x14ac:dyDescent="0.25">
      <c r="A177" s="49">
        <f t="shared" si="2"/>
        <v>172</v>
      </c>
      <c r="B177" s="56">
        <v>42446</v>
      </c>
      <c r="C177" s="56">
        <v>42446</v>
      </c>
      <c r="D177" s="9">
        <v>306</v>
      </c>
      <c r="E177" s="41">
        <v>60000</v>
      </c>
      <c r="F177" s="41">
        <v>0</v>
      </c>
      <c r="G177" s="58" t="s">
        <v>468</v>
      </c>
      <c r="H177" s="58" t="s">
        <v>468</v>
      </c>
      <c r="I177" s="45" t="s">
        <v>387</v>
      </c>
      <c r="J177" s="10" t="s">
        <v>403</v>
      </c>
      <c r="K177" s="45" t="s">
        <v>14</v>
      </c>
      <c r="L177" s="45" t="s">
        <v>14</v>
      </c>
      <c r="M177" s="45" t="s">
        <v>773</v>
      </c>
      <c r="N177" s="11" t="s">
        <v>470</v>
      </c>
      <c r="O177" s="66" t="s">
        <v>471</v>
      </c>
      <c r="P177" s="10" t="s">
        <v>577</v>
      </c>
      <c r="Q177" s="10" t="s">
        <v>1204</v>
      </c>
    </row>
    <row r="178" spans="1:17" s="13" customFormat="1" ht="60" x14ac:dyDescent="0.25">
      <c r="A178" s="49">
        <f t="shared" si="2"/>
        <v>173</v>
      </c>
      <c r="B178" s="14">
        <v>42446</v>
      </c>
      <c r="C178" s="14">
        <v>42446</v>
      </c>
      <c r="D178" s="9">
        <v>307</v>
      </c>
      <c r="E178" s="15">
        <v>135000</v>
      </c>
      <c r="F178" s="15">
        <v>0</v>
      </c>
      <c r="G178" s="72" t="s">
        <v>472</v>
      </c>
      <c r="H178" s="72" t="s">
        <v>472</v>
      </c>
      <c r="I178" s="45" t="s">
        <v>387</v>
      </c>
      <c r="J178" s="10" t="s">
        <v>403</v>
      </c>
      <c r="K178" s="45" t="s">
        <v>14</v>
      </c>
      <c r="L178" s="45" t="s">
        <v>14</v>
      </c>
      <c r="M178" s="45" t="s">
        <v>1414</v>
      </c>
      <c r="N178" s="11" t="s">
        <v>61</v>
      </c>
      <c r="O178" s="66" t="s">
        <v>474</v>
      </c>
      <c r="P178" s="10" t="s">
        <v>546</v>
      </c>
      <c r="Q178" s="10" t="s">
        <v>1205</v>
      </c>
    </row>
    <row r="179" spans="1:17" s="13" customFormat="1" ht="75" x14ac:dyDescent="0.25">
      <c r="A179" s="49">
        <f t="shared" si="2"/>
        <v>174</v>
      </c>
      <c r="B179" s="14">
        <v>42450</v>
      </c>
      <c r="C179" s="14">
        <v>42450</v>
      </c>
      <c r="D179" s="9">
        <v>323</v>
      </c>
      <c r="E179" s="15">
        <v>213870.36</v>
      </c>
      <c r="F179" s="15">
        <v>0</v>
      </c>
      <c r="G179" s="74" t="s">
        <v>757</v>
      </c>
      <c r="H179" s="74" t="s">
        <v>757</v>
      </c>
      <c r="I179" s="10" t="s">
        <v>387</v>
      </c>
      <c r="J179" s="10" t="s">
        <v>376</v>
      </c>
      <c r="K179" s="10" t="s">
        <v>14</v>
      </c>
      <c r="L179" s="10" t="s">
        <v>14</v>
      </c>
      <c r="M179" s="10" t="s">
        <v>15</v>
      </c>
      <c r="N179" s="11" t="s">
        <v>476</v>
      </c>
      <c r="O179" s="67" t="s">
        <v>477</v>
      </c>
      <c r="P179" s="10" t="s">
        <v>546</v>
      </c>
      <c r="Q179" s="10" t="s">
        <v>795</v>
      </c>
    </row>
    <row r="180" spans="1:17" s="13" customFormat="1" ht="60" x14ac:dyDescent="0.25">
      <c r="A180" s="49">
        <f t="shared" si="2"/>
        <v>175</v>
      </c>
      <c r="B180" s="14">
        <v>42450</v>
      </c>
      <c r="C180" s="14">
        <v>42450</v>
      </c>
      <c r="D180" s="9">
        <v>322</v>
      </c>
      <c r="E180" s="15">
        <v>338211.25</v>
      </c>
      <c r="F180" s="15">
        <v>0</v>
      </c>
      <c r="G180" s="147" t="s">
        <v>1788</v>
      </c>
      <c r="H180" s="58" t="s">
        <v>478</v>
      </c>
      <c r="I180" s="45" t="s">
        <v>387</v>
      </c>
      <c r="J180" s="45" t="s">
        <v>479</v>
      </c>
      <c r="K180" s="45" t="s">
        <v>14</v>
      </c>
      <c r="L180" s="45" t="s">
        <v>14</v>
      </c>
      <c r="M180" s="45" t="s">
        <v>887</v>
      </c>
      <c r="N180" s="11" t="s">
        <v>480</v>
      </c>
      <c r="O180" s="66" t="s">
        <v>481</v>
      </c>
      <c r="P180" s="45" t="s">
        <v>562</v>
      </c>
      <c r="Q180" s="45" t="s">
        <v>1206</v>
      </c>
    </row>
    <row r="181" spans="1:17" s="13" customFormat="1" ht="60" x14ac:dyDescent="0.25">
      <c r="A181" s="49">
        <f t="shared" si="2"/>
        <v>176</v>
      </c>
      <c r="B181" s="14">
        <v>42450</v>
      </c>
      <c r="C181" s="14">
        <v>42450</v>
      </c>
      <c r="D181" s="9">
        <v>321</v>
      </c>
      <c r="E181" s="15">
        <v>511095</v>
      </c>
      <c r="F181" s="15">
        <v>0</v>
      </c>
      <c r="G181" s="58" t="s">
        <v>482</v>
      </c>
      <c r="H181" s="58" t="s">
        <v>482</v>
      </c>
      <c r="I181" s="45" t="s">
        <v>387</v>
      </c>
      <c r="J181" s="10" t="s">
        <v>483</v>
      </c>
      <c r="K181" s="45" t="s">
        <v>14</v>
      </c>
      <c r="L181" s="45" t="s">
        <v>14</v>
      </c>
      <c r="M181" s="45" t="s">
        <v>40</v>
      </c>
      <c r="N181" s="11" t="s">
        <v>286</v>
      </c>
      <c r="O181" s="66" t="s">
        <v>484</v>
      </c>
      <c r="P181" s="10" t="s">
        <v>542</v>
      </c>
      <c r="Q181" s="10" t="s">
        <v>1207</v>
      </c>
    </row>
    <row r="182" spans="1:17" s="13" customFormat="1" ht="60" x14ac:dyDescent="0.25">
      <c r="A182" s="49">
        <f t="shared" si="2"/>
        <v>177</v>
      </c>
      <c r="B182" s="14">
        <v>42464</v>
      </c>
      <c r="C182" s="14">
        <v>42464</v>
      </c>
      <c r="D182" s="9">
        <v>406</v>
      </c>
      <c r="E182" s="41">
        <v>65945.399999999994</v>
      </c>
      <c r="F182" s="41">
        <v>0</v>
      </c>
      <c r="G182" s="11" t="s">
        <v>485</v>
      </c>
      <c r="H182" s="11" t="s">
        <v>485</v>
      </c>
      <c r="I182" s="45" t="s">
        <v>387</v>
      </c>
      <c r="J182" s="45" t="s">
        <v>486</v>
      </c>
      <c r="K182" s="45" t="s">
        <v>14</v>
      </c>
      <c r="L182" s="45" t="s">
        <v>14</v>
      </c>
      <c r="M182" s="16" t="s">
        <v>912</v>
      </c>
      <c r="N182" s="11" t="s">
        <v>487</v>
      </c>
      <c r="O182" s="12" t="s">
        <v>488</v>
      </c>
      <c r="P182" s="45" t="s">
        <v>542</v>
      </c>
      <c r="Q182" s="45" t="s">
        <v>1093</v>
      </c>
    </row>
    <row r="183" spans="1:17" s="13" customFormat="1" ht="60" x14ac:dyDescent="0.25">
      <c r="A183" s="49">
        <f t="shared" si="2"/>
        <v>178</v>
      </c>
      <c r="B183" s="14">
        <v>42464</v>
      </c>
      <c r="C183" s="14">
        <v>42464</v>
      </c>
      <c r="D183" s="9">
        <v>407</v>
      </c>
      <c r="E183" s="41">
        <v>150281.5</v>
      </c>
      <c r="F183" s="41">
        <v>0</v>
      </c>
      <c r="G183" s="11" t="s">
        <v>489</v>
      </c>
      <c r="H183" s="11" t="s">
        <v>489</v>
      </c>
      <c r="I183" s="20" t="s">
        <v>387</v>
      </c>
      <c r="J183" s="45" t="s">
        <v>39</v>
      </c>
      <c r="K183" s="45" t="s">
        <v>14</v>
      </c>
      <c r="L183" s="45" t="s">
        <v>14</v>
      </c>
      <c r="M183" s="16" t="s">
        <v>965</v>
      </c>
      <c r="N183" s="11" t="s">
        <v>490</v>
      </c>
      <c r="O183" s="12" t="s">
        <v>491</v>
      </c>
      <c r="P183" s="45" t="s">
        <v>542</v>
      </c>
      <c r="Q183" s="45" t="s">
        <v>1094</v>
      </c>
    </row>
    <row r="184" spans="1:17" s="13" customFormat="1" ht="75" x14ac:dyDescent="0.25">
      <c r="A184" s="49">
        <f t="shared" si="2"/>
        <v>179</v>
      </c>
      <c r="B184" s="14">
        <v>42465</v>
      </c>
      <c r="C184" s="14">
        <v>42465</v>
      </c>
      <c r="D184" s="9">
        <v>1</v>
      </c>
      <c r="E184" s="41">
        <v>29697.18</v>
      </c>
      <c r="F184" s="41">
        <v>0</v>
      </c>
      <c r="G184" s="11" t="s">
        <v>159</v>
      </c>
      <c r="H184" s="11" t="s">
        <v>159</v>
      </c>
      <c r="I184" s="20" t="s">
        <v>160</v>
      </c>
      <c r="J184" s="45" t="s">
        <v>161</v>
      </c>
      <c r="K184" s="45" t="s">
        <v>14</v>
      </c>
      <c r="L184" s="45" t="s">
        <v>14</v>
      </c>
      <c r="M184" s="16" t="s">
        <v>492</v>
      </c>
      <c r="N184" s="11" t="s">
        <v>163</v>
      </c>
      <c r="O184" s="12" t="s">
        <v>493</v>
      </c>
      <c r="P184" s="45" t="s">
        <v>551</v>
      </c>
      <c r="Q184" s="45" t="s">
        <v>1095</v>
      </c>
    </row>
    <row r="185" spans="1:17" s="13" customFormat="1" ht="75" x14ac:dyDescent="0.25">
      <c r="A185" s="49">
        <f t="shared" si="2"/>
        <v>180</v>
      </c>
      <c r="B185" s="14">
        <v>42465</v>
      </c>
      <c r="C185" s="14">
        <v>42465</v>
      </c>
      <c r="D185" s="9">
        <v>412</v>
      </c>
      <c r="E185" s="41">
        <v>180847.98</v>
      </c>
      <c r="F185" s="41">
        <v>0</v>
      </c>
      <c r="G185" s="11" t="s">
        <v>494</v>
      </c>
      <c r="H185" s="11" t="s">
        <v>494</v>
      </c>
      <c r="I185" s="20" t="s">
        <v>387</v>
      </c>
      <c r="J185" s="45" t="s">
        <v>495</v>
      </c>
      <c r="K185" s="45" t="s">
        <v>14</v>
      </c>
      <c r="L185" s="45" t="s">
        <v>14</v>
      </c>
      <c r="M185" s="16" t="s">
        <v>50</v>
      </c>
      <c r="N185" s="11" t="s">
        <v>497</v>
      </c>
      <c r="O185" s="12" t="s">
        <v>498</v>
      </c>
      <c r="P185" s="45" t="s">
        <v>546</v>
      </c>
      <c r="Q185" s="45" t="s">
        <v>1096</v>
      </c>
    </row>
    <row r="186" spans="1:17" s="59" customFormat="1" ht="75" x14ac:dyDescent="0.25">
      <c r="A186" s="49">
        <f t="shared" si="2"/>
        <v>181</v>
      </c>
      <c r="B186" s="14">
        <v>42473</v>
      </c>
      <c r="C186" s="14">
        <v>42473</v>
      </c>
      <c r="D186" s="9">
        <v>432</v>
      </c>
      <c r="E186" s="41">
        <v>63000</v>
      </c>
      <c r="F186" s="41">
        <v>0</v>
      </c>
      <c r="G186" s="11" t="s">
        <v>499</v>
      </c>
      <c r="H186" s="11" t="s">
        <v>499</v>
      </c>
      <c r="I186" s="20" t="s">
        <v>387</v>
      </c>
      <c r="J186" s="45" t="s">
        <v>39</v>
      </c>
      <c r="K186" s="45" t="s">
        <v>26</v>
      </c>
      <c r="L186" s="45" t="s">
        <v>248</v>
      </c>
      <c r="M186" s="16" t="s">
        <v>933</v>
      </c>
      <c r="N186" s="11" t="s">
        <v>501</v>
      </c>
      <c r="O186" s="12" t="s">
        <v>502</v>
      </c>
      <c r="P186" s="45" t="s">
        <v>542</v>
      </c>
      <c r="Q186" s="45" t="s">
        <v>1097</v>
      </c>
    </row>
    <row r="187" spans="1:17" s="59" customFormat="1" ht="60" x14ac:dyDescent="0.25">
      <c r="A187" s="49">
        <f t="shared" si="2"/>
        <v>182</v>
      </c>
      <c r="B187" s="14">
        <v>42473</v>
      </c>
      <c r="C187" s="14">
        <v>42473</v>
      </c>
      <c r="D187" s="9">
        <v>431</v>
      </c>
      <c r="E187" s="41">
        <v>24345.56</v>
      </c>
      <c r="F187" s="41">
        <v>0</v>
      </c>
      <c r="G187" s="11" t="s">
        <v>503</v>
      </c>
      <c r="H187" s="11" t="s">
        <v>503</v>
      </c>
      <c r="I187" s="20" t="s">
        <v>387</v>
      </c>
      <c r="J187" s="45" t="s">
        <v>504</v>
      </c>
      <c r="K187" s="45" t="s">
        <v>14</v>
      </c>
      <c r="L187" s="45" t="s">
        <v>14</v>
      </c>
      <c r="M187" s="16" t="s">
        <v>104</v>
      </c>
      <c r="N187" s="11" t="s">
        <v>121</v>
      </c>
      <c r="O187" s="12" t="s">
        <v>505</v>
      </c>
      <c r="P187" s="45" t="s">
        <v>542</v>
      </c>
      <c r="Q187" s="45" t="s">
        <v>1098</v>
      </c>
    </row>
    <row r="188" spans="1:17" s="59" customFormat="1" ht="75" x14ac:dyDescent="0.25">
      <c r="A188" s="49">
        <f t="shared" si="2"/>
        <v>183</v>
      </c>
      <c r="B188" s="14">
        <v>42474</v>
      </c>
      <c r="C188" s="14">
        <v>42474</v>
      </c>
      <c r="D188" s="9">
        <v>437</v>
      </c>
      <c r="E188" s="15">
        <v>164000</v>
      </c>
      <c r="F188" s="15">
        <v>0</v>
      </c>
      <c r="G188" s="11" t="s">
        <v>436</v>
      </c>
      <c r="H188" s="11" t="s">
        <v>436</v>
      </c>
      <c r="I188" s="45" t="s">
        <v>387</v>
      </c>
      <c r="J188" s="10" t="s">
        <v>437</v>
      </c>
      <c r="K188" s="45" t="s">
        <v>14</v>
      </c>
      <c r="L188" s="45" t="s">
        <v>14</v>
      </c>
      <c r="M188" s="16" t="s">
        <v>1276</v>
      </c>
      <c r="N188" s="11" t="s">
        <v>439</v>
      </c>
      <c r="O188" s="12" t="s">
        <v>507</v>
      </c>
      <c r="P188" s="10" t="s">
        <v>551</v>
      </c>
      <c r="Q188" s="10" t="s">
        <v>1099</v>
      </c>
    </row>
    <row r="189" spans="1:17" s="59" customFormat="1" ht="60" x14ac:dyDescent="0.25">
      <c r="A189" s="49">
        <f t="shared" si="2"/>
        <v>184</v>
      </c>
      <c r="B189" s="14">
        <v>42478</v>
      </c>
      <c r="C189" s="14">
        <v>42478</v>
      </c>
      <c r="D189" s="9">
        <v>450</v>
      </c>
      <c r="E189" s="15">
        <v>153000</v>
      </c>
      <c r="F189" s="15">
        <v>0</v>
      </c>
      <c r="G189" s="72" t="s">
        <v>508</v>
      </c>
      <c r="H189" s="72" t="s">
        <v>508</v>
      </c>
      <c r="I189" s="45" t="s">
        <v>387</v>
      </c>
      <c r="J189" s="10" t="s">
        <v>509</v>
      </c>
      <c r="K189" s="45" t="s">
        <v>14</v>
      </c>
      <c r="L189" s="45" t="s">
        <v>14</v>
      </c>
      <c r="M189" s="16" t="s">
        <v>939</v>
      </c>
      <c r="N189" s="11" t="s">
        <v>510</v>
      </c>
      <c r="O189" s="55" t="s">
        <v>511</v>
      </c>
      <c r="P189" s="10" t="s">
        <v>542</v>
      </c>
      <c r="Q189" s="10" t="s">
        <v>1100</v>
      </c>
    </row>
    <row r="190" spans="1:17" s="59" customFormat="1" ht="75" x14ac:dyDescent="0.25">
      <c r="A190" s="49">
        <f t="shared" si="2"/>
        <v>185</v>
      </c>
      <c r="B190" s="14">
        <v>42478</v>
      </c>
      <c r="C190" s="14">
        <v>42478</v>
      </c>
      <c r="D190" s="9">
        <v>451</v>
      </c>
      <c r="E190" s="15">
        <v>419128.09</v>
      </c>
      <c r="F190" s="15">
        <v>0</v>
      </c>
      <c r="G190" s="42" t="s">
        <v>423</v>
      </c>
      <c r="H190" s="42" t="s">
        <v>423</v>
      </c>
      <c r="I190" s="45" t="s">
        <v>387</v>
      </c>
      <c r="J190" s="10" t="s">
        <v>424</v>
      </c>
      <c r="K190" s="45" t="s">
        <v>14</v>
      </c>
      <c r="L190" s="45" t="s">
        <v>14</v>
      </c>
      <c r="M190" s="46" t="s">
        <v>65</v>
      </c>
      <c r="N190" s="11" t="s">
        <v>425</v>
      </c>
      <c r="O190" s="66" t="s">
        <v>512</v>
      </c>
      <c r="P190" s="10" t="s">
        <v>577</v>
      </c>
      <c r="Q190" s="10" t="s">
        <v>1078</v>
      </c>
    </row>
    <row r="191" spans="1:17" s="59" customFormat="1" ht="60" x14ac:dyDescent="0.25">
      <c r="A191" s="49">
        <f t="shared" si="2"/>
        <v>186</v>
      </c>
      <c r="B191" s="14">
        <v>42480</v>
      </c>
      <c r="C191" s="14">
        <v>42480</v>
      </c>
      <c r="D191" s="9">
        <v>459</v>
      </c>
      <c r="E191" s="15">
        <v>396000</v>
      </c>
      <c r="F191" s="15">
        <v>0</v>
      </c>
      <c r="G191" s="68" t="s">
        <v>413</v>
      </c>
      <c r="H191" s="68" t="s">
        <v>413</v>
      </c>
      <c r="I191" s="45" t="s">
        <v>387</v>
      </c>
      <c r="J191" s="10" t="s">
        <v>403</v>
      </c>
      <c r="K191" s="45" t="s">
        <v>14</v>
      </c>
      <c r="L191" s="45" t="s">
        <v>14</v>
      </c>
      <c r="M191" s="16" t="s">
        <v>114</v>
      </c>
      <c r="N191" s="11" t="s">
        <v>115</v>
      </c>
      <c r="O191" s="55" t="s">
        <v>513</v>
      </c>
      <c r="P191" s="10" t="s">
        <v>573</v>
      </c>
      <c r="Q191" s="10" t="s">
        <v>1079</v>
      </c>
    </row>
    <row r="192" spans="1:17" s="59" customFormat="1" ht="75" x14ac:dyDescent="0.25">
      <c r="A192" s="49">
        <f t="shared" si="2"/>
        <v>187</v>
      </c>
      <c r="B192" s="14">
        <v>42480</v>
      </c>
      <c r="C192" s="14">
        <v>42480</v>
      </c>
      <c r="D192" s="9">
        <v>460</v>
      </c>
      <c r="E192" s="15">
        <v>304176.27</v>
      </c>
      <c r="F192" s="15">
        <v>0</v>
      </c>
      <c r="G192" s="68" t="s">
        <v>514</v>
      </c>
      <c r="H192" s="68" t="s">
        <v>514</v>
      </c>
      <c r="I192" s="45" t="s">
        <v>387</v>
      </c>
      <c r="J192" s="45" t="s">
        <v>515</v>
      </c>
      <c r="K192" s="45" t="s">
        <v>14</v>
      </c>
      <c r="L192" s="45" t="s">
        <v>14</v>
      </c>
      <c r="M192" s="16" t="s">
        <v>774</v>
      </c>
      <c r="N192" s="11" t="s">
        <v>464</v>
      </c>
      <c r="O192" s="55" t="s">
        <v>516</v>
      </c>
      <c r="P192" s="45" t="s">
        <v>551</v>
      </c>
      <c r="Q192" s="45" t="s">
        <v>1080</v>
      </c>
    </row>
    <row r="193" spans="1:17" s="59" customFormat="1" ht="75" x14ac:dyDescent="0.25">
      <c r="A193" s="49">
        <f t="shared" si="2"/>
        <v>188</v>
      </c>
      <c r="B193" s="14">
        <v>42485</v>
      </c>
      <c r="C193" s="14">
        <v>42485</v>
      </c>
      <c r="D193" s="9">
        <v>493</v>
      </c>
      <c r="E193" s="15">
        <v>255057.61</v>
      </c>
      <c r="F193" s="15">
        <v>0</v>
      </c>
      <c r="G193" s="58" t="s">
        <v>482</v>
      </c>
      <c r="H193" s="58" t="s">
        <v>482</v>
      </c>
      <c r="I193" s="45" t="s">
        <v>387</v>
      </c>
      <c r="J193" s="10" t="s">
        <v>483</v>
      </c>
      <c r="K193" s="45" t="s">
        <v>14</v>
      </c>
      <c r="L193" s="45" t="s">
        <v>14</v>
      </c>
      <c r="M193" s="16" t="s">
        <v>40</v>
      </c>
      <c r="N193" s="11" t="s">
        <v>61</v>
      </c>
      <c r="O193" s="55" t="s">
        <v>517</v>
      </c>
      <c r="P193" s="10" t="s">
        <v>542</v>
      </c>
      <c r="Q193" s="10" t="s">
        <v>1081</v>
      </c>
    </row>
    <row r="194" spans="1:17" s="13" customFormat="1" ht="75" x14ac:dyDescent="0.25">
      <c r="A194" s="49">
        <f t="shared" si="2"/>
        <v>189</v>
      </c>
      <c r="B194" s="14">
        <v>42487</v>
      </c>
      <c r="C194" s="14">
        <v>42487</v>
      </c>
      <c r="D194" s="9">
        <v>512</v>
      </c>
      <c r="E194" s="15">
        <v>48000</v>
      </c>
      <c r="F194" s="15">
        <v>0</v>
      </c>
      <c r="G194" s="58" t="s">
        <v>227</v>
      </c>
      <c r="H194" s="11" t="s">
        <v>227</v>
      </c>
      <c r="I194" s="45" t="s">
        <v>387</v>
      </c>
      <c r="J194" s="10" t="s">
        <v>54</v>
      </c>
      <c r="K194" s="45" t="s">
        <v>14</v>
      </c>
      <c r="L194" s="45" t="s">
        <v>14</v>
      </c>
      <c r="M194" s="16" t="s">
        <v>228</v>
      </c>
      <c r="N194" s="11" t="s">
        <v>229</v>
      </c>
      <c r="O194" s="55" t="s">
        <v>734</v>
      </c>
      <c r="P194" s="10" t="s">
        <v>551</v>
      </c>
      <c r="Q194" s="10" t="s">
        <v>1082</v>
      </c>
    </row>
    <row r="195" spans="1:17" s="13" customFormat="1" ht="75" x14ac:dyDescent="0.25">
      <c r="A195" s="49">
        <f t="shared" si="2"/>
        <v>190</v>
      </c>
      <c r="B195" s="14">
        <v>42489</v>
      </c>
      <c r="C195" s="14">
        <v>42489</v>
      </c>
      <c r="D195" s="9">
        <v>519</v>
      </c>
      <c r="E195" s="15">
        <v>87321.24</v>
      </c>
      <c r="F195" s="15">
        <v>0</v>
      </c>
      <c r="G195" s="58" t="s">
        <v>84</v>
      </c>
      <c r="H195" s="58" t="s">
        <v>84</v>
      </c>
      <c r="I195" s="45" t="s">
        <v>387</v>
      </c>
      <c r="J195" s="10" t="s">
        <v>85</v>
      </c>
      <c r="K195" s="45" t="s">
        <v>14</v>
      </c>
      <c r="L195" s="45" t="s">
        <v>14</v>
      </c>
      <c r="M195" s="16" t="s">
        <v>86</v>
      </c>
      <c r="N195" s="11" t="s">
        <v>87</v>
      </c>
      <c r="O195" s="55" t="s">
        <v>735</v>
      </c>
      <c r="P195" s="10" t="s">
        <v>551</v>
      </c>
      <c r="Q195" s="10" t="s">
        <v>1083</v>
      </c>
    </row>
    <row r="196" spans="1:17" s="13" customFormat="1" ht="60" x14ac:dyDescent="0.25">
      <c r="A196" s="49">
        <f t="shared" si="2"/>
        <v>191</v>
      </c>
      <c r="B196" s="14">
        <v>42495</v>
      </c>
      <c r="C196" s="14">
        <v>42495</v>
      </c>
      <c r="D196" s="9">
        <v>536</v>
      </c>
      <c r="E196" s="15">
        <v>225581.37</v>
      </c>
      <c r="F196" s="15">
        <v>0</v>
      </c>
      <c r="G196" s="75" t="s">
        <v>786</v>
      </c>
      <c r="H196" s="58" t="s">
        <v>786</v>
      </c>
      <c r="I196" s="45" t="s">
        <v>387</v>
      </c>
      <c r="J196" s="10" t="s">
        <v>763</v>
      </c>
      <c r="K196" s="45" t="s">
        <v>14</v>
      </c>
      <c r="L196" s="45" t="s">
        <v>14</v>
      </c>
      <c r="M196" s="16" t="s">
        <v>787</v>
      </c>
      <c r="N196" s="11" t="s">
        <v>78</v>
      </c>
      <c r="O196" s="55" t="s">
        <v>788</v>
      </c>
      <c r="P196" s="10" t="s">
        <v>562</v>
      </c>
      <c r="Q196" s="10" t="s">
        <v>1084</v>
      </c>
    </row>
    <row r="197" spans="1:17" s="13" customFormat="1" ht="60" x14ac:dyDescent="0.25">
      <c r="A197" s="49">
        <f t="shared" si="2"/>
        <v>192</v>
      </c>
      <c r="B197" s="14">
        <v>42496</v>
      </c>
      <c r="C197" s="14">
        <v>42496</v>
      </c>
      <c r="D197" s="9">
        <v>544</v>
      </c>
      <c r="E197" s="15">
        <v>227430.49</v>
      </c>
      <c r="F197" s="15">
        <v>0</v>
      </c>
      <c r="G197" s="58" t="s">
        <v>53</v>
      </c>
      <c r="H197" s="58" t="s">
        <v>53</v>
      </c>
      <c r="I197" s="45" t="s">
        <v>387</v>
      </c>
      <c r="J197" s="10" t="s">
        <v>54</v>
      </c>
      <c r="K197" s="45" t="s">
        <v>14</v>
      </c>
      <c r="L197" s="45" t="s">
        <v>14</v>
      </c>
      <c r="M197" s="16" t="s">
        <v>55</v>
      </c>
      <c r="N197" s="11" t="s">
        <v>56</v>
      </c>
      <c r="O197" s="55" t="s">
        <v>736</v>
      </c>
      <c r="P197" s="10" t="s">
        <v>551</v>
      </c>
      <c r="Q197" s="10" t="s">
        <v>1085</v>
      </c>
    </row>
    <row r="198" spans="1:17" s="13" customFormat="1" ht="60" x14ac:dyDescent="0.25">
      <c r="A198" s="49">
        <f t="shared" si="2"/>
        <v>193</v>
      </c>
      <c r="B198" s="14">
        <v>42496</v>
      </c>
      <c r="C198" s="14">
        <v>42496</v>
      </c>
      <c r="D198" s="9">
        <v>543</v>
      </c>
      <c r="E198" s="15">
        <v>438326.34</v>
      </c>
      <c r="F198" s="15">
        <v>0</v>
      </c>
      <c r="G198" s="58" t="s">
        <v>738</v>
      </c>
      <c r="H198" s="11" t="s">
        <v>738</v>
      </c>
      <c r="I198" s="45" t="s">
        <v>387</v>
      </c>
      <c r="J198" s="10" t="s">
        <v>424</v>
      </c>
      <c r="K198" s="45" t="s">
        <v>14</v>
      </c>
      <c r="L198" s="45" t="s">
        <v>14</v>
      </c>
      <c r="M198" s="16" t="s">
        <v>767</v>
      </c>
      <c r="N198" s="11" t="s">
        <v>770</v>
      </c>
      <c r="O198" s="55" t="s">
        <v>737</v>
      </c>
      <c r="P198" s="10" t="s">
        <v>600</v>
      </c>
      <c r="Q198" s="10" t="s">
        <v>1202</v>
      </c>
    </row>
    <row r="199" spans="1:17" s="13" customFormat="1" ht="60" x14ac:dyDescent="0.25">
      <c r="A199" s="49">
        <f t="shared" si="2"/>
        <v>194</v>
      </c>
      <c r="B199" s="14">
        <v>42502</v>
      </c>
      <c r="C199" s="14">
        <v>42502</v>
      </c>
      <c r="D199" s="9">
        <v>554</v>
      </c>
      <c r="E199" s="15">
        <v>335150.56</v>
      </c>
      <c r="F199" s="15">
        <v>0</v>
      </c>
      <c r="G199" s="58" t="s">
        <v>741</v>
      </c>
      <c r="H199" s="58" t="s">
        <v>741</v>
      </c>
      <c r="I199" s="45" t="s">
        <v>387</v>
      </c>
      <c r="J199" s="10" t="s">
        <v>740</v>
      </c>
      <c r="K199" s="45" t="s">
        <v>14</v>
      </c>
      <c r="L199" s="45" t="s">
        <v>14</v>
      </c>
      <c r="M199" s="16" t="s">
        <v>768</v>
      </c>
      <c r="N199" s="11" t="s">
        <v>771</v>
      </c>
      <c r="O199" s="55" t="s">
        <v>739</v>
      </c>
      <c r="P199" s="10" t="s">
        <v>551</v>
      </c>
      <c r="Q199" s="10" t="s">
        <v>802</v>
      </c>
    </row>
    <row r="200" spans="1:17" s="13" customFormat="1" ht="60" x14ac:dyDescent="0.25">
      <c r="A200" s="49">
        <f t="shared" ref="A200:A234" si="3">A199+1</f>
        <v>195</v>
      </c>
      <c r="B200" s="14">
        <v>42503</v>
      </c>
      <c r="C200" s="14">
        <v>42503</v>
      </c>
      <c r="D200" s="9">
        <v>567</v>
      </c>
      <c r="E200" s="15">
        <v>57000</v>
      </c>
      <c r="F200" s="15">
        <v>0</v>
      </c>
      <c r="G200" s="58" t="s">
        <v>48</v>
      </c>
      <c r="H200" s="58" t="s">
        <v>48</v>
      </c>
      <c r="I200" s="45" t="s">
        <v>387</v>
      </c>
      <c r="J200" s="10" t="s">
        <v>745</v>
      </c>
      <c r="K200" s="45" t="s">
        <v>14</v>
      </c>
      <c r="L200" s="45" t="s">
        <v>14</v>
      </c>
      <c r="M200" s="16" t="s">
        <v>50</v>
      </c>
      <c r="N200" s="11" t="s">
        <v>51</v>
      </c>
      <c r="O200" s="55" t="s">
        <v>742</v>
      </c>
      <c r="P200" s="10" t="s">
        <v>542</v>
      </c>
      <c r="Q200" s="10" t="s">
        <v>1091</v>
      </c>
    </row>
    <row r="201" spans="1:17" s="13" customFormat="1" ht="60" x14ac:dyDescent="0.25">
      <c r="A201" s="49">
        <f t="shared" si="3"/>
        <v>196</v>
      </c>
      <c r="B201" s="14">
        <v>42503</v>
      </c>
      <c r="C201" s="14">
        <v>42503</v>
      </c>
      <c r="D201" s="9">
        <v>569</v>
      </c>
      <c r="E201" s="15">
        <v>51000</v>
      </c>
      <c r="F201" s="15">
        <v>0</v>
      </c>
      <c r="G201" s="58" t="s">
        <v>747</v>
      </c>
      <c r="H201" s="58" t="s">
        <v>747</v>
      </c>
      <c r="I201" s="45" t="s">
        <v>387</v>
      </c>
      <c r="J201" s="10" t="s">
        <v>746</v>
      </c>
      <c r="K201" s="45" t="s">
        <v>14</v>
      </c>
      <c r="L201" s="45" t="s">
        <v>14</v>
      </c>
      <c r="M201" s="16" t="s">
        <v>769</v>
      </c>
      <c r="N201" s="11" t="s">
        <v>434</v>
      </c>
      <c r="O201" s="55" t="s">
        <v>743</v>
      </c>
      <c r="P201" s="10" t="s">
        <v>542</v>
      </c>
      <c r="Q201" s="10" t="s">
        <v>1092</v>
      </c>
    </row>
    <row r="202" spans="1:17" s="13" customFormat="1" ht="60" x14ac:dyDescent="0.25">
      <c r="A202" s="49">
        <f t="shared" si="3"/>
        <v>197</v>
      </c>
      <c r="B202" s="14">
        <v>42503</v>
      </c>
      <c r="C202" s="14">
        <v>42503</v>
      </c>
      <c r="D202" s="9">
        <v>568</v>
      </c>
      <c r="E202" s="15">
        <v>76678.2</v>
      </c>
      <c r="F202" s="15">
        <v>0</v>
      </c>
      <c r="G202" s="58" t="s">
        <v>748</v>
      </c>
      <c r="H202" s="58" t="s">
        <v>748</v>
      </c>
      <c r="I202" s="45" t="s">
        <v>387</v>
      </c>
      <c r="J202" s="10" t="s">
        <v>59</v>
      </c>
      <c r="K202" s="45" t="s">
        <v>14</v>
      </c>
      <c r="L202" s="45" t="s">
        <v>14</v>
      </c>
      <c r="M202" s="16" t="s">
        <v>60</v>
      </c>
      <c r="N202" s="11" t="s">
        <v>772</v>
      </c>
      <c r="O202" s="55" t="s">
        <v>744</v>
      </c>
      <c r="P202" s="10" t="s">
        <v>542</v>
      </c>
      <c r="Q202" s="10" t="s">
        <v>1086</v>
      </c>
    </row>
    <row r="203" spans="1:17" s="71" customFormat="1" ht="75" x14ac:dyDescent="0.25">
      <c r="A203" s="39">
        <f t="shared" si="3"/>
        <v>198</v>
      </c>
      <c r="B203" s="14">
        <v>42506</v>
      </c>
      <c r="C203" s="14">
        <v>42506</v>
      </c>
      <c r="D203" s="9">
        <v>570</v>
      </c>
      <c r="E203" s="15">
        <v>49225.52</v>
      </c>
      <c r="F203" s="15">
        <v>0</v>
      </c>
      <c r="G203" s="11" t="s">
        <v>84</v>
      </c>
      <c r="H203" s="11" t="s">
        <v>84</v>
      </c>
      <c r="I203" s="10" t="s">
        <v>387</v>
      </c>
      <c r="J203" s="10" t="s">
        <v>85</v>
      </c>
      <c r="K203" s="10" t="s">
        <v>14</v>
      </c>
      <c r="L203" s="10" t="s">
        <v>14</v>
      </c>
      <c r="M203" s="16" t="s">
        <v>86</v>
      </c>
      <c r="N203" s="11" t="s">
        <v>87</v>
      </c>
      <c r="O203" s="64" t="s">
        <v>749</v>
      </c>
      <c r="P203" s="10" t="s">
        <v>551</v>
      </c>
      <c r="Q203" s="10" t="s">
        <v>1192</v>
      </c>
    </row>
    <row r="204" spans="1:17" s="13" customFormat="1" ht="75" x14ac:dyDescent="0.25">
      <c r="A204" s="49">
        <f t="shared" si="3"/>
        <v>199</v>
      </c>
      <c r="B204" s="14">
        <v>42506</v>
      </c>
      <c r="C204" s="14">
        <v>42506</v>
      </c>
      <c r="D204" s="9">
        <v>571</v>
      </c>
      <c r="E204" s="15">
        <v>147000</v>
      </c>
      <c r="F204" s="15">
        <v>0</v>
      </c>
      <c r="G204" s="58" t="s">
        <v>456</v>
      </c>
      <c r="H204" s="58" t="s">
        <v>456</v>
      </c>
      <c r="I204" s="45" t="s">
        <v>387</v>
      </c>
      <c r="J204" s="10" t="s">
        <v>39</v>
      </c>
      <c r="K204" s="45" t="s">
        <v>26</v>
      </c>
      <c r="L204" s="45" t="s">
        <v>248</v>
      </c>
      <c r="M204" s="16" t="s">
        <v>141</v>
      </c>
      <c r="N204" s="11" t="s">
        <v>458</v>
      </c>
      <c r="O204" s="55" t="s">
        <v>752</v>
      </c>
      <c r="P204" s="10" t="s">
        <v>542</v>
      </c>
      <c r="Q204" s="10" t="s">
        <v>1087</v>
      </c>
    </row>
    <row r="205" spans="1:17" s="13" customFormat="1" ht="75" x14ac:dyDescent="0.25">
      <c r="A205" s="49">
        <f t="shared" si="3"/>
        <v>200</v>
      </c>
      <c r="B205" s="14">
        <v>42508</v>
      </c>
      <c r="C205" s="14">
        <v>42508</v>
      </c>
      <c r="D205" s="9">
        <v>580</v>
      </c>
      <c r="E205" s="15">
        <v>153000</v>
      </c>
      <c r="F205" s="15">
        <v>0</v>
      </c>
      <c r="G205" s="58" t="s">
        <v>508</v>
      </c>
      <c r="H205" s="58" t="s">
        <v>508</v>
      </c>
      <c r="I205" s="45" t="s">
        <v>387</v>
      </c>
      <c r="J205" s="10" t="s">
        <v>509</v>
      </c>
      <c r="K205" s="45" t="s">
        <v>14</v>
      </c>
      <c r="L205" s="45" t="s">
        <v>14</v>
      </c>
      <c r="M205" s="16" t="s">
        <v>228</v>
      </c>
      <c r="N205" s="11" t="s">
        <v>510</v>
      </c>
      <c r="O205" s="55" t="s">
        <v>750</v>
      </c>
      <c r="P205" s="10" t="s">
        <v>542</v>
      </c>
      <c r="Q205" s="10" t="s">
        <v>1088</v>
      </c>
    </row>
    <row r="206" spans="1:17" s="13" customFormat="1" ht="75" x14ac:dyDescent="0.25">
      <c r="A206" s="49">
        <f t="shared" si="3"/>
        <v>201</v>
      </c>
      <c r="B206" s="14">
        <v>42508</v>
      </c>
      <c r="C206" s="14">
        <v>42508</v>
      </c>
      <c r="D206" s="9">
        <v>581</v>
      </c>
      <c r="E206" s="15">
        <v>204000</v>
      </c>
      <c r="F206" s="15">
        <v>0</v>
      </c>
      <c r="G206" s="58" t="s">
        <v>508</v>
      </c>
      <c r="H206" s="58" t="s">
        <v>508</v>
      </c>
      <c r="I206" s="45" t="s">
        <v>387</v>
      </c>
      <c r="J206" s="10" t="s">
        <v>509</v>
      </c>
      <c r="K206" s="45" t="s">
        <v>14</v>
      </c>
      <c r="L206" s="45" t="s">
        <v>14</v>
      </c>
      <c r="M206" s="16" t="s">
        <v>228</v>
      </c>
      <c r="N206" s="11" t="s">
        <v>510</v>
      </c>
      <c r="O206" s="55" t="s">
        <v>751</v>
      </c>
      <c r="P206" s="10" t="s">
        <v>542</v>
      </c>
      <c r="Q206" s="10" t="s">
        <v>1089</v>
      </c>
    </row>
    <row r="207" spans="1:17" s="13" customFormat="1" ht="75" x14ac:dyDescent="0.25">
      <c r="A207" s="49">
        <f t="shared" si="3"/>
        <v>202</v>
      </c>
      <c r="B207" s="14">
        <v>42508</v>
      </c>
      <c r="C207" s="14">
        <v>42508</v>
      </c>
      <c r="D207" s="9">
        <v>582</v>
      </c>
      <c r="E207" s="15">
        <v>140010.74</v>
      </c>
      <c r="F207" s="15">
        <v>0</v>
      </c>
      <c r="G207" s="58" t="s">
        <v>468</v>
      </c>
      <c r="H207" s="58" t="s">
        <v>468</v>
      </c>
      <c r="I207" s="45" t="s">
        <v>387</v>
      </c>
      <c r="J207" s="10" t="s">
        <v>754</v>
      </c>
      <c r="K207" s="45" t="s">
        <v>14</v>
      </c>
      <c r="L207" s="45" t="s">
        <v>14</v>
      </c>
      <c r="M207" s="16" t="s">
        <v>773</v>
      </c>
      <c r="N207" s="11" t="s">
        <v>470</v>
      </c>
      <c r="O207" s="55" t="s">
        <v>753</v>
      </c>
      <c r="P207" s="10" t="s">
        <v>577</v>
      </c>
      <c r="Q207" s="10" t="s">
        <v>1090</v>
      </c>
    </row>
    <row r="208" spans="1:17" s="13" customFormat="1" ht="60" x14ac:dyDescent="0.25">
      <c r="A208" s="39">
        <f t="shared" si="3"/>
        <v>203</v>
      </c>
      <c r="B208" s="14">
        <v>42513</v>
      </c>
      <c r="C208" s="14">
        <v>42513</v>
      </c>
      <c r="D208" s="9">
        <v>2227</v>
      </c>
      <c r="E208" s="15">
        <v>307221.90000000002</v>
      </c>
      <c r="F208" s="15">
        <v>0</v>
      </c>
      <c r="G208" s="11" t="s">
        <v>273</v>
      </c>
      <c r="H208" s="11" t="s">
        <v>273</v>
      </c>
      <c r="I208" s="10" t="s">
        <v>12</v>
      </c>
      <c r="J208" s="10" t="s">
        <v>424</v>
      </c>
      <c r="K208" s="10" t="s">
        <v>14</v>
      </c>
      <c r="L208" s="10" t="s">
        <v>14</v>
      </c>
      <c r="M208" s="16" t="s">
        <v>275</v>
      </c>
      <c r="N208" s="11" t="s">
        <v>152</v>
      </c>
      <c r="O208" s="64" t="s">
        <v>755</v>
      </c>
      <c r="P208" s="10" t="s">
        <v>551</v>
      </c>
      <c r="Q208" s="10" t="s">
        <v>803</v>
      </c>
    </row>
    <row r="209" spans="1:17" s="13" customFormat="1" ht="75" x14ac:dyDescent="0.25">
      <c r="A209" s="39">
        <f t="shared" si="3"/>
        <v>204</v>
      </c>
      <c r="B209" s="14">
        <v>42510</v>
      </c>
      <c r="C209" s="14">
        <v>42510</v>
      </c>
      <c r="D209" s="9">
        <v>81</v>
      </c>
      <c r="E209" s="127">
        <v>-91658.73</v>
      </c>
      <c r="F209" s="15">
        <v>0</v>
      </c>
      <c r="G209" s="84" t="s">
        <v>757</v>
      </c>
      <c r="H209" s="84" t="s">
        <v>197</v>
      </c>
      <c r="I209" s="20" t="s">
        <v>387</v>
      </c>
      <c r="J209" s="39" t="s">
        <v>376</v>
      </c>
      <c r="K209" s="10" t="s">
        <v>14</v>
      </c>
      <c r="L209" s="10" t="s">
        <v>14</v>
      </c>
      <c r="M209" s="10" t="s">
        <v>15</v>
      </c>
      <c r="N209" s="11" t="s">
        <v>377</v>
      </c>
      <c r="O209" s="10" t="s">
        <v>796</v>
      </c>
      <c r="P209" s="39" t="s">
        <v>546</v>
      </c>
      <c r="Q209" s="10" t="s">
        <v>805</v>
      </c>
    </row>
    <row r="210" spans="1:17" s="13" customFormat="1" ht="60" x14ac:dyDescent="0.25">
      <c r="A210" s="39">
        <f t="shared" si="3"/>
        <v>205</v>
      </c>
      <c r="B210" s="14">
        <v>42513</v>
      </c>
      <c r="C210" s="14">
        <v>42513</v>
      </c>
      <c r="D210" s="9">
        <v>595</v>
      </c>
      <c r="E210" s="15">
        <v>91658.73</v>
      </c>
      <c r="F210" s="15">
        <v>0</v>
      </c>
      <c r="G210" s="11" t="s">
        <v>757</v>
      </c>
      <c r="H210" s="11" t="s">
        <v>757</v>
      </c>
      <c r="I210" s="10" t="s">
        <v>387</v>
      </c>
      <c r="J210" s="10" t="s">
        <v>376</v>
      </c>
      <c r="K210" s="10" t="s">
        <v>14</v>
      </c>
      <c r="L210" s="10" t="s">
        <v>14</v>
      </c>
      <c r="M210" s="16" t="s">
        <v>15</v>
      </c>
      <c r="N210" s="11" t="s">
        <v>377</v>
      </c>
      <c r="O210" s="64" t="s">
        <v>756</v>
      </c>
      <c r="P210" s="10" t="s">
        <v>546</v>
      </c>
      <c r="Q210" s="10" t="s">
        <v>795</v>
      </c>
    </row>
    <row r="211" spans="1:17" s="71" customFormat="1" ht="75" x14ac:dyDescent="0.25">
      <c r="A211" s="39">
        <f t="shared" si="3"/>
        <v>206</v>
      </c>
      <c r="B211" s="14">
        <v>42515</v>
      </c>
      <c r="C211" s="14">
        <v>42515</v>
      </c>
      <c r="D211" s="9">
        <v>606</v>
      </c>
      <c r="E211" s="15">
        <v>44835.3</v>
      </c>
      <c r="F211" s="15">
        <v>0</v>
      </c>
      <c r="G211" s="11" t="s">
        <v>764</v>
      </c>
      <c r="H211" s="11" t="s">
        <v>764</v>
      </c>
      <c r="I211" s="10" t="s">
        <v>387</v>
      </c>
      <c r="J211" s="10" t="s">
        <v>761</v>
      </c>
      <c r="K211" s="10" t="s">
        <v>14</v>
      </c>
      <c r="L211" s="10" t="s">
        <v>14</v>
      </c>
      <c r="M211" s="16" t="s">
        <v>15</v>
      </c>
      <c r="N211" s="11" t="s">
        <v>775</v>
      </c>
      <c r="O211" s="64" t="s">
        <v>758</v>
      </c>
      <c r="P211" s="10" t="s">
        <v>540</v>
      </c>
      <c r="Q211" s="10" t="s">
        <v>1201</v>
      </c>
    </row>
    <row r="212" spans="1:17" s="71" customFormat="1" ht="60" x14ac:dyDescent="0.25">
      <c r="A212" s="39">
        <f t="shared" si="3"/>
        <v>207</v>
      </c>
      <c r="B212" s="14">
        <v>42515</v>
      </c>
      <c r="C212" s="14">
        <v>42515</v>
      </c>
      <c r="D212" s="9">
        <v>607</v>
      </c>
      <c r="E212" s="15">
        <v>219628.5</v>
      </c>
      <c r="F212" s="15">
        <v>0</v>
      </c>
      <c r="G212" s="11" t="s">
        <v>764</v>
      </c>
      <c r="H212" s="11" t="s">
        <v>764</v>
      </c>
      <c r="I212" s="10" t="s">
        <v>387</v>
      </c>
      <c r="J212" s="10" t="s">
        <v>762</v>
      </c>
      <c r="K212" s="10" t="s">
        <v>14</v>
      </c>
      <c r="L212" s="10" t="s">
        <v>14</v>
      </c>
      <c r="M212" s="16" t="s">
        <v>15</v>
      </c>
      <c r="N212" s="11" t="s">
        <v>775</v>
      </c>
      <c r="O212" s="64" t="s">
        <v>759</v>
      </c>
      <c r="P212" s="10" t="s">
        <v>793</v>
      </c>
      <c r="Q212" s="10" t="s">
        <v>1201</v>
      </c>
    </row>
    <row r="213" spans="1:17" s="71" customFormat="1" ht="60" x14ac:dyDescent="0.25">
      <c r="A213" s="39">
        <f t="shared" si="3"/>
        <v>208</v>
      </c>
      <c r="B213" s="14">
        <v>42515</v>
      </c>
      <c r="C213" s="14">
        <v>42515</v>
      </c>
      <c r="D213" s="9">
        <v>608</v>
      </c>
      <c r="E213" s="15">
        <v>166676.67000000001</v>
      </c>
      <c r="F213" s="15">
        <v>0</v>
      </c>
      <c r="G213" s="11" t="s">
        <v>765</v>
      </c>
      <c r="H213" s="11" t="s">
        <v>765</v>
      </c>
      <c r="I213" s="10" t="s">
        <v>387</v>
      </c>
      <c r="J213" s="10" t="s">
        <v>763</v>
      </c>
      <c r="K213" s="10" t="s">
        <v>14</v>
      </c>
      <c r="L213" s="10" t="s">
        <v>14</v>
      </c>
      <c r="M213" s="16" t="s">
        <v>774</v>
      </c>
      <c r="N213" s="11" t="s">
        <v>195</v>
      </c>
      <c r="O213" s="64" t="s">
        <v>760</v>
      </c>
      <c r="P213" s="10" t="s">
        <v>562</v>
      </c>
      <c r="Q213" s="10" t="s">
        <v>1198</v>
      </c>
    </row>
    <row r="214" spans="1:17" s="71" customFormat="1" ht="60" x14ac:dyDescent="0.25">
      <c r="A214" s="39">
        <f t="shared" si="3"/>
        <v>209</v>
      </c>
      <c r="B214" s="14">
        <v>42515</v>
      </c>
      <c r="C214" s="14">
        <v>42515</v>
      </c>
      <c r="D214" s="9">
        <v>605</v>
      </c>
      <c r="E214" s="15">
        <v>209000</v>
      </c>
      <c r="F214" s="15">
        <v>0</v>
      </c>
      <c r="G214" s="11" t="s">
        <v>112</v>
      </c>
      <c r="H214" s="11" t="s">
        <v>112</v>
      </c>
      <c r="I214" s="10" t="s">
        <v>387</v>
      </c>
      <c r="J214" s="10" t="s">
        <v>403</v>
      </c>
      <c r="K214" s="10" t="s">
        <v>14</v>
      </c>
      <c r="L214" s="10" t="s">
        <v>14</v>
      </c>
      <c r="M214" s="16" t="s">
        <v>114</v>
      </c>
      <c r="N214" s="11" t="s">
        <v>115</v>
      </c>
      <c r="O214" s="64" t="s">
        <v>513</v>
      </c>
      <c r="P214" s="10" t="s">
        <v>573</v>
      </c>
      <c r="Q214" s="10" t="s">
        <v>1197</v>
      </c>
    </row>
    <row r="215" spans="1:17" s="13" customFormat="1" ht="75" x14ac:dyDescent="0.25">
      <c r="A215" s="39">
        <f t="shared" si="3"/>
        <v>210</v>
      </c>
      <c r="B215" s="14">
        <v>42520</v>
      </c>
      <c r="C215" s="14">
        <v>42520</v>
      </c>
      <c r="D215" s="9">
        <v>5</v>
      </c>
      <c r="E215" s="15">
        <v>537000.30000000005</v>
      </c>
      <c r="F215" s="15">
        <v>0</v>
      </c>
      <c r="G215" s="11" t="s">
        <v>766</v>
      </c>
      <c r="H215" s="11" t="s">
        <v>766</v>
      </c>
      <c r="I215" s="10" t="s">
        <v>118</v>
      </c>
      <c r="J215" s="10" t="s">
        <v>54</v>
      </c>
      <c r="K215" s="10" t="s">
        <v>14</v>
      </c>
      <c r="L215" s="10" t="s">
        <v>14</v>
      </c>
      <c r="M215" s="16" t="s">
        <v>65</v>
      </c>
      <c r="N215" s="11" t="s">
        <v>776</v>
      </c>
      <c r="O215" s="64" t="s">
        <v>794</v>
      </c>
      <c r="P215" s="10" t="s">
        <v>551</v>
      </c>
      <c r="Q215" s="10" t="s">
        <v>804</v>
      </c>
    </row>
    <row r="216" spans="1:17" s="13" customFormat="1" ht="75" x14ac:dyDescent="0.25">
      <c r="A216" s="39">
        <f t="shared" si="3"/>
        <v>211</v>
      </c>
      <c r="B216" s="14">
        <v>42537</v>
      </c>
      <c r="C216" s="14">
        <v>42537</v>
      </c>
      <c r="D216" s="9">
        <v>695</v>
      </c>
      <c r="E216" s="98">
        <v>164000</v>
      </c>
      <c r="F216" s="15">
        <v>0</v>
      </c>
      <c r="G216" s="92" t="s">
        <v>436</v>
      </c>
      <c r="H216" s="11" t="s">
        <v>436</v>
      </c>
      <c r="I216" s="10" t="s">
        <v>387</v>
      </c>
      <c r="J216" s="90" t="s">
        <v>437</v>
      </c>
      <c r="K216" s="10" t="s">
        <v>14</v>
      </c>
      <c r="L216" s="10" t="s">
        <v>14</v>
      </c>
      <c r="M216" s="16" t="s">
        <v>867</v>
      </c>
      <c r="N216" s="11" t="s">
        <v>439</v>
      </c>
      <c r="O216" s="91" t="s">
        <v>826</v>
      </c>
      <c r="P216" s="10" t="s">
        <v>551</v>
      </c>
      <c r="Q216" s="10" t="s">
        <v>914</v>
      </c>
    </row>
    <row r="217" spans="1:17" s="13" customFormat="1" ht="60" x14ac:dyDescent="0.25">
      <c r="A217" s="39">
        <f t="shared" si="3"/>
        <v>212</v>
      </c>
      <c r="B217" s="14">
        <v>42535</v>
      </c>
      <c r="C217" s="14">
        <v>42535</v>
      </c>
      <c r="D217" s="9">
        <v>690</v>
      </c>
      <c r="E217" s="98">
        <v>170945.32</v>
      </c>
      <c r="F217" s="15">
        <v>0</v>
      </c>
      <c r="G217" s="92" t="s">
        <v>870</v>
      </c>
      <c r="H217" s="11" t="s">
        <v>868</v>
      </c>
      <c r="I217" s="10" t="s">
        <v>387</v>
      </c>
      <c r="J217" s="90" t="s">
        <v>260</v>
      </c>
      <c r="K217" s="10" t="s">
        <v>14</v>
      </c>
      <c r="L217" s="10" t="s">
        <v>14</v>
      </c>
      <c r="M217" s="16" t="s">
        <v>865</v>
      </c>
      <c r="N217" s="11" t="s">
        <v>866</v>
      </c>
      <c r="O217" s="91" t="s">
        <v>827</v>
      </c>
      <c r="P217" s="10" t="s">
        <v>577</v>
      </c>
      <c r="Q217" s="10" t="s">
        <v>871</v>
      </c>
    </row>
    <row r="218" spans="1:17" s="13" customFormat="1" ht="75" x14ac:dyDescent="0.25">
      <c r="A218" s="39">
        <f t="shared" si="3"/>
        <v>213</v>
      </c>
      <c r="B218" s="14">
        <v>42537</v>
      </c>
      <c r="C218" s="14">
        <v>42537</v>
      </c>
      <c r="D218" s="9">
        <v>696</v>
      </c>
      <c r="E218" s="98">
        <v>937497.39</v>
      </c>
      <c r="F218" s="15">
        <v>0</v>
      </c>
      <c r="G218" s="92" t="s">
        <v>911</v>
      </c>
      <c r="H218" s="11" t="s">
        <v>482</v>
      </c>
      <c r="I218" s="45" t="s">
        <v>387</v>
      </c>
      <c r="J218" s="90" t="s">
        <v>483</v>
      </c>
      <c r="K218" s="10" t="s">
        <v>14</v>
      </c>
      <c r="L218" s="10" t="s">
        <v>14</v>
      </c>
      <c r="M218" s="16" t="s">
        <v>40</v>
      </c>
      <c r="N218" s="11" t="s">
        <v>61</v>
      </c>
      <c r="O218" s="91" t="s">
        <v>828</v>
      </c>
      <c r="P218" s="10" t="s">
        <v>542</v>
      </c>
      <c r="Q218" s="10" t="s">
        <v>1199</v>
      </c>
    </row>
    <row r="219" spans="1:17" s="13" customFormat="1" ht="60" x14ac:dyDescent="0.25">
      <c r="A219" s="39">
        <f t="shared" si="3"/>
        <v>214</v>
      </c>
      <c r="B219" s="14">
        <v>42522</v>
      </c>
      <c r="C219" s="14">
        <v>42522</v>
      </c>
      <c r="D219" s="9">
        <v>657</v>
      </c>
      <c r="E219" s="98">
        <v>58500</v>
      </c>
      <c r="F219" s="15">
        <v>0</v>
      </c>
      <c r="G219" s="92" t="s">
        <v>937</v>
      </c>
      <c r="H219" s="11" t="s">
        <v>869</v>
      </c>
      <c r="I219" s="10" t="s">
        <v>387</v>
      </c>
      <c r="J219" s="90" t="s">
        <v>808</v>
      </c>
      <c r="K219" s="89" t="s">
        <v>26</v>
      </c>
      <c r="L219" s="10" t="s">
        <v>248</v>
      </c>
      <c r="M219" s="16" t="s">
        <v>141</v>
      </c>
      <c r="N219" s="11" t="s">
        <v>405</v>
      </c>
      <c r="O219" s="94" t="s">
        <v>1288</v>
      </c>
      <c r="P219" s="10" t="s">
        <v>542</v>
      </c>
      <c r="Q219" s="10" t="s">
        <v>938</v>
      </c>
    </row>
    <row r="220" spans="1:17" s="13" customFormat="1" ht="75" x14ac:dyDescent="0.25">
      <c r="A220" s="39">
        <f t="shared" si="3"/>
        <v>215</v>
      </c>
      <c r="B220" s="14">
        <v>42522</v>
      </c>
      <c r="C220" s="14">
        <v>42522</v>
      </c>
      <c r="D220" s="9">
        <v>656</v>
      </c>
      <c r="E220" s="98">
        <v>12984</v>
      </c>
      <c r="F220" s="15">
        <v>0</v>
      </c>
      <c r="G220" s="58" t="s">
        <v>227</v>
      </c>
      <c r="H220" s="11" t="s">
        <v>227</v>
      </c>
      <c r="I220" s="45" t="s">
        <v>387</v>
      </c>
      <c r="J220" s="90" t="s">
        <v>54</v>
      </c>
      <c r="K220" s="89" t="s">
        <v>14</v>
      </c>
      <c r="L220" s="10" t="s">
        <v>14</v>
      </c>
      <c r="M220" s="16" t="s">
        <v>228</v>
      </c>
      <c r="N220" s="11" t="s">
        <v>229</v>
      </c>
      <c r="O220" s="91" t="s">
        <v>830</v>
      </c>
      <c r="P220" s="10" t="s">
        <v>551</v>
      </c>
      <c r="Q220" s="10" t="s">
        <v>1200</v>
      </c>
    </row>
    <row r="221" spans="1:17" s="13" customFormat="1" ht="75" x14ac:dyDescent="0.25">
      <c r="A221" s="39">
        <f t="shared" si="3"/>
        <v>216</v>
      </c>
      <c r="B221" s="14">
        <v>42523</v>
      </c>
      <c r="C221" s="14">
        <v>42523</v>
      </c>
      <c r="D221" s="9">
        <v>663</v>
      </c>
      <c r="E221" s="98">
        <v>70500</v>
      </c>
      <c r="F221" s="15">
        <v>0</v>
      </c>
      <c r="G221" s="92" t="s">
        <v>932</v>
      </c>
      <c r="H221" s="11" t="s">
        <v>931</v>
      </c>
      <c r="I221" s="10" t="s">
        <v>387</v>
      </c>
      <c r="J221" s="90" t="s">
        <v>809</v>
      </c>
      <c r="K221" s="89" t="s">
        <v>26</v>
      </c>
      <c r="L221" s="10" t="s">
        <v>248</v>
      </c>
      <c r="M221" s="16" t="s">
        <v>141</v>
      </c>
      <c r="N221" s="11" t="s">
        <v>929</v>
      </c>
      <c r="O221" s="91" t="s">
        <v>831</v>
      </c>
      <c r="P221" s="10" t="s">
        <v>925</v>
      </c>
      <c r="Q221" s="10" t="s">
        <v>930</v>
      </c>
    </row>
    <row r="222" spans="1:17" s="13" customFormat="1" ht="60" x14ac:dyDescent="0.25">
      <c r="A222" s="39">
        <f t="shared" si="3"/>
        <v>217</v>
      </c>
      <c r="B222" s="14">
        <v>42523</v>
      </c>
      <c r="C222" s="14">
        <v>42523</v>
      </c>
      <c r="D222" s="9">
        <v>662</v>
      </c>
      <c r="E222" s="98">
        <v>112650</v>
      </c>
      <c r="F222" s="15">
        <v>0</v>
      </c>
      <c r="G222" s="92" t="s">
        <v>860</v>
      </c>
      <c r="H222" s="11" t="s">
        <v>935</v>
      </c>
      <c r="I222" s="10" t="s">
        <v>387</v>
      </c>
      <c r="J222" s="90" t="s">
        <v>809</v>
      </c>
      <c r="K222" s="89" t="s">
        <v>26</v>
      </c>
      <c r="L222" s="10" t="s">
        <v>248</v>
      </c>
      <c r="M222" s="16" t="s">
        <v>933</v>
      </c>
      <c r="N222" s="11" t="s">
        <v>918</v>
      </c>
      <c r="O222" s="91" t="s">
        <v>832</v>
      </c>
      <c r="P222" s="10" t="s">
        <v>925</v>
      </c>
      <c r="Q222" s="10" t="s">
        <v>934</v>
      </c>
    </row>
    <row r="223" spans="1:17" s="13" customFormat="1" ht="60" x14ac:dyDescent="0.25">
      <c r="A223" s="39">
        <f t="shared" si="3"/>
        <v>218</v>
      </c>
      <c r="B223" s="14">
        <v>42541</v>
      </c>
      <c r="C223" s="14">
        <v>42541</v>
      </c>
      <c r="D223" s="9">
        <v>718</v>
      </c>
      <c r="E223" s="98">
        <v>206571.89</v>
      </c>
      <c r="F223" s="15">
        <v>0</v>
      </c>
      <c r="G223" s="92" t="s">
        <v>880</v>
      </c>
      <c r="H223" s="11" t="s">
        <v>879</v>
      </c>
      <c r="I223" s="10" t="s">
        <v>387</v>
      </c>
      <c r="J223" s="90" t="s">
        <v>201</v>
      </c>
      <c r="K223" s="10" t="s">
        <v>14</v>
      </c>
      <c r="L223" s="10" t="s">
        <v>14</v>
      </c>
      <c r="M223" s="16" t="s">
        <v>151</v>
      </c>
      <c r="N223" s="11" t="s">
        <v>447</v>
      </c>
      <c r="O223" s="91" t="s">
        <v>833</v>
      </c>
      <c r="P223" s="10" t="s">
        <v>551</v>
      </c>
      <c r="Q223" s="10" t="s">
        <v>882</v>
      </c>
    </row>
    <row r="224" spans="1:17" s="13" customFormat="1" ht="75" x14ac:dyDescent="0.25">
      <c r="A224" s="39">
        <f t="shared" si="3"/>
        <v>219</v>
      </c>
      <c r="B224" s="14">
        <v>42529</v>
      </c>
      <c r="C224" s="14">
        <v>42529</v>
      </c>
      <c r="D224" s="9">
        <v>677</v>
      </c>
      <c r="E224" s="98">
        <v>94860</v>
      </c>
      <c r="F224" s="15">
        <v>0</v>
      </c>
      <c r="G224" s="92" t="s">
        <v>928</v>
      </c>
      <c r="H224" s="11" t="s">
        <v>927</v>
      </c>
      <c r="I224" s="10" t="s">
        <v>387</v>
      </c>
      <c r="J224" s="90" t="s">
        <v>809</v>
      </c>
      <c r="K224" s="89" t="s">
        <v>26</v>
      </c>
      <c r="L224" s="10" t="s">
        <v>248</v>
      </c>
      <c r="M224" s="16" t="s">
        <v>141</v>
      </c>
      <c r="N224" s="11" t="s">
        <v>924</v>
      </c>
      <c r="O224" s="94" t="s">
        <v>936</v>
      </c>
      <c r="P224" s="10" t="s">
        <v>925</v>
      </c>
      <c r="Q224" s="10" t="s">
        <v>926</v>
      </c>
    </row>
    <row r="225" spans="1:28" s="13" customFormat="1" ht="60" x14ac:dyDescent="0.25">
      <c r="A225" s="39">
        <f t="shared" si="3"/>
        <v>220</v>
      </c>
      <c r="B225" s="14">
        <v>42529</v>
      </c>
      <c r="C225" s="14">
        <v>42529</v>
      </c>
      <c r="D225" s="9">
        <v>678</v>
      </c>
      <c r="E225" s="98">
        <v>474338.4</v>
      </c>
      <c r="F225" s="15">
        <v>0</v>
      </c>
      <c r="G225" s="92" t="s">
        <v>903</v>
      </c>
      <c r="H225" s="11" t="s">
        <v>900</v>
      </c>
      <c r="I225" s="10" t="s">
        <v>387</v>
      </c>
      <c r="J225" s="90" t="s">
        <v>810</v>
      </c>
      <c r="K225" s="10" t="s">
        <v>14</v>
      </c>
      <c r="L225" s="10" t="s">
        <v>14</v>
      </c>
      <c r="M225" s="16" t="s">
        <v>65</v>
      </c>
      <c r="N225" s="11" t="s">
        <v>881</v>
      </c>
      <c r="O225" s="91" t="s">
        <v>834</v>
      </c>
      <c r="P225" s="10" t="s">
        <v>551</v>
      </c>
      <c r="Q225" s="10" t="s">
        <v>898</v>
      </c>
    </row>
    <row r="226" spans="1:28" s="13" customFormat="1" ht="60" x14ac:dyDescent="0.25">
      <c r="A226" s="39">
        <f t="shared" si="3"/>
        <v>221</v>
      </c>
      <c r="B226" s="14">
        <v>42529</v>
      </c>
      <c r="C226" s="14">
        <v>42529</v>
      </c>
      <c r="D226" s="9">
        <v>679</v>
      </c>
      <c r="E226" s="98">
        <v>45000</v>
      </c>
      <c r="F226" s="15">
        <v>0</v>
      </c>
      <c r="G226" s="92" t="s">
        <v>901</v>
      </c>
      <c r="H226" s="11" t="s">
        <v>901</v>
      </c>
      <c r="I226" s="10" t="s">
        <v>387</v>
      </c>
      <c r="J226" s="90" t="s">
        <v>59</v>
      </c>
      <c r="K226" s="10" t="s">
        <v>14</v>
      </c>
      <c r="L226" s="10" t="s">
        <v>14</v>
      </c>
      <c r="M226" s="16" t="s">
        <v>65</v>
      </c>
      <c r="N226" s="11" t="s">
        <v>920</v>
      </c>
      <c r="O226" s="91" t="s">
        <v>835</v>
      </c>
      <c r="P226" s="10" t="s">
        <v>921</v>
      </c>
      <c r="Q226" s="10" t="s">
        <v>922</v>
      </c>
    </row>
    <row r="227" spans="1:28" s="13" customFormat="1" ht="60" x14ac:dyDescent="0.25">
      <c r="A227" s="39">
        <f t="shared" si="3"/>
        <v>222</v>
      </c>
      <c r="B227" s="14">
        <v>42531</v>
      </c>
      <c r="C227" s="14">
        <v>42531</v>
      </c>
      <c r="D227" s="9">
        <v>688</v>
      </c>
      <c r="E227" s="98">
        <v>228668.27</v>
      </c>
      <c r="F227" s="15">
        <v>0</v>
      </c>
      <c r="G227" s="92" t="s">
        <v>919</v>
      </c>
      <c r="H227" s="11" t="s">
        <v>902</v>
      </c>
      <c r="I227" s="10" t="s">
        <v>387</v>
      </c>
      <c r="J227" s="90" t="s">
        <v>811</v>
      </c>
      <c r="K227" s="89" t="s">
        <v>14</v>
      </c>
      <c r="L227" s="10" t="s">
        <v>14</v>
      </c>
      <c r="M227" s="16" t="s">
        <v>917</v>
      </c>
      <c r="N227" s="11" t="s">
        <v>918</v>
      </c>
      <c r="O227" s="91" t="s">
        <v>836</v>
      </c>
      <c r="P227" s="10" t="s">
        <v>915</v>
      </c>
      <c r="Q227" s="10" t="s">
        <v>916</v>
      </c>
    </row>
    <row r="228" spans="1:28" s="13" customFormat="1" ht="75" x14ac:dyDescent="0.25">
      <c r="A228" s="39">
        <f t="shared" si="3"/>
        <v>223</v>
      </c>
      <c r="B228" s="14">
        <v>42535</v>
      </c>
      <c r="C228" s="14">
        <v>42535</v>
      </c>
      <c r="D228" s="9">
        <v>691</v>
      </c>
      <c r="E228" s="98">
        <v>178915.8</v>
      </c>
      <c r="F228" s="15">
        <v>0</v>
      </c>
      <c r="G228" s="92" t="s">
        <v>748</v>
      </c>
      <c r="H228" s="11" t="s">
        <v>748</v>
      </c>
      <c r="I228" s="10" t="s">
        <v>387</v>
      </c>
      <c r="J228" s="90" t="s">
        <v>59</v>
      </c>
      <c r="K228" s="10" t="s">
        <v>14</v>
      </c>
      <c r="L228" s="10" t="s">
        <v>14</v>
      </c>
      <c r="M228" s="16" t="s">
        <v>60</v>
      </c>
      <c r="N228" s="11" t="s">
        <v>772</v>
      </c>
      <c r="O228" s="91" t="s">
        <v>837</v>
      </c>
      <c r="P228" s="10" t="s">
        <v>540</v>
      </c>
      <c r="Q228" s="10" t="s">
        <v>864</v>
      </c>
    </row>
    <row r="229" spans="1:28" s="13" customFormat="1" ht="60" x14ac:dyDescent="0.25">
      <c r="A229" s="39">
        <f t="shared" si="3"/>
        <v>224</v>
      </c>
      <c r="B229" s="14">
        <v>42537</v>
      </c>
      <c r="C229" s="14">
        <v>42537</v>
      </c>
      <c r="D229" s="9">
        <v>697</v>
      </c>
      <c r="E229" s="98">
        <v>153872.6</v>
      </c>
      <c r="F229" s="15">
        <v>0</v>
      </c>
      <c r="G229" s="92" t="s">
        <v>485</v>
      </c>
      <c r="H229" s="11" t="s">
        <v>485</v>
      </c>
      <c r="I229" s="10" t="s">
        <v>387</v>
      </c>
      <c r="J229" s="90" t="s">
        <v>486</v>
      </c>
      <c r="K229" s="89" t="s">
        <v>14</v>
      </c>
      <c r="L229" s="10" t="s">
        <v>14</v>
      </c>
      <c r="M229" s="16" t="s">
        <v>912</v>
      </c>
      <c r="N229" s="11" t="s">
        <v>487</v>
      </c>
      <c r="O229" s="91" t="s">
        <v>838</v>
      </c>
      <c r="P229" s="10" t="s">
        <v>542</v>
      </c>
      <c r="Q229" s="45" t="s">
        <v>1195</v>
      </c>
    </row>
    <row r="230" spans="1:28" s="111" customFormat="1" ht="60" x14ac:dyDescent="0.25">
      <c r="A230" s="121">
        <f t="shared" si="3"/>
        <v>225</v>
      </c>
      <c r="B230" s="56">
        <v>42538</v>
      </c>
      <c r="C230" s="56">
        <v>42538</v>
      </c>
      <c r="D230" s="60">
        <v>714</v>
      </c>
      <c r="E230" s="98">
        <v>160726.91</v>
      </c>
      <c r="F230" s="118">
        <v>0</v>
      </c>
      <c r="G230" s="119" t="s">
        <v>1257</v>
      </c>
      <c r="H230" s="63" t="s">
        <v>1257</v>
      </c>
      <c r="I230" s="10" t="s">
        <v>387</v>
      </c>
      <c r="J230" s="120" t="s">
        <v>812</v>
      </c>
      <c r="K230" s="89" t="s">
        <v>14</v>
      </c>
      <c r="L230" s="10" t="s">
        <v>14</v>
      </c>
      <c r="M230" s="24" t="s">
        <v>104</v>
      </c>
      <c r="N230" s="63" t="s">
        <v>105</v>
      </c>
      <c r="O230" s="122" t="s">
        <v>839</v>
      </c>
      <c r="P230" s="62" t="s">
        <v>540</v>
      </c>
      <c r="Q230" s="45" t="s">
        <v>1303</v>
      </c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</row>
    <row r="231" spans="1:28" s="111" customFormat="1" ht="60" x14ac:dyDescent="0.25">
      <c r="A231" s="121">
        <f t="shared" si="3"/>
        <v>226</v>
      </c>
      <c r="B231" s="56">
        <v>42538</v>
      </c>
      <c r="C231" s="56">
        <v>42538</v>
      </c>
      <c r="D231" s="60">
        <v>715</v>
      </c>
      <c r="E231" s="98">
        <v>91811.19</v>
      </c>
      <c r="F231" s="118">
        <v>0</v>
      </c>
      <c r="G231" s="119" t="s">
        <v>1257</v>
      </c>
      <c r="H231" s="63" t="s">
        <v>1257</v>
      </c>
      <c r="I231" s="10" t="s">
        <v>387</v>
      </c>
      <c r="J231" s="120" t="s">
        <v>812</v>
      </c>
      <c r="K231" s="89" t="s">
        <v>14</v>
      </c>
      <c r="L231" s="10" t="s">
        <v>14</v>
      </c>
      <c r="M231" s="24" t="s">
        <v>104</v>
      </c>
      <c r="N231" s="63" t="s">
        <v>105</v>
      </c>
      <c r="O231" s="122" t="s">
        <v>840</v>
      </c>
      <c r="P231" s="62" t="s">
        <v>551</v>
      </c>
      <c r="Q231" s="45" t="s">
        <v>1303</v>
      </c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</row>
    <row r="232" spans="1:28" s="13" customFormat="1" ht="75" x14ac:dyDescent="0.25">
      <c r="A232" s="39">
        <v>225</v>
      </c>
      <c r="B232" s="18">
        <v>42538</v>
      </c>
      <c r="C232" s="18">
        <v>42538</v>
      </c>
      <c r="D232" s="7">
        <v>717</v>
      </c>
      <c r="E232" s="98">
        <v>115478.13</v>
      </c>
      <c r="F232" s="95">
        <v>0</v>
      </c>
      <c r="G232" s="92" t="s">
        <v>878</v>
      </c>
      <c r="H232" s="25" t="s">
        <v>877</v>
      </c>
      <c r="I232" s="10" t="s">
        <v>387</v>
      </c>
      <c r="J232" s="90" t="s">
        <v>813</v>
      </c>
      <c r="K232" s="6" t="s">
        <v>14</v>
      </c>
      <c r="L232" s="5" t="s">
        <v>14</v>
      </c>
      <c r="M232" s="16" t="s">
        <v>875</v>
      </c>
      <c r="N232" s="8" t="s">
        <v>213</v>
      </c>
      <c r="O232" s="91" t="s">
        <v>859</v>
      </c>
      <c r="P232" s="19" t="s">
        <v>551</v>
      </c>
      <c r="Q232" s="19" t="s">
        <v>876</v>
      </c>
    </row>
    <row r="233" spans="1:28" s="13" customFormat="1" ht="60" x14ac:dyDescent="0.25">
      <c r="A233" s="39">
        <f t="shared" si="3"/>
        <v>226</v>
      </c>
      <c r="B233" s="14">
        <v>42538</v>
      </c>
      <c r="C233" s="14">
        <v>42538</v>
      </c>
      <c r="D233" s="9">
        <v>716</v>
      </c>
      <c r="E233" s="98">
        <v>501093</v>
      </c>
      <c r="F233" s="95">
        <v>0</v>
      </c>
      <c r="G233" s="92" t="s">
        <v>874</v>
      </c>
      <c r="H233" s="11" t="s">
        <v>874</v>
      </c>
      <c r="I233" s="10" t="s">
        <v>387</v>
      </c>
      <c r="J233" s="90" t="s">
        <v>814</v>
      </c>
      <c r="K233" s="89" t="s">
        <v>14</v>
      </c>
      <c r="L233" s="10" t="s">
        <v>14</v>
      </c>
      <c r="M233" s="16" t="s">
        <v>872</v>
      </c>
      <c r="N233" s="11" t="s">
        <v>458</v>
      </c>
      <c r="O233" s="91" t="s">
        <v>841</v>
      </c>
      <c r="P233" s="10" t="s">
        <v>549</v>
      </c>
      <c r="Q233" s="10" t="s">
        <v>873</v>
      </c>
    </row>
    <row r="234" spans="1:28" s="13" customFormat="1" ht="75" x14ac:dyDescent="0.25">
      <c r="A234" s="39">
        <f t="shared" si="3"/>
        <v>227</v>
      </c>
      <c r="B234" s="14">
        <v>42542</v>
      </c>
      <c r="C234" s="14">
        <v>42542</v>
      </c>
      <c r="D234" s="9">
        <v>722</v>
      </c>
      <c r="E234" s="98">
        <v>709744.63</v>
      </c>
      <c r="F234" s="95">
        <v>0</v>
      </c>
      <c r="G234" s="92" t="s">
        <v>514</v>
      </c>
      <c r="H234" s="11" t="s">
        <v>514</v>
      </c>
      <c r="I234" s="10" t="s">
        <v>387</v>
      </c>
      <c r="J234" s="90" t="s">
        <v>515</v>
      </c>
      <c r="K234" s="89" t="s">
        <v>14</v>
      </c>
      <c r="L234" s="10" t="s">
        <v>14</v>
      </c>
      <c r="M234" s="16" t="s">
        <v>774</v>
      </c>
      <c r="N234" s="11" t="s">
        <v>464</v>
      </c>
      <c r="O234" s="91" t="s">
        <v>842</v>
      </c>
      <c r="P234" s="10" t="s">
        <v>551</v>
      </c>
      <c r="Q234" s="10" t="s">
        <v>1196</v>
      </c>
    </row>
    <row r="235" spans="1:28" s="13" customFormat="1" ht="75" x14ac:dyDescent="0.25">
      <c r="A235" s="39">
        <v>228</v>
      </c>
      <c r="B235" s="14">
        <v>42551</v>
      </c>
      <c r="C235" s="14">
        <v>42551</v>
      </c>
      <c r="D235" s="9">
        <v>768</v>
      </c>
      <c r="E235" s="98">
        <v>6072.65</v>
      </c>
      <c r="F235" s="95">
        <v>0</v>
      </c>
      <c r="G235" s="92" t="s">
        <v>1552</v>
      </c>
      <c r="H235" s="11" t="s">
        <v>963</v>
      </c>
      <c r="I235" s="10" t="s">
        <v>387</v>
      </c>
      <c r="J235" s="90" t="s">
        <v>815</v>
      </c>
      <c r="K235" s="89" t="s">
        <v>14</v>
      </c>
      <c r="L235" s="10" t="s">
        <v>14</v>
      </c>
      <c r="M235" s="16" t="s">
        <v>960</v>
      </c>
      <c r="N235" s="11" t="s">
        <v>961</v>
      </c>
      <c r="O235" s="91" t="s">
        <v>843</v>
      </c>
      <c r="P235" s="10" t="s">
        <v>957</v>
      </c>
      <c r="Q235" s="10" t="s">
        <v>1072</v>
      </c>
    </row>
    <row r="236" spans="1:28" s="13" customFormat="1" ht="60" x14ac:dyDescent="0.25">
      <c r="A236" s="39">
        <v>229</v>
      </c>
      <c r="B236" s="14">
        <v>42542</v>
      </c>
      <c r="C236" s="14">
        <v>42542</v>
      </c>
      <c r="D236" s="9">
        <v>724</v>
      </c>
      <c r="E236" s="98">
        <v>426991.5</v>
      </c>
      <c r="F236" s="95">
        <v>0</v>
      </c>
      <c r="G236" s="92" t="s">
        <v>908</v>
      </c>
      <c r="H236" s="11" t="s">
        <v>908</v>
      </c>
      <c r="I236" s="20" t="s">
        <v>387</v>
      </c>
      <c r="J236" s="90" t="s">
        <v>816</v>
      </c>
      <c r="K236" s="45" t="s">
        <v>14</v>
      </c>
      <c r="L236" s="45" t="s">
        <v>14</v>
      </c>
      <c r="M236" s="16" t="s">
        <v>1267</v>
      </c>
      <c r="N236" s="11" t="s">
        <v>907</v>
      </c>
      <c r="O236" s="91" t="s">
        <v>844</v>
      </c>
      <c r="P236" s="10" t="s">
        <v>923</v>
      </c>
      <c r="Q236" s="45" t="s">
        <v>1073</v>
      </c>
    </row>
    <row r="237" spans="1:28" s="13" customFormat="1" ht="60" x14ac:dyDescent="0.25">
      <c r="A237" s="39">
        <v>230</v>
      </c>
      <c r="B237" s="14">
        <v>42543</v>
      </c>
      <c r="C237" s="14">
        <v>42543</v>
      </c>
      <c r="D237" s="9">
        <v>731</v>
      </c>
      <c r="E237" s="98">
        <v>56806.32</v>
      </c>
      <c r="F237" s="95">
        <v>0</v>
      </c>
      <c r="G237" s="93" t="s">
        <v>883</v>
      </c>
      <c r="H237" s="11" t="s">
        <v>503</v>
      </c>
      <c r="I237" s="20" t="s">
        <v>387</v>
      </c>
      <c r="J237" s="90" t="s">
        <v>504</v>
      </c>
      <c r="K237" s="45" t="s">
        <v>14</v>
      </c>
      <c r="L237" s="45" t="s">
        <v>14</v>
      </c>
      <c r="M237" s="16" t="s">
        <v>104</v>
      </c>
      <c r="N237" s="11" t="s">
        <v>121</v>
      </c>
      <c r="O237" s="91" t="s">
        <v>845</v>
      </c>
      <c r="P237" s="10" t="s">
        <v>542</v>
      </c>
      <c r="Q237" s="45" t="s">
        <v>1074</v>
      </c>
    </row>
    <row r="238" spans="1:28" s="13" customFormat="1" ht="60" x14ac:dyDescent="0.25">
      <c r="A238" s="39">
        <v>231</v>
      </c>
      <c r="B238" s="14">
        <v>42543</v>
      </c>
      <c r="C238" s="14">
        <v>42543</v>
      </c>
      <c r="D238" s="9">
        <v>735</v>
      </c>
      <c r="E238" s="98">
        <v>26529.61</v>
      </c>
      <c r="F238" s="95">
        <v>0</v>
      </c>
      <c r="G238" s="92" t="s">
        <v>897</v>
      </c>
      <c r="H238" s="58" t="s">
        <v>340</v>
      </c>
      <c r="I238" s="45" t="s">
        <v>387</v>
      </c>
      <c r="J238" s="90" t="s">
        <v>817</v>
      </c>
      <c r="K238" s="10" t="s">
        <v>14</v>
      </c>
      <c r="L238" s="10" t="s">
        <v>14</v>
      </c>
      <c r="M238" s="16" t="s">
        <v>388</v>
      </c>
      <c r="N238" s="11" t="s">
        <v>341</v>
      </c>
      <c r="O238" s="91" t="s">
        <v>846</v>
      </c>
      <c r="P238" s="10" t="s">
        <v>904</v>
      </c>
      <c r="Q238" s="10" t="s">
        <v>1075</v>
      </c>
    </row>
    <row r="239" spans="1:28" s="13" customFormat="1" ht="75" x14ac:dyDescent="0.25">
      <c r="A239" s="39">
        <v>232</v>
      </c>
      <c r="B239" s="14">
        <v>42544</v>
      </c>
      <c r="C239" s="14">
        <v>42544</v>
      </c>
      <c r="D239" s="9">
        <v>739</v>
      </c>
      <c r="E239" s="98">
        <v>472729.59</v>
      </c>
      <c r="F239" s="95">
        <v>0</v>
      </c>
      <c r="G239" s="92" t="s">
        <v>888</v>
      </c>
      <c r="H239" s="11" t="s">
        <v>478</v>
      </c>
      <c r="I239" s="45" t="s">
        <v>387</v>
      </c>
      <c r="J239" s="90" t="s">
        <v>479</v>
      </c>
      <c r="K239" s="45" t="s">
        <v>14</v>
      </c>
      <c r="L239" s="45" t="s">
        <v>14</v>
      </c>
      <c r="M239" s="16" t="s">
        <v>887</v>
      </c>
      <c r="N239" s="11" t="s">
        <v>722</v>
      </c>
      <c r="O239" s="91" t="s">
        <v>847</v>
      </c>
      <c r="P239" s="10" t="s">
        <v>562</v>
      </c>
      <c r="Q239" s="45" t="s">
        <v>1076</v>
      </c>
    </row>
    <row r="240" spans="1:28" s="13" customFormat="1" ht="75" x14ac:dyDescent="0.25">
      <c r="A240" s="39">
        <v>233</v>
      </c>
      <c r="B240" s="14">
        <v>42544</v>
      </c>
      <c r="C240" s="14">
        <v>42544</v>
      </c>
      <c r="D240" s="9">
        <v>740</v>
      </c>
      <c r="E240" s="98">
        <v>314556.26</v>
      </c>
      <c r="F240" s="95">
        <v>0</v>
      </c>
      <c r="G240" s="92" t="s">
        <v>894</v>
      </c>
      <c r="H240" s="58" t="s">
        <v>741</v>
      </c>
      <c r="I240" s="45" t="s">
        <v>387</v>
      </c>
      <c r="J240" s="90" t="s">
        <v>740</v>
      </c>
      <c r="K240" s="45" t="s">
        <v>14</v>
      </c>
      <c r="L240" s="45" t="s">
        <v>14</v>
      </c>
      <c r="M240" s="16" t="s">
        <v>768</v>
      </c>
      <c r="N240" s="11" t="s">
        <v>771</v>
      </c>
      <c r="O240" s="91" t="s">
        <v>848</v>
      </c>
      <c r="P240" s="10" t="s">
        <v>551</v>
      </c>
      <c r="Q240" s="45" t="s">
        <v>1387</v>
      </c>
    </row>
    <row r="241" spans="1:17" ht="75" x14ac:dyDescent="0.25">
      <c r="A241" s="39">
        <v>234</v>
      </c>
      <c r="B241" s="18">
        <v>42544</v>
      </c>
      <c r="C241" s="18">
        <v>42544</v>
      </c>
      <c r="D241" s="7">
        <v>741</v>
      </c>
      <c r="E241" s="98">
        <v>555000</v>
      </c>
      <c r="F241" s="95">
        <v>0</v>
      </c>
      <c r="G241" s="92" t="s">
        <v>891</v>
      </c>
      <c r="H241" s="25" t="s">
        <v>892</v>
      </c>
      <c r="I241" s="20" t="s">
        <v>387</v>
      </c>
      <c r="J241" s="90" t="s">
        <v>311</v>
      </c>
      <c r="K241" s="6" t="s">
        <v>14</v>
      </c>
      <c r="L241" s="5" t="s">
        <v>14</v>
      </c>
      <c r="M241" s="16" t="s">
        <v>65</v>
      </c>
      <c r="N241" s="8" t="s">
        <v>885</v>
      </c>
      <c r="O241" s="91" t="s">
        <v>849</v>
      </c>
      <c r="P241" s="19" t="s">
        <v>577</v>
      </c>
      <c r="Q241" s="10" t="s">
        <v>886</v>
      </c>
    </row>
    <row r="242" spans="1:17" ht="75" x14ac:dyDescent="0.25">
      <c r="A242" s="39">
        <v>235</v>
      </c>
      <c r="B242" s="18">
        <v>42548</v>
      </c>
      <c r="C242" s="18">
        <v>42548</v>
      </c>
      <c r="D242" s="7">
        <v>2628</v>
      </c>
      <c r="E242" s="98">
        <v>206034.43</v>
      </c>
      <c r="F242" s="95">
        <v>0</v>
      </c>
      <c r="G242" s="25" t="s">
        <v>956</v>
      </c>
      <c r="H242" s="25" t="s">
        <v>956</v>
      </c>
      <c r="I242" s="10" t="s">
        <v>12</v>
      </c>
      <c r="J242" s="90" t="s">
        <v>818</v>
      </c>
      <c r="K242" s="6" t="s">
        <v>14</v>
      </c>
      <c r="L242" s="5" t="s">
        <v>14</v>
      </c>
      <c r="M242" s="16" t="s">
        <v>317</v>
      </c>
      <c r="N242" s="8" t="s">
        <v>218</v>
      </c>
      <c r="O242" s="91" t="s">
        <v>850</v>
      </c>
      <c r="P242" s="19" t="s">
        <v>573</v>
      </c>
      <c r="Q242" s="19" t="s">
        <v>958</v>
      </c>
    </row>
    <row r="243" spans="1:17" ht="75" x14ac:dyDescent="0.25">
      <c r="A243" s="39">
        <v>236</v>
      </c>
      <c r="B243" s="18">
        <v>42548</v>
      </c>
      <c r="C243" s="18">
        <v>42548</v>
      </c>
      <c r="D243" s="7">
        <v>2630</v>
      </c>
      <c r="E243" s="98">
        <v>2019.14</v>
      </c>
      <c r="F243" s="95">
        <v>0</v>
      </c>
      <c r="G243" s="25" t="s">
        <v>956</v>
      </c>
      <c r="H243" s="25" t="s">
        <v>956</v>
      </c>
      <c r="I243" s="10" t="s">
        <v>12</v>
      </c>
      <c r="J243" s="90" t="s">
        <v>819</v>
      </c>
      <c r="K243" s="6" t="s">
        <v>14</v>
      </c>
      <c r="L243" s="5" t="s">
        <v>14</v>
      </c>
      <c r="M243" s="16" t="s">
        <v>317</v>
      </c>
      <c r="N243" s="8" t="s">
        <v>218</v>
      </c>
      <c r="O243" s="91" t="s">
        <v>851</v>
      </c>
      <c r="P243" s="19" t="s">
        <v>959</v>
      </c>
      <c r="Q243" s="19" t="s">
        <v>958</v>
      </c>
    </row>
    <row r="244" spans="1:17" ht="60" x14ac:dyDescent="0.25">
      <c r="A244" s="39">
        <v>237</v>
      </c>
      <c r="B244" s="18">
        <v>42545</v>
      </c>
      <c r="C244" s="18">
        <v>42545</v>
      </c>
      <c r="D244" s="7">
        <v>744</v>
      </c>
      <c r="E244" s="98">
        <v>106641.28</v>
      </c>
      <c r="F244" s="95">
        <v>0</v>
      </c>
      <c r="G244" s="25" t="s">
        <v>955</v>
      </c>
      <c r="H244" s="25" t="s">
        <v>955</v>
      </c>
      <c r="I244" s="20" t="s">
        <v>387</v>
      </c>
      <c r="J244" s="90" t="s">
        <v>820</v>
      </c>
      <c r="K244" s="6" t="s">
        <v>26</v>
      </c>
      <c r="L244" s="5" t="s">
        <v>248</v>
      </c>
      <c r="M244" s="16" t="s">
        <v>141</v>
      </c>
      <c r="N244" s="8" t="s">
        <v>907</v>
      </c>
      <c r="O244" s="91" t="s">
        <v>852</v>
      </c>
      <c r="P244" s="19" t="s">
        <v>540</v>
      </c>
      <c r="Q244" s="10" t="s">
        <v>954</v>
      </c>
    </row>
    <row r="245" spans="1:17" ht="60" x14ac:dyDescent="0.25">
      <c r="A245" s="39">
        <v>238</v>
      </c>
      <c r="B245" s="18">
        <v>42548</v>
      </c>
      <c r="C245" s="18">
        <v>42548</v>
      </c>
      <c r="D245" s="7">
        <v>748</v>
      </c>
      <c r="E245" s="98">
        <v>37471.86</v>
      </c>
      <c r="F245" s="95">
        <v>0</v>
      </c>
      <c r="G245" s="25" t="s">
        <v>941</v>
      </c>
      <c r="H245" s="25" t="s">
        <v>941</v>
      </c>
      <c r="I245" s="20" t="s">
        <v>387</v>
      </c>
      <c r="J245" s="90" t="s">
        <v>821</v>
      </c>
      <c r="K245" s="6" t="s">
        <v>14</v>
      </c>
      <c r="L245" s="5" t="s">
        <v>14</v>
      </c>
      <c r="M245" s="16" t="s">
        <v>322</v>
      </c>
      <c r="N245" s="8" t="s">
        <v>148</v>
      </c>
      <c r="O245" s="91" t="s">
        <v>853</v>
      </c>
      <c r="P245" s="19" t="s">
        <v>946</v>
      </c>
      <c r="Q245" s="19" t="s">
        <v>952</v>
      </c>
    </row>
    <row r="246" spans="1:17" ht="60" x14ac:dyDescent="0.25">
      <c r="A246" s="39">
        <v>239</v>
      </c>
      <c r="B246" s="18">
        <v>42548</v>
      </c>
      <c r="C246" s="18">
        <v>42548</v>
      </c>
      <c r="D246" s="7">
        <v>746</v>
      </c>
      <c r="E246" s="98">
        <v>48180</v>
      </c>
      <c r="F246" s="95">
        <v>0</v>
      </c>
      <c r="G246" s="25" t="s">
        <v>942</v>
      </c>
      <c r="H246" s="25" t="s">
        <v>942</v>
      </c>
      <c r="I246" s="20" t="s">
        <v>387</v>
      </c>
      <c r="J246" s="90" t="s">
        <v>207</v>
      </c>
      <c r="K246" s="6" t="s">
        <v>14</v>
      </c>
      <c r="L246" s="5" t="s">
        <v>14</v>
      </c>
      <c r="M246" s="16" t="s">
        <v>65</v>
      </c>
      <c r="N246" s="8" t="s">
        <v>943</v>
      </c>
      <c r="O246" s="91" t="s">
        <v>855</v>
      </c>
      <c r="P246" s="19" t="s">
        <v>944</v>
      </c>
      <c r="Q246" s="19" t="s">
        <v>953</v>
      </c>
    </row>
    <row r="247" spans="1:17" ht="60" x14ac:dyDescent="0.25">
      <c r="A247" s="39">
        <v>240</v>
      </c>
      <c r="B247" s="18">
        <v>42548</v>
      </c>
      <c r="C247" s="18">
        <v>42548</v>
      </c>
      <c r="D247" s="7">
        <v>749</v>
      </c>
      <c r="E247" s="98">
        <v>43800</v>
      </c>
      <c r="F247" s="95">
        <v>0</v>
      </c>
      <c r="G247" s="25" t="s">
        <v>941</v>
      </c>
      <c r="H247" s="25" t="s">
        <v>941</v>
      </c>
      <c r="I247" s="20" t="s">
        <v>387</v>
      </c>
      <c r="J247" s="90" t="s">
        <v>823</v>
      </c>
      <c r="K247" s="6" t="s">
        <v>14</v>
      </c>
      <c r="L247" s="5" t="s">
        <v>14</v>
      </c>
      <c r="M247" s="16" t="s">
        <v>322</v>
      </c>
      <c r="N247" s="8" t="s">
        <v>148</v>
      </c>
      <c r="O247" s="91" t="s">
        <v>856</v>
      </c>
      <c r="P247" s="19" t="s">
        <v>540</v>
      </c>
      <c r="Q247" s="19" t="s">
        <v>952</v>
      </c>
    </row>
    <row r="248" spans="1:17" ht="75" x14ac:dyDescent="0.25">
      <c r="A248" s="39">
        <v>241</v>
      </c>
      <c r="B248" s="18">
        <v>42549</v>
      </c>
      <c r="C248" s="18">
        <v>42549</v>
      </c>
      <c r="D248" s="7">
        <v>750</v>
      </c>
      <c r="E248" s="98">
        <v>431081</v>
      </c>
      <c r="F248" s="95">
        <v>0</v>
      </c>
      <c r="G248" s="92" t="s">
        <v>947</v>
      </c>
      <c r="H248" s="25" t="s">
        <v>947</v>
      </c>
      <c r="I248" s="20" t="s">
        <v>387</v>
      </c>
      <c r="J248" s="90" t="s">
        <v>824</v>
      </c>
      <c r="K248" s="6" t="s">
        <v>14</v>
      </c>
      <c r="L248" s="5" t="s">
        <v>14</v>
      </c>
      <c r="M248" s="16" t="s">
        <v>867</v>
      </c>
      <c r="N248" s="8" t="s">
        <v>948</v>
      </c>
      <c r="O248" s="91" t="s">
        <v>857</v>
      </c>
      <c r="P248" s="19" t="s">
        <v>551</v>
      </c>
      <c r="Q248" s="19" t="s">
        <v>1060</v>
      </c>
    </row>
    <row r="249" spans="1:17" ht="60" x14ac:dyDescent="0.25">
      <c r="A249" s="39">
        <v>242</v>
      </c>
      <c r="B249" s="18">
        <v>42549</v>
      </c>
      <c r="C249" s="18">
        <v>42549</v>
      </c>
      <c r="D249" s="7">
        <v>752</v>
      </c>
      <c r="E249" s="98">
        <v>1000552.68</v>
      </c>
      <c r="F249" s="95">
        <v>0</v>
      </c>
      <c r="G249" s="25" t="s">
        <v>949</v>
      </c>
      <c r="H249" s="25" t="s">
        <v>949</v>
      </c>
      <c r="I249" s="20" t="s">
        <v>387</v>
      </c>
      <c r="J249" s="90" t="s">
        <v>825</v>
      </c>
      <c r="K249" s="6" t="s">
        <v>14</v>
      </c>
      <c r="L249" s="5" t="s">
        <v>14</v>
      </c>
      <c r="M249" s="16" t="s">
        <v>950</v>
      </c>
      <c r="N249" s="8" t="s">
        <v>350</v>
      </c>
      <c r="O249" s="91" t="s">
        <v>858</v>
      </c>
      <c r="P249" s="19" t="s">
        <v>551</v>
      </c>
      <c r="Q249" s="19" t="s">
        <v>1059</v>
      </c>
    </row>
    <row r="250" spans="1:17" ht="75" x14ac:dyDescent="0.25">
      <c r="A250" s="39">
        <v>243</v>
      </c>
      <c r="B250" s="18">
        <v>42550</v>
      </c>
      <c r="C250" s="18">
        <v>42550</v>
      </c>
      <c r="D250" s="7">
        <v>763</v>
      </c>
      <c r="E250" s="98">
        <v>269448.96000000002</v>
      </c>
      <c r="F250" s="95">
        <v>0</v>
      </c>
      <c r="G250" s="25" t="s">
        <v>877</v>
      </c>
      <c r="H250" s="25" t="s">
        <v>877</v>
      </c>
      <c r="I250" s="10" t="s">
        <v>387</v>
      </c>
      <c r="J250" s="90" t="s">
        <v>813</v>
      </c>
      <c r="K250" s="6" t="s">
        <v>14</v>
      </c>
      <c r="L250" s="5" t="s">
        <v>14</v>
      </c>
      <c r="M250" s="16" t="s">
        <v>875</v>
      </c>
      <c r="N250" s="8" t="s">
        <v>213</v>
      </c>
      <c r="O250" s="91" t="s">
        <v>859</v>
      </c>
      <c r="P250" s="19" t="s">
        <v>551</v>
      </c>
      <c r="Q250" s="19" t="s">
        <v>1058</v>
      </c>
    </row>
    <row r="251" spans="1:17" ht="75" x14ac:dyDescent="0.25">
      <c r="A251" s="39">
        <v>244</v>
      </c>
      <c r="B251" s="18">
        <v>42551</v>
      </c>
      <c r="C251" s="18">
        <v>42551</v>
      </c>
      <c r="D251" s="7">
        <v>769</v>
      </c>
      <c r="E251" s="98">
        <v>350656.82</v>
      </c>
      <c r="F251" s="95">
        <v>0</v>
      </c>
      <c r="G251" s="25" t="s">
        <v>489</v>
      </c>
      <c r="H251" s="25" t="s">
        <v>489</v>
      </c>
      <c r="I251" s="10" t="s">
        <v>387</v>
      </c>
      <c r="J251" s="19" t="s">
        <v>39</v>
      </c>
      <c r="K251" s="6" t="s">
        <v>14</v>
      </c>
      <c r="L251" s="5" t="s">
        <v>14</v>
      </c>
      <c r="M251" s="16" t="s">
        <v>965</v>
      </c>
      <c r="N251" s="8" t="s">
        <v>490</v>
      </c>
      <c r="O251" s="91" t="s">
        <v>964</v>
      </c>
      <c r="P251" s="45" t="s">
        <v>542</v>
      </c>
      <c r="Q251" s="45" t="s">
        <v>1070</v>
      </c>
    </row>
    <row r="252" spans="1:17" ht="30" x14ac:dyDescent="0.25">
      <c r="A252" s="39">
        <v>245</v>
      </c>
      <c r="B252" s="18">
        <v>42542</v>
      </c>
      <c r="C252" s="18">
        <v>42542</v>
      </c>
      <c r="D252" s="7">
        <v>6499</v>
      </c>
      <c r="E252" s="126">
        <v>-206571.89</v>
      </c>
      <c r="F252" s="95">
        <v>0</v>
      </c>
      <c r="G252" s="25" t="s">
        <v>880</v>
      </c>
      <c r="H252" s="25" t="s">
        <v>879</v>
      </c>
      <c r="I252" s="10" t="s">
        <v>387</v>
      </c>
      <c r="J252" s="19" t="s">
        <v>201</v>
      </c>
      <c r="K252" s="6" t="s">
        <v>14</v>
      </c>
      <c r="L252" s="5" t="s">
        <v>14</v>
      </c>
      <c r="M252" s="16" t="s">
        <v>151</v>
      </c>
      <c r="N252" s="8" t="s">
        <v>447</v>
      </c>
      <c r="O252" s="94" t="s">
        <v>1367</v>
      </c>
      <c r="P252" s="45" t="s">
        <v>1659</v>
      </c>
      <c r="Q252" s="45" t="s">
        <v>805</v>
      </c>
    </row>
    <row r="253" spans="1:17" ht="60" x14ac:dyDescent="0.25">
      <c r="A253" s="39">
        <v>246</v>
      </c>
      <c r="B253" s="18">
        <v>42555</v>
      </c>
      <c r="C253" s="18">
        <v>42555</v>
      </c>
      <c r="D253" s="7">
        <v>747</v>
      </c>
      <c r="E253" s="114">
        <v>92325.34</v>
      </c>
      <c r="F253" s="95">
        <v>0</v>
      </c>
      <c r="G253" s="25" t="s">
        <v>941</v>
      </c>
      <c r="H253" s="25" t="s">
        <v>941</v>
      </c>
      <c r="I253" s="10" t="s">
        <v>387</v>
      </c>
      <c r="J253" s="19" t="s">
        <v>822</v>
      </c>
      <c r="K253" s="6" t="s">
        <v>14</v>
      </c>
      <c r="L253" s="5" t="s">
        <v>14</v>
      </c>
      <c r="M253" s="16" t="s">
        <v>322</v>
      </c>
      <c r="N253" s="8" t="s">
        <v>148</v>
      </c>
      <c r="O253" s="91" t="s">
        <v>854</v>
      </c>
      <c r="P253" s="45" t="s">
        <v>540</v>
      </c>
      <c r="Q253" s="45" t="s">
        <v>1036</v>
      </c>
    </row>
    <row r="254" spans="1:17" ht="75" x14ac:dyDescent="0.25">
      <c r="A254" s="39">
        <v>247</v>
      </c>
      <c r="B254" s="18">
        <v>42555</v>
      </c>
      <c r="C254" s="18">
        <v>42555</v>
      </c>
      <c r="D254" s="7">
        <v>786</v>
      </c>
      <c r="E254" s="114">
        <v>115000</v>
      </c>
      <c r="F254" s="95">
        <v>0</v>
      </c>
      <c r="G254" s="11" t="s">
        <v>112</v>
      </c>
      <c r="H254" s="11" t="s">
        <v>112</v>
      </c>
      <c r="I254" s="10" t="s">
        <v>387</v>
      </c>
      <c r="J254" s="19" t="s">
        <v>403</v>
      </c>
      <c r="K254" s="6" t="s">
        <v>14</v>
      </c>
      <c r="L254" s="5" t="s">
        <v>14</v>
      </c>
      <c r="M254" s="16" t="s">
        <v>114</v>
      </c>
      <c r="N254" s="8" t="s">
        <v>115</v>
      </c>
      <c r="O254" s="91" t="s">
        <v>969</v>
      </c>
      <c r="P254" s="10" t="s">
        <v>573</v>
      </c>
      <c r="Q254" s="45" t="s">
        <v>1071</v>
      </c>
    </row>
    <row r="255" spans="1:17" ht="60" x14ac:dyDescent="0.25">
      <c r="A255" s="39">
        <v>248</v>
      </c>
      <c r="B255" s="18">
        <v>42555</v>
      </c>
      <c r="C255" s="18">
        <v>42555</v>
      </c>
      <c r="D255" s="7">
        <v>789</v>
      </c>
      <c r="E255" s="114">
        <v>103409.82</v>
      </c>
      <c r="F255" s="95">
        <v>0</v>
      </c>
      <c r="G255" s="25" t="s">
        <v>1067</v>
      </c>
      <c r="H255" s="25" t="s">
        <v>1067</v>
      </c>
      <c r="I255" s="10" t="s">
        <v>19</v>
      </c>
      <c r="J255" s="19" t="s">
        <v>975</v>
      </c>
      <c r="K255" s="6" t="s">
        <v>14</v>
      </c>
      <c r="L255" s="5" t="s">
        <v>14</v>
      </c>
      <c r="M255" s="16" t="s">
        <v>1012</v>
      </c>
      <c r="N255" s="8" t="s">
        <v>1014</v>
      </c>
      <c r="O255" s="91" t="s">
        <v>970</v>
      </c>
      <c r="P255" s="45" t="s">
        <v>1068</v>
      </c>
      <c r="Q255" s="45" t="s">
        <v>1069</v>
      </c>
    </row>
    <row r="256" spans="1:17" ht="60" x14ac:dyDescent="0.25">
      <c r="A256" s="39">
        <v>249</v>
      </c>
      <c r="B256" s="18">
        <v>42555</v>
      </c>
      <c r="C256" s="18">
        <v>42555</v>
      </c>
      <c r="D256" s="7">
        <v>788</v>
      </c>
      <c r="E256" s="114">
        <v>117039.62</v>
      </c>
      <c r="F256" s="95">
        <v>0</v>
      </c>
      <c r="G256" s="25" t="s">
        <v>1035</v>
      </c>
      <c r="H256" s="25" t="s">
        <v>1035</v>
      </c>
      <c r="I256" s="45" t="s">
        <v>387</v>
      </c>
      <c r="J256" s="19" t="s">
        <v>763</v>
      </c>
      <c r="K256" s="6" t="s">
        <v>14</v>
      </c>
      <c r="L256" s="5" t="s">
        <v>14</v>
      </c>
      <c r="M256" s="16" t="s">
        <v>388</v>
      </c>
      <c r="N256" s="8" t="s">
        <v>1013</v>
      </c>
      <c r="O256" s="91" t="s">
        <v>971</v>
      </c>
      <c r="P256" s="45" t="s">
        <v>540</v>
      </c>
      <c r="Q256" s="45" t="s">
        <v>1039</v>
      </c>
    </row>
    <row r="257" spans="1:17" ht="60" x14ac:dyDescent="0.25">
      <c r="A257" s="39">
        <v>250</v>
      </c>
      <c r="B257" s="18">
        <v>42555</v>
      </c>
      <c r="C257" s="18">
        <v>42555</v>
      </c>
      <c r="D257" s="7">
        <v>787</v>
      </c>
      <c r="E257" s="114">
        <v>75177.56</v>
      </c>
      <c r="F257" s="95">
        <v>0</v>
      </c>
      <c r="G257" s="25" t="s">
        <v>1034</v>
      </c>
      <c r="H257" s="25" t="s">
        <v>1034</v>
      </c>
      <c r="I257" s="10" t="s">
        <v>19</v>
      </c>
      <c r="J257" s="19" t="s">
        <v>976</v>
      </c>
      <c r="K257" s="6" t="s">
        <v>26</v>
      </c>
      <c r="L257" s="5" t="s">
        <v>248</v>
      </c>
      <c r="M257" s="16" t="s">
        <v>141</v>
      </c>
      <c r="N257" s="8" t="s">
        <v>148</v>
      </c>
      <c r="O257" s="91" t="s">
        <v>972</v>
      </c>
      <c r="P257" s="45" t="s">
        <v>562</v>
      </c>
      <c r="Q257" s="45" t="s">
        <v>1040</v>
      </c>
    </row>
    <row r="258" spans="1:17" ht="75" x14ac:dyDescent="0.25">
      <c r="A258" s="39">
        <v>251</v>
      </c>
      <c r="B258" s="18">
        <v>42555</v>
      </c>
      <c r="C258" s="18">
        <v>42555</v>
      </c>
      <c r="D258" s="7">
        <v>785</v>
      </c>
      <c r="E258" s="114">
        <v>133000</v>
      </c>
      <c r="F258" s="95">
        <v>0</v>
      </c>
      <c r="G258" s="58" t="s">
        <v>48</v>
      </c>
      <c r="H258" s="58" t="s">
        <v>48</v>
      </c>
      <c r="I258" s="45" t="s">
        <v>387</v>
      </c>
      <c r="J258" s="19" t="s">
        <v>745</v>
      </c>
      <c r="K258" s="6" t="s">
        <v>14</v>
      </c>
      <c r="L258" s="5" t="s">
        <v>14</v>
      </c>
      <c r="M258" s="16" t="s">
        <v>50</v>
      </c>
      <c r="N258" s="8" t="s">
        <v>51</v>
      </c>
      <c r="O258" s="91" t="s">
        <v>973</v>
      </c>
      <c r="P258" s="10" t="s">
        <v>542</v>
      </c>
      <c r="Q258" s="10" t="s">
        <v>1077</v>
      </c>
    </row>
    <row r="259" spans="1:17" ht="75" x14ac:dyDescent="0.25">
      <c r="A259" s="39">
        <v>252</v>
      </c>
      <c r="B259" s="18">
        <v>42555</v>
      </c>
      <c r="C259" s="18">
        <v>42555</v>
      </c>
      <c r="D259" s="7">
        <v>784</v>
      </c>
      <c r="E259" s="114">
        <v>75950.429999999993</v>
      </c>
      <c r="F259" s="95">
        <v>0</v>
      </c>
      <c r="G259" s="11" t="s">
        <v>84</v>
      </c>
      <c r="H259" s="11" t="s">
        <v>84</v>
      </c>
      <c r="I259" s="10" t="s">
        <v>387</v>
      </c>
      <c r="J259" s="19" t="s">
        <v>85</v>
      </c>
      <c r="K259" s="6" t="s">
        <v>14</v>
      </c>
      <c r="L259" s="5" t="s">
        <v>14</v>
      </c>
      <c r="M259" s="16" t="s">
        <v>86</v>
      </c>
      <c r="N259" s="8" t="s">
        <v>87</v>
      </c>
      <c r="O259" s="91" t="s">
        <v>974</v>
      </c>
      <c r="P259" s="45" t="s">
        <v>551</v>
      </c>
      <c r="Q259" s="10" t="s">
        <v>1194</v>
      </c>
    </row>
    <row r="260" spans="1:17" ht="60" x14ac:dyDescent="0.25">
      <c r="A260" s="39">
        <v>253</v>
      </c>
      <c r="B260" s="18">
        <v>42555</v>
      </c>
      <c r="C260" s="18">
        <v>42556</v>
      </c>
      <c r="D260" s="7">
        <v>6</v>
      </c>
      <c r="E260" s="114">
        <v>491224.2</v>
      </c>
      <c r="F260" s="95">
        <v>0</v>
      </c>
      <c r="G260" s="25" t="s">
        <v>1044</v>
      </c>
      <c r="H260" s="25" t="s">
        <v>1044</v>
      </c>
      <c r="I260" s="10" t="s">
        <v>118</v>
      </c>
      <c r="J260" s="19" t="s">
        <v>979</v>
      </c>
      <c r="K260" s="6" t="s">
        <v>14</v>
      </c>
      <c r="L260" s="5" t="s">
        <v>14</v>
      </c>
      <c r="M260" s="16" t="s">
        <v>1016</v>
      </c>
      <c r="N260" s="8" t="s">
        <v>1021</v>
      </c>
      <c r="O260" s="91" t="s">
        <v>977</v>
      </c>
      <c r="P260" s="45" t="s">
        <v>551</v>
      </c>
      <c r="Q260" s="45" t="s">
        <v>1043</v>
      </c>
    </row>
    <row r="261" spans="1:17" ht="60" x14ac:dyDescent="0.25">
      <c r="A261" s="39">
        <v>254</v>
      </c>
      <c r="B261" s="18">
        <v>42555</v>
      </c>
      <c r="C261" s="18">
        <v>42556</v>
      </c>
      <c r="D261" s="7">
        <v>7</v>
      </c>
      <c r="E261" s="114">
        <v>243018</v>
      </c>
      <c r="F261" s="95">
        <v>0</v>
      </c>
      <c r="G261" s="25" t="s">
        <v>1045</v>
      </c>
      <c r="H261" s="25" t="s">
        <v>1045</v>
      </c>
      <c r="I261" s="10" t="s">
        <v>118</v>
      </c>
      <c r="J261" s="19" t="s">
        <v>980</v>
      </c>
      <c r="K261" s="6" t="s">
        <v>14</v>
      </c>
      <c r="L261" s="5" t="s">
        <v>14</v>
      </c>
      <c r="M261" s="16" t="s">
        <v>875</v>
      </c>
      <c r="N261" s="8" t="s">
        <v>1022</v>
      </c>
      <c r="O261" s="91" t="s">
        <v>978</v>
      </c>
      <c r="P261" s="45" t="s">
        <v>551</v>
      </c>
      <c r="Q261" s="45" t="s">
        <v>1042</v>
      </c>
    </row>
    <row r="262" spans="1:17" ht="60" x14ac:dyDescent="0.25">
      <c r="A262" s="39">
        <v>255</v>
      </c>
      <c r="B262" s="18">
        <v>42557</v>
      </c>
      <c r="C262" s="18">
        <v>42557</v>
      </c>
      <c r="D262" s="7">
        <v>793</v>
      </c>
      <c r="E262" s="114">
        <v>125663.78</v>
      </c>
      <c r="F262" s="95">
        <v>0</v>
      </c>
      <c r="G262" s="25" t="s">
        <v>1037</v>
      </c>
      <c r="H262" s="25" t="s">
        <v>1037</v>
      </c>
      <c r="I262" s="10" t="s">
        <v>19</v>
      </c>
      <c r="J262" s="19" t="s">
        <v>983</v>
      </c>
      <c r="K262" s="6" t="s">
        <v>14</v>
      </c>
      <c r="L262" s="5" t="s">
        <v>14</v>
      </c>
      <c r="M262" s="16" t="s">
        <v>1017</v>
      </c>
      <c r="N262" s="8" t="s">
        <v>1023</v>
      </c>
      <c r="O262" s="91" t="s">
        <v>981</v>
      </c>
      <c r="P262" s="45" t="s">
        <v>562</v>
      </c>
      <c r="Q262" s="45" t="s">
        <v>1038</v>
      </c>
    </row>
    <row r="263" spans="1:17" ht="60" x14ac:dyDescent="0.25">
      <c r="A263" s="39">
        <v>256</v>
      </c>
      <c r="B263" s="18">
        <v>42557</v>
      </c>
      <c r="C263" s="18">
        <v>42557</v>
      </c>
      <c r="D263" s="7">
        <v>794</v>
      </c>
      <c r="E263" s="114">
        <v>73140</v>
      </c>
      <c r="F263" s="95">
        <v>0</v>
      </c>
      <c r="G263" s="25" t="s">
        <v>1041</v>
      </c>
      <c r="H263" s="25" t="s">
        <v>1041</v>
      </c>
      <c r="I263" s="10" t="s">
        <v>19</v>
      </c>
      <c r="J263" s="19" t="s">
        <v>984</v>
      </c>
      <c r="K263" s="6" t="s">
        <v>14</v>
      </c>
      <c r="L263" s="5" t="s">
        <v>14</v>
      </c>
      <c r="M263" s="16" t="s">
        <v>1018</v>
      </c>
      <c r="N263" s="8" t="s">
        <v>1024</v>
      </c>
      <c r="O263" s="91" t="s">
        <v>982</v>
      </c>
      <c r="P263" s="45" t="s">
        <v>540</v>
      </c>
      <c r="Q263" s="45" t="s">
        <v>1056</v>
      </c>
    </row>
    <row r="264" spans="1:17" ht="75" x14ac:dyDescent="0.25">
      <c r="A264" s="39">
        <v>257</v>
      </c>
      <c r="B264" s="18">
        <v>42559</v>
      </c>
      <c r="C264" s="18">
        <v>42559</v>
      </c>
      <c r="D264" s="7">
        <v>2868</v>
      </c>
      <c r="E264" s="114">
        <v>610000</v>
      </c>
      <c r="F264" s="95">
        <v>0</v>
      </c>
      <c r="G264" s="11" t="s">
        <v>273</v>
      </c>
      <c r="H264" s="11" t="s">
        <v>273</v>
      </c>
      <c r="I264" s="10" t="s">
        <v>12</v>
      </c>
      <c r="J264" s="19" t="s">
        <v>424</v>
      </c>
      <c r="K264" s="6" t="s">
        <v>14</v>
      </c>
      <c r="L264" s="5" t="s">
        <v>14</v>
      </c>
      <c r="M264" s="16" t="s">
        <v>275</v>
      </c>
      <c r="N264" s="8" t="s">
        <v>152</v>
      </c>
      <c r="O264" s="91" t="s">
        <v>985</v>
      </c>
      <c r="P264" s="10" t="s">
        <v>551</v>
      </c>
      <c r="Q264" s="10" t="s">
        <v>1066</v>
      </c>
    </row>
    <row r="265" spans="1:17" ht="75" x14ac:dyDescent="0.25">
      <c r="A265" s="39">
        <v>258</v>
      </c>
      <c r="B265" s="18">
        <v>42559</v>
      </c>
      <c r="C265" s="18">
        <v>42559</v>
      </c>
      <c r="D265" s="7">
        <v>824</v>
      </c>
      <c r="E265" s="114">
        <v>300000</v>
      </c>
      <c r="F265" s="95">
        <v>0</v>
      </c>
      <c r="G265" s="58" t="s">
        <v>53</v>
      </c>
      <c r="H265" s="58" t="s">
        <v>53</v>
      </c>
      <c r="I265" s="45" t="s">
        <v>387</v>
      </c>
      <c r="J265" s="19" t="s">
        <v>54</v>
      </c>
      <c r="K265" s="6" t="s">
        <v>14</v>
      </c>
      <c r="L265" s="5" t="s">
        <v>14</v>
      </c>
      <c r="M265" s="16" t="s">
        <v>55</v>
      </c>
      <c r="N265" s="8" t="s">
        <v>56</v>
      </c>
      <c r="O265" s="91" t="s">
        <v>987</v>
      </c>
      <c r="P265" s="45" t="s">
        <v>551</v>
      </c>
      <c r="Q265" s="10" t="s">
        <v>1304</v>
      </c>
    </row>
    <row r="266" spans="1:17" ht="75" x14ac:dyDescent="0.25">
      <c r="A266" s="39">
        <v>259</v>
      </c>
      <c r="B266" s="18">
        <v>42562</v>
      </c>
      <c r="C266" s="18">
        <v>42562</v>
      </c>
      <c r="D266" s="7">
        <v>839</v>
      </c>
      <c r="E266" s="114">
        <v>21600.35</v>
      </c>
      <c r="F266" s="95">
        <v>0</v>
      </c>
      <c r="G266" s="72" t="s">
        <v>200</v>
      </c>
      <c r="H266" s="72" t="s">
        <v>200</v>
      </c>
      <c r="I266" s="45" t="s">
        <v>387</v>
      </c>
      <c r="J266" s="19" t="s">
        <v>201</v>
      </c>
      <c r="K266" s="6" t="s">
        <v>14</v>
      </c>
      <c r="L266" s="5" t="s">
        <v>14</v>
      </c>
      <c r="M266" s="16" t="s">
        <v>202</v>
      </c>
      <c r="N266" s="8" t="s">
        <v>1025</v>
      </c>
      <c r="O266" s="91" t="s">
        <v>989</v>
      </c>
      <c r="P266" s="73" t="s">
        <v>551</v>
      </c>
      <c r="Q266" s="45" t="s">
        <v>1215</v>
      </c>
    </row>
    <row r="267" spans="1:17" ht="60" x14ac:dyDescent="0.25">
      <c r="A267" s="39">
        <v>260</v>
      </c>
      <c r="B267" s="18">
        <v>42564</v>
      </c>
      <c r="C267" s="18">
        <v>42564</v>
      </c>
      <c r="D267" s="7">
        <v>846</v>
      </c>
      <c r="E267" s="114">
        <v>214961.9</v>
      </c>
      <c r="F267" s="95">
        <v>0</v>
      </c>
      <c r="G267" s="25" t="s">
        <v>1048</v>
      </c>
      <c r="H267" s="25" t="s">
        <v>1048</v>
      </c>
      <c r="I267" s="10" t="s">
        <v>19</v>
      </c>
      <c r="J267" s="19" t="s">
        <v>996</v>
      </c>
      <c r="K267" s="6" t="s">
        <v>14</v>
      </c>
      <c r="L267" s="5" t="s">
        <v>14</v>
      </c>
      <c r="M267" s="16" t="s">
        <v>208</v>
      </c>
      <c r="N267" s="8" t="s">
        <v>1026</v>
      </c>
      <c r="O267" s="91" t="s">
        <v>990</v>
      </c>
      <c r="P267" s="45" t="s">
        <v>540</v>
      </c>
      <c r="Q267" s="45" t="s">
        <v>1051</v>
      </c>
    </row>
    <row r="268" spans="1:17" ht="60" x14ac:dyDescent="0.25">
      <c r="A268" s="39">
        <v>261</v>
      </c>
      <c r="B268" s="18">
        <v>42564</v>
      </c>
      <c r="C268" s="18">
        <v>42564</v>
      </c>
      <c r="D268" s="7">
        <v>845</v>
      </c>
      <c r="E268" s="114">
        <v>297156</v>
      </c>
      <c r="F268" s="95">
        <v>0</v>
      </c>
      <c r="G268" s="25" t="s">
        <v>1046</v>
      </c>
      <c r="H268" s="25" t="s">
        <v>1046</v>
      </c>
      <c r="I268" s="10" t="s">
        <v>19</v>
      </c>
      <c r="J268" s="19" t="s">
        <v>997</v>
      </c>
      <c r="K268" s="6" t="s">
        <v>14</v>
      </c>
      <c r="L268" s="5" t="s">
        <v>14</v>
      </c>
      <c r="M268" s="16" t="s">
        <v>890</v>
      </c>
      <c r="N268" s="8" t="s">
        <v>1027</v>
      </c>
      <c r="O268" s="91" t="s">
        <v>991</v>
      </c>
      <c r="P268" s="45" t="s">
        <v>551</v>
      </c>
      <c r="Q268" s="45" t="s">
        <v>1052</v>
      </c>
    </row>
    <row r="269" spans="1:17" ht="75" x14ac:dyDescent="0.25">
      <c r="A269" s="39">
        <v>262</v>
      </c>
      <c r="B269" s="18">
        <v>42564</v>
      </c>
      <c r="C269" s="18">
        <v>42564</v>
      </c>
      <c r="D269" s="7">
        <v>843</v>
      </c>
      <c r="E269" s="114">
        <v>104615.7</v>
      </c>
      <c r="F269" s="95">
        <v>0</v>
      </c>
      <c r="G269" s="11" t="s">
        <v>764</v>
      </c>
      <c r="H269" s="11" t="s">
        <v>764</v>
      </c>
      <c r="I269" s="10" t="s">
        <v>387</v>
      </c>
      <c r="J269" s="19" t="s">
        <v>761</v>
      </c>
      <c r="K269" s="6" t="s">
        <v>14</v>
      </c>
      <c r="L269" s="5" t="s">
        <v>14</v>
      </c>
      <c r="M269" s="16" t="s">
        <v>15</v>
      </c>
      <c r="N269" s="8" t="s">
        <v>775</v>
      </c>
      <c r="O269" s="91" t="s">
        <v>992</v>
      </c>
      <c r="P269" s="45" t="s">
        <v>540</v>
      </c>
      <c r="Q269" s="45" t="s">
        <v>1209</v>
      </c>
    </row>
    <row r="270" spans="1:17" ht="60" x14ac:dyDescent="0.25">
      <c r="A270" s="39">
        <v>263</v>
      </c>
      <c r="B270" s="18">
        <v>42564</v>
      </c>
      <c r="C270" s="18">
        <v>42564</v>
      </c>
      <c r="D270" s="7">
        <v>844</v>
      </c>
      <c r="E270" s="114">
        <v>482981.63</v>
      </c>
      <c r="F270" s="95">
        <v>0</v>
      </c>
      <c r="G270" s="25" t="s">
        <v>1049</v>
      </c>
      <c r="H270" s="25" t="s">
        <v>1049</v>
      </c>
      <c r="I270" s="10" t="s">
        <v>19</v>
      </c>
      <c r="J270" s="19" t="s">
        <v>810</v>
      </c>
      <c r="K270" s="6" t="s">
        <v>14</v>
      </c>
      <c r="L270" s="5" t="s">
        <v>14</v>
      </c>
      <c r="M270" s="16" t="s">
        <v>65</v>
      </c>
      <c r="N270" s="8" t="s">
        <v>1028</v>
      </c>
      <c r="O270" s="91" t="s">
        <v>993</v>
      </c>
      <c r="P270" s="45" t="s">
        <v>551</v>
      </c>
      <c r="Q270" s="45" t="s">
        <v>1053</v>
      </c>
    </row>
    <row r="271" spans="1:17" ht="60" x14ac:dyDescent="0.25">
      <c r="A271" s="39">
        <v>264</v>
      </c>
      <c r="B271" s="18">
        <v>42564</v>
      </c>
      <c r="C271" s="18">
        <v>42564</v>
      </c>
      <c r="D271" s="7">
        <v>2937</v>
      </c>
      <c r="E271" s="114">
        <v>256400.08</v>
      </c>
      <c r="F271" s="95">
        <v>0</v>
      </c>
      <c r="G271" s="25" t="s">
        <v>1047</v>
      </c>
      <c r="H271" s="25" t="s">
        <v>1047</v>
      </c>
      <c r="I271" s="10" t="s">
        <v>12</v>
      </c>
      <c r="J271" s="19" t="s">
        <v>998</v>
      </c>
      <c r="K271" s="6" t="s">
        <v>14</v>
      </c>
      <c r="L271" s="5" t="s">
        <v>14</v>
      </c>
      <c r="M271" s="16" t="s">
        <v>1019</v>
      </c>
      <c r="N271" s="8" t="s">
        <v>881</v>
      </c>
      <c r="O271" s="91" t="s">
        <v>994</v>
      </c>
      <c r="P271" s="45" t="s">
        <v>551</v>
      </c>
      <c r="Q271" s="45" t="s">
        <v>1054</v>
      </c>
    </row>
    <row r="272" spans="1:17" ht="30" x14ac:dyDescent="0.25">
      <c r="A272" s="39">
        <v>265</v>
      </c>
      <c r="B272" s="18">
        <v>42566</v>
      </c>
      <c r="C272" s="18">
        <v>42566</v>
      </c>
      <c r="D272" s="7">
        <v>144</v>
      </c>
      <c r="E272" s="126">
        <v>-256400.08</v>
      </c>
      <c r="F272" s="95">
        <v>0</v>
      </c>
      <c r="G272" s="25" t="s">
        <v>1047</v>
      </c>
      <c r="H272" s="25" t="s">
        <v>1047</v>
      </c>
      <c r="I272" s="10" t="s">
        <v>12</v>
      </c>
      <c r="J272" s="19" t="s">
        <v>998</v>
      </c>
      <c r="K272" s="6" t="s">
        <v>14</v>
      </c>
      <c r="L272" s="5" t="s">
        <v>14</v>
      </c>
      <c r="M272" s="16" t="s">
        <v>1019</v>
      </c>
      <c r="N272" s="8" t="s">
        <v>881</v>
      </c>
      <c r="O272" s="94" t="s">
        <v>1364</v>
      </c>
      <c r="P272" s="45" t="s">
        <v>1659</v>
      </c>
      <c r="Q272" s="45" t="s">
        <v>805</v>
      </c>
    </row>
    <row r="273" spans="1:17" ht="60" x14ac:dyDescent="0.25">
      <c r="A273" s="39">
        <v>266</v>
      </c>
      <c r="B273" s="18">
        <v>42564</v>
      </c>
      <c r="C273" s="18">
        <v>42564</v>
      </c>
      <c r="D273" s="7">
        <v>9</v>
      </c>
      <c r="E273" s="114">
        <v>183000</v>
      </c>
      <c r="F273" s="95">
        <v>0</v>
      </c>
      <c r="G273" s="25" t="s">
        <v>1050</v>
      </c>
      <c r="H273" s="25" t="s">
        <v>1050</v>
      </c>
      <c r="I273" s="10" t="s">
        <v>118</v>
      </c>
      <c r="J273" s="19" t="s">
        <v>999</v>
      </c>
      <c r="K273" s="6" t="s">
        <v>14</v>
      </c>
      <c r="L273" s="5" t="s">
        <v>14</v>
      </c>
      <c r="M273" s="16" t="s">
        <v>1020</v>
      </c>
      <c r="N273" s="8" t="s">
        <v>1029</v>
      </c>
      <c r="O273" s="91" t="s">
        <v>995</v>
      </c>
      <c r="P273" s="45" t="s">
        <v>549</v>
      </c>
      <c r="Q273" s="45" t="s">
        <v>1057</v>
      </c>
    </row>
    <row r="274" spans="1:17" ht="60" x14ac:dyDescent="0.25">
      <c r="A274" s="39">
        <v>267</v>
      </c>
      <c r="B274" s="18">
        <v>42565</v>
      </c>
      <c r="C274" s="18">
        <v>42565</v>
      </c>
      <c r="D274" s="7">
        <v>10</v>
      </c>
      <c r="E274" s="114">
        <v>39643.199999999997</v>
      </c>
      <c r="F274" s="95">
        <v>0</v>
      </c>
      <c r="G274" s="25" t="s">
        <v>263</v>
      </c>
      <c r="H274" s="25" t="s">
        <v>263</v>
      </c>
      <c r="I274" s="10" t="s">
        <v>118</v>
      </c>
      <c r="J274" s="19" t="s">
        <v>988</v>
      </c>
      <c r="K274" s="6" t="s">
        <v>14</v>
      </c>
      <c r="L274" s="5" t="s">
        <v>14</v>
      </c>
      <c r="M274" s="16" t="s">
        <v>890</v>
      </c>
      <c r="N274" s="8" t="s">
        <v>265</v>
      </c>
      <c r="O274" s="91" t="s">
        <v>986</v>
      </c>
      <c r="P274" s="45" t="s">
        <v>549</v>
      </c>
      <c r="Q274" s="45" t="s">
        <v>1055</v>
      </c>
    </row>
    <row r="275" spans="1:17" ht="60" x14ac:dyDescent="0.25">
      <c r="A275" s="39">
        <v>268</v>
      </c>
      <c r="B275" s="18">
        <v>42569</v>
      </c>
      <c r="C275" s="18">
        <v>42569</v>
      </c>
      <c r="D275" s="7">
        <v>866</v>
      </c>
      <c r="E275" s="114">
        <v>323370.90000000002</v>
      </c>
      <c r="F275" s="95">
        <v>0</v>
      </c>
      <c r="G275" s="25" t="s">
        <v>1062</v>
      </c>
      <c r="H275" s="25" t="s">
        <v>1062</v>
      </c>
      <c r="I275" s="10" t="s">
        <v>19</v>
      </c>
      <c r="J275" s="19" t="s">
        <v>1002</v>
      </c>
      <c r="K275" s="6" t="s">
        <v>14</v>
      </c>
      <c r="L275" s="5" t="s">
        <v>14</v>
      </c>
      <c r="M275" s="16" t="s">
        <v>1030</v>
      </c>
      <c r="N275" s="8" t="s">
        <v>501</v>
      </c>
      <c r="O275" s="91" t="s">
        <v>1000</v>
      </c>
      <c r="P275" s="45" t="s">
        <v>551</v>
      </c>
      <c r="Q275" s="45" t="s">
        <v>1061</v>
      </c>
    </row>
    <row r="276" spans="1:17" ht="60" x14ac:dyDescent="0.25">
      <c r="A276" s="39">
        <v>269</v>
      </c>
      <c r="B276" s="18">
        <v>42569</v>
      </c>
      <c r="C276" s="18">
        <v>42569</v>
      </c>
      <c r="D276" s="7">
        <v>867</v>
      </c>
      <c r="E276" s="114">
        <v>137639.09</v>
      </c>
      <c r="F276" s="95">
        <v>0</v>
      </c>
      <c r="G276" s="25" t="s">
        <v>1063</v>
      </c>
      <c r="H276" s="25" t="s">
        <v>1063</v>
      </c>
      <c r="I276" s="10" t="s">
        <v>19</v>
      </c>
      <c r="J276" s="19" t="s">
        <v>975</v>
      </c>
      <c r="K276" s="6" t="s">
        <v>14</v>
      </c>
      <c r="L276" s="5" t="s">
        <v>14</v>
      </c>
      <c r="M276" s="16" t="s">
        <v>1031</v>
      </c>
      <c r="N276" s="8" t="s">
        <v>1015</v>
      </c>
      <c r="O276" s="91" t="s">
        <v>1001</v>
      </c>
      <c r="P276" s="45" t="s">
        <v>1064</v>
      </c>
      <c r="Q276" s="45" t="s">
        <v>1065</v>
      </c>
    </row>
    <row r="277" spans="1:17" ht="75" x14ac:dyDescent="0.25">
      <c r="A277" s="39">
        <v>270</v>
      </c>
      <c r="B277" s="18">
        <v>42570</v>
      </c>
      <c r="C277" s="18">
        <v>42570</v>
      </c>
      <c r="D277" s="7">
        <v>868</v>
      </c>
      <c r="E277" s="114">
        <v>105000</v>
      </c>
      <c r="F277" s="95">
        <v>0</v>
      </c>
      <c r="G277" s="25" t="s">
        <v>1218</v>
      </c>
      <c r="H277" s="25" t="s">
        <v>1218</v>
      </c>
      <c r="I277" s="10" t="s">
        <v>19</v>
      </c>
      <c r="J277" s="19" t="s">
        <v>59</v>
      </c>
      <c r="K277" s="6" t="s">
        <v>14</v>
      </c>
      <c r="L277" s="5" t="s">
        <v>14</v>
      </c>
      <c r="M277" s="16" t="s">
        <v>890</v>
      </c>
      <c r="N277" s="8" t="s">
        <v>920</v>
      </c>
      <c r="O277" s="91" t="s">
        <v>1003</v>
      </c>
      <c r="P277" s="10" t="s">
        <v>921</v>
      </c>
      <c r="Q277" s="10" t="s">
        <v>1301</v>
      </c>
    </row>
    <row r="278" spans="1:17" ht="60" x14ac:dyDescent="0.25">
      <c r="A278" s="39">
        <v>271</v>
      </c>
      <c r="B278" s="18">
        <v>42570</v>
      </c>
      <c r="C278" s="18">
        <v>42570</v>
      </c>
      <c r="D278" s="7">
        <v>870</v>
      </c>
      <c r="E278" s="114">
        <v>141762.49</v>
      </c>
      <c r="F278" s="95">
        <v>0</v>
      </c>
      <c r="G278" s="25" t="s">
        <v>1217</v>
      </c>
      <c r="H278" s="25" t="s">
        <v>1217</v>
      </c>
      <c r="I278" s="10" t="s">
        <v>19</v>
      </c>
      <c r="J278" s="19" t="s">
        <v>975</v>
      </c>
      <c r="K278" s="6" t="s">
        <v>14</v>
      </c>
      <c r="L278" s="5" t="s">
        <v>14</v>
      </c>
      <c r="M278" s="16" t="s">
        <v>1032</v>
      </c>
      <c r="N278" s="8" t="s">
        <v>918</v>
      </c>
      <c r="O278" s="91" t="s">
        <v>1004</v>
      </c>
      <c r="P278" s="45" t="s">
        <v>577</v>
      </c>
      <c r="Q278" s="45" t="s">
        <v>1295</v>
      </c>
    </row>
    <row r="279" spans="1:17" ht="75" x14ac:dyDescent="0.25">
      <c r="A279" s="39">
        <v>272</v>
      </c>
      <c r="B279" s="18">
        <v>42570</v>
      </c>
      <c r="C279" s="18">
        <v>42570</v>
      </c>
      <c r="D279" s="7">
        <v>869</v>
      </c>
      <c r="E279" s="114">
        <v>512466.5</v>
      </c>
      <c r="F279" s="113">
        <v>0</v>
      </c>
      <c r="G279" s="11" t="s">
        <v>764</v>
      </c>
      <c r="H279" s="11" t="s">
        <v>764</v>
      </c>
      <c r="I279" s="10" t="s">
        <v>387</v>
      </c>
      <c r="J279" s="19" t="s">
        <v>762</v>
      </c>
      <c r="K279" s="6" t="s">
        <v>14</v>
      </c>
      <c r="L279" s="5" t="s">
        <v>14</v>
      </c>
      <c r="M279" s="16" t="s">
        <v>15</v>
      </c>
      <c r="N279" s="8" t="s">
        <v>775</v>
      </c>
      <c r="O279" s="91" t="s">
        <v>1005</v>
      </c>
      <c r="P279" s="10" t="s">
        <v>793</v>
      </c>
      <c r="Q279" s="10" t="s">
        <v>1208</v>
      </c>
    </row>
    <row r="280" spans="1:17" ht="75" x14ac:dyDescent="0.25">
      <c r="A280" s="39">
        <v>273</v>
      </c>
      <c r="B280" s="18">
        <v>42569</v>
      </c>
      <c r="C280" s="18">
        <v>42570</v>
      </c>
      <c r="D280" s="7">
        <v>2989</v>
      </c>
      <c r="E280" s="114">
        <v>228000</v>
      </c>
      <c r="F280" s="95">
        <v>0</v>
      </c>
      <c r="G280" s="25" t="s">
        <v>150</v>
      </c>
      <c r="H280" s="25" t="s">
        <v>150</v>
      </c>
      <c r="I280" s="10" t="s">
        <v>12</v>
      </c>
      <c r="J280" s="19" t="s">
        <v>54</v>
      </c>
      <c r="K280" s="6" t="s">
        <v>14</v>
      </c>
      <c r="L280" s="5" t="s">
        <v>14</v>
      </c>
      <c r="M280" s="16" t="s">
        <v>151</v>
      </c>
      <c r="N280" s="8" t="s">
        <v>152</v>
      </c>
      <c r="O280" s="91" t="s">
        <v>1006</v>
      </c>
      <c r="P280" s="45" t="s">
        <v>551</v>
      </c>
      <c r="Q280" s="10" t="s">
        <v>1300</v>
      </c>
    </row>
    <row r="281" spans="1:17" ht="60" x14ac:dyDescent="0.25">
      <c r="A281" s="39">
        <v>274</v>
      </c>
      <c r="B281" s="18">
        <v>42571</v>
      </c>
      <c r="C281" s="18">
        <v>42571</v>
      </c>
      <c r="D281" s="7">
        <v>877</v>
      </c>
      <c r="E281" s="114">
        <v>325386.18</v>
      </c>
      <c r="F281" s="95">
        <v>0</v>
      </c>
      <c r="G281" s="25" t="s">
        <v>178</v>
      </c>
      <c r="H281" s="25" t="s">
        <v>178</v>
      </c>
      <c r="I281" s="10" t="s">
        <v>19</v>
      </c>
      <c r="J281" s="19" t="s">
        <v>179</v>
      </c>
      <c r="K281" s="6" t="s">
        <v>14</v>
      </c>
      <c r="L281" s="5" t="s">
        <v>14</v>
      </c>
      <c r="M281" s="16" t="s">
        <v>180</v>
      </c>
      <c r="N281" s="8" t="s">
        <v>181</v>
      </c>
      <c r="O281" s="91" t="s">
        <v>1007</v>
      </c>
      <c r="P281" s="10" t="s">
        <v>577</v>
      </c>
      <c r="Q281" s="10" t="s">
        <v>1297</v>
      </c>
    </row>
    <row r="282" spans="1:17" ht="60" x14ac:dyDescent="0.25">
      <c r="A282" s="39">
        <v>275</v>
      </c>
      <c r="B282" s="18">
        <v>42571</v>
      </c>
      <c r="C282" s="18">
        <v>42571</v>
      </c>
      <c r="D282" s="7">
        <v>878</v>
      </c>
      <c r="E282" s="114">
        <v>139157.04999999999</v>
      </c>
      <c r="F282" s="95">
        <v>0</v>
      </c>
      <c r="G282" s="25" t="s">
        <v>18</v>
      </c>
      <c r="H282" s="25" t="s">
        <v>18</v>
      </c>
      <c r="I282" s="10" t="s">
        <v>19</v>
      </c>
      <c r="J282" s="19" t="s">
        <v>166</v>
      </c>
      <c r="K282" s="6" t="s">
        <v>14</v>
      </c>
      <c r="L282" s="5" t="s">
        <v>14</v>
      </c>
      <c r="M282" s="16" t="s">
        <v>1033</v>
      </c>
      <c r="N282" s="8" t="s">
        <v>21</v>
      </c>
      <c r="O282" s="91" t="s">
        <v>1008</v>
      </c>
      <c r="P282" s="45" t="s">
        <v>551</v>
      </c>
      <c r="Q282" s="45" t="s">
        <v>1294</v>
      </c>
    </row>
    <row r="283" spans="1:17" ht="60" x14ac:dyDescent="0.25">
      <c r="A283" s="39">
        <v>276</v>
      </c>
      <c r="B283" s="18">
        <v>42570</v>
      </c>
      <c r="C283" s="18">
        <v>42571</v>
      </c>
      <c r="D283" s="7">
        <v>11</v>
      </c>
      <c r="E283" s="114">
        <v>150820.20000000001</v>
      </c>
      <c r="F283" s="95">
        <v>0</v>
      </c>
      <c r="G283" s="25" t="s">
        <v>1216</v>
      </c>
      <c r="H283" s="25" t="s">
        <v>1216</v>
      </c>
      <c r="I283" s="10" t="s">
        <v>118</v>
      </c>
      <c r="J283" s="19" t="s">
        <v>1010</v>
      </c>
      <c r="K283" s="6" t="s">
        <v>14</v>
      </c>
      <c r="L283" s="5" t="s">
        <v>14</v>
      </c>
      <c r="M283" s="16" t="s">
        <v>45</v>
      </c>
      <c r="N283" s="8" t="s">
        <v>510</v>
      </c>
      <c r="O283" s="91" t="s">
        <v>1009</v>
      </c>
      <c r="P283" s="45" t="s">
        <v>577</v>
      </c>
      <c r="Q283" s="10" t="s">
        <v>1293</v>
      </c>
    </row>
    <row r="284" spans="1:17" ht="75" x14ac:dyDescent="0.25">
      <c r="A284" s="39">
        <v>277</v>
      </c>
      <c r="B284" s="18">
        <v>42576</v>
      </c>
      <c r="C284" s="18">
        <v>42576</v>
      </c>
      <c r="D284" s="7">
        <v>892</v>
      </c>
      <c r="E284" s="114">
        <v>551275.69999999995</v>
      </c>
      <c r="F284" s="95">
        <v>0</v>
      </c>
      <c r="G284" s="25" t="s">
        <v>1271</v>
      </c>
      <c r="H284" s="25" t="s">
        <v>1271</v>
      </c>
      <c r="I284" s="10" t="s">
        <v>19</v>
      </c>
      <c r="J284" s="19" t="s">
        <v>54</v>
      </c>
      <c r="K284" s="6" t="s">
        <v>14</v>
      </c>
      <c r="L284" s="5" t="s">
        <v>14</v>
      </c>
      <c r="M284" s="16" t="s">
        <v>252</v>
      </c>
      <c r="N284" s="8" t="s">
        <v>1021</v>
      </c>
      <c r="O284" s="91" t="s">
        <v>1219</v>
      </c>
      <c r="P284" s="45" t="s">
        <v>551</v>
      </c>
      <c r="Q284" s="45" t="s">
        <v>1292</v>
      </c>
    </row>
    <row r="285" spans="1:17" ht="60" x14ac:dyDescent="0.25">
      <c r="A285" s="39">
        <v>278</v>
      </c>
      <c r="B285" s="18">
        <v>42576</v>
      </c>
      <c r="C285" s="18">
        <v>42576</v>
      </c>
      <c r="D285" s="7">
        <v>891</v>
      </c>
      <c r="E285" s="114">
        <v>436083.6</v>
      </c>
      <c r="F285" s="95">
        <v>0</v>
      </c>
      <c r="G285" s="25" t="s">
        <v>1272</v>
      </c>
      <c r="H285" s="25" t="s">
        <v>1272</v>
      </c>
      <c r="I285" s="10" t="s">
        <v>19</v>
      </c>
      <c r="J285" s="19" t="s">
        <v>1221</v>
      </c>
      <c r="K285" s="6" t="s">
        <v>1223</v>
      </c>
      <c r="L285" s="5" t="s">
        <v>1222</v>
      </c>
      <c r="M285" s="16" t="s">
        <v>1224</v>
      </c>
      <c r="N285" s="8" t="s">
        <v>218</v>
      </c>
      <c r="O285" s="91" t="s">
        <v>1220</v>
      </c>
      <c r="P285" s="45" t="s">
        <v>551</v>
      </c>
      <c r="Q285" s="45" t="s">
        <v>1298</v>
      </c>
    </row>
    <row r="286" spans="1:17" ht="75" x14ac:dyDescent="0.25">
      <c r="A286" s="39">
        <v>279</v>
      </c>
      <c r="B286" s="18">
        <v>42577</v>
      </c>
      <c r="C286" s="18">
        <v>42577</v>
      </c>
      <c r="D286" s="7">
        <v>3104</v>
      </c>
      <c r="E286" s="114">
        <v>344786.4</v>
      </c>
      <c r="F286" s="95">
        <v>0</v>
      </c>
      <c r="G286" s="25" t="s">
        <v>224</v>
      </c>
      <c r="H286" s="25" t="s">
        <v>224</v>
      </c>
      <c r="I286" s="10" t="s">
        <v>12</v>
      </c>
      <c r="J286" s="19" t="s">
        <v>1229</v>
      </c>
      <c r="K286" s="6" t="s">
        <v>14</v>
      </c>
      <c r="L286" s="5" t="s">
        <v>14</v>
      </c>
      <c r="M286" s="16" t="s">
        <v>15</v>
      </c>
      <c r="N286" s="8" t="s">
        <v>16</v>
      </c>
      <c r="O286" s="91" t="s">
        <v>1225</v>
      </c>
      <c r="P286" s="45" t="s">
        <v>549</v>
      </c>
      <c r="Q286" s="45" t="s">
        <v>1275</v>
      </c>
    </row>
    <row r="287" spans="1:17" ht="60" x14ac:dyDescent="0.25">
      <c r="A287" s="39">
        <v>280</v>
      </c>
      <c r="B287" s="18">
        <v>42577</v>
      </c>
      <c r="C287" s="18">
        <v>42577</v>
      </c>
      <c r="D287" s="7">
        <v>895</v>
      </c>
      <c r="E287" s="114">
        <v>248829.64</v>
      </c>
      <c r="F287" s="95">
        <v>0</v>
      </c>
      <c r="G287" s="25" t="s">
        <v>955</v>
      </c>
      <c r="H287" s="25" t="s">
        <v>955</v>
      </c>
      <c r="I287" s="20" t="s">
        <v>387</v>
      </c>
      <c r="J287" s="19" t="s">
        <v>820</v>
      </c>
      <c r="K287" s="6" t="s">
        <v>26</v>
      </c>
      <c r="L287" s="5" t="s">
        <v>248</v>
      </c>
      <c r="M287" s="16" t="s">
        <v>141</v>
      </c>
      <c r="N287" s="8" t="s">
        <v>907</v>
      </c>
      <c r="O287" s="94" t="s">
        <v>1231</v>
      </c>
      <c r="P287" s="45" t="s">
        <v>540</v>
      </c>
      <c r="Q287" s="10" t="s">
        <v>1274</v>
      </c>
    </row>
    <row r="288" spans="1:17" ht="60" x14ac:dyDescent="0.25">
      <c r="A288" s="39">
        <v>281</v>
      </c>
      <c r="B288" s="18">
        <v>42577</v>
      </c>
      <c r="C288" s="18">
        <v>42577</v>
      </c>
      <c r="D288" s="7">
        <v>896</v>
      </c>
      <c r="E288" s="114">
        <v>996313.5</v>
      </c>
      <c r="F288" s="95">
        <v>0</v>
      </c>
      <c r="G288" s="92" t="s">
        <v>908</v>
      </c>
      <c r="H288" s="11" t="s">
        <v>908</v>
      </c>
      <c r="I288" s="20" t="s">
        <v>387</v>
      </c>
      <c r="J288" s="19" t="s">
        <v>816</v>
      </c>
      <c r="K288" s="6" t="s">
        <v>14</v>
      </c>
      <c r="L288" s="5" t="s">
        <v>14</v>
      </c>
      <c r="M288" s="16" t="s">
        <v>1232</v>
      </c>
      <c r="N288" s="8" t="s">
        <v>907</v>
      </c>
      <c r="O288" s="91" t="s">
        <v>1226</v>
      </c>
      <c r="P288" s="10" t="s">
        <v>923</v>
      </c>
      <c r="Q288" s="10" t="s">
        <v>1273</v>
      </c>
    </row>
    <row r="289" spans="1:17" ht="75" x14ac:dyDescent="0.25">
      <c r="A289" s="39">
        <v>282</v>
      </c>
      <c r="B289" s="18">
        <v>42577</v>
      </c>
      <c r="C289" s="18">
        <v>42577</v>
      </c>
      <c r="D289" s="7">
        <v>898</v>
      </c>
      <c r="E289" s="114">
        <v>266308.25</v>
      </c>
      <c r="F289" s="95">
        <v>0</v>
      </c>
      <c r="G289" s="25" t="s">
        <v>1265</v>
      </c>
      <c r="H289" s="25" t="s">
        <v>1265</v>
      </c>
      <c r="I289" s="10" t="s">
        <v>19</v>
      </c>
      <c r="J289" s="19" t="s">
        <v>1230</v>
      </c>
      <c r="K289" s="6" t="s">
        <v>14</v>
      </c>
      <c r="L289" s="5" t="s">
        <v>14</v>
      </c>
      <c r="M289" s="16" t="s">
        <v>15</v>
      </c>
      <c r="N289" s="8" t="s">
        <v>1233</v>
      </c>
      <c r="O289" s="91" t="s">
        <v>1227</v>
      </c>
      <c r="P289" s="45" t="s">
        <v>562</v>
      </c>
      <c r="Q289" s="10" t="s">
        <v>1273</v>
      </c>
    </row>
    <row r="290" spans="1:17" ht="75" x14ac:dyDescent="0.25">
      <c r="A290" s="39">
        <v>283</v>
      </c>
      <c r="B290" s="18">
        <v>42577</v>
      </c>
      <c r="C290" s="18">
        <v>42577</v>
      </c>
      <c r="D290" s="7">
        <v>897</v>
      </c>
      <c r="E290" s="114">
        <v>286328.18</v>
      </c>
      <c r="F290" s="95">
        <v>0</v>
      </c>
      <c r="G290" s="92" t="s">
        <v>894</v>
      </c>
      <c r="H290" s="58" t="s">
        <v>741</v>
      </c>
      <c r="I290" s="45" t="s">
        <v>387</v>
      </c>
      <c r="J290" s="19" t="s">
        <v>740</v>
      </c>
      <c r="K290" s="6" t="s">
        <v>14</v>
      </c>
      <c r="L290" s="5" t="s">
        <v>14</v>
      </c>
      <c r="M290" s="16" t="s">
        <v>768</v>
      </c>
      <c r="N290" s="8" t="s">
        <v>771</v>
      </c>
      <c r="O290" s="91" t="s">
        <v>1228</v>
      </c>
      <c r="P290" s="45" t="s">
        <v>551</v>
      </c>
      <c r="Q290" s="10" t="s">
        <v>1386</v>
      </c>
    </row>
    <row r="291" spans="1:17" ht="60" x14ac:dyDescent="0.25">
      <c r="A291" s="39">
        <v>284</v>
      </c>
      <c r="B291" s="18">
        <v>42578</v>
      </c>
      <c r="C291" s="18">
        <v>42578</v>
      </c>
      <c r="D291" s="7">
        <v>905</v>
      </c>
      <c r="E291" s="114">
        <v>222173.04</v>
      </c>
      <c r="F291" s="95">
        <v>0</v>
      </c>
      <c r="G291" s="25" t="s">
        <v>1268</v>
      </c>
      <c r="H291" s="25" t="s">
        <v>1268</v>
      </c>
      <c r="I291" s="10" t="s">
        <v>19</v>
      </c>
      <c r="J291" s="19" t="s">
        <v>1244</v>
      </c>
      <c r="K291" s="6" t="s">
        <v>14</v>
      </c>
      <c r="L291" s="5" t="s">
        <v>14</v>
      </c>
      <c r="M291" s="16" t="s">
        <v>1250</v>
      </c>
      <c r="N291" s="8" t="s">
        <v>1252</v>
      </c>
      <c r="O291" s="91" t="s">
        <v>1234</v>
      </c>
      <c r="P291" s="45" t="s">
        <v>577</v>
      </c>
      <c r="Q291" s="10" t="s">
        <v>1385</v>
      </c>
    </row>
    <row r="292" spans="1:17" ht="60" x14ac:dyDescent="0.25">
      <c r="A292" s="39">
        <v>285</v>
      </c>
      <c r="B292" s="18">
        <v>42578</v>
      </c>
      <c r="C292" s="18">
        <v>42578</v>
      </c>
      <c r="D292" s="7">
        <v>908</v>
      </c>
      <c r="E292" s="114">
        <v>87842.05</v>
      </c>
      <c r="F292" s="95">
        <v>0</v>
      </c>
      <c r="G292" s="25" t="s">
        <v>1270</v>
      </c>
      <c r="H292" s="25" t="s">
        <v>1270</v>
      </c>
      <c r="I292" s="10" t="s">
        <v>19</v>
      </c>
      <c r="J292" s="19" t="s">
        <v>1245</v>
      </c>
      <c r="K292" s="6" t="s">
        <v>14</v>
      </c>
      <c r="L292" s="5" t="s">
        <v>14</v>
      </c>
      <c r="M292" s="16" t="s">
        <v>890</v>
      </c>
      <c r="N292" s="8" t="s">
        <v>1253</v>
      </c>
      <c r="O292" s="91" t="s">
        <v>1235</v>
      </c>
      <c r="P292" s="45" t="s">
        <v>551</v>
      </c>
      <c r="Q292" s="10" t="s">
        <v>1384</v>
      </c>
    </row>
    <row r="293" spans="1:17" ht="60" x14ac:dyDescent="0.25">
      <c r="A293" s="39">
        <v>286</v>
      </c>
      <c r="B293" s="18">
        <v>42578</v>
      </c>
      <c r="C293" s="18">
        <v>42578</v>
      </c>
      <c r="D293" s="7">
        <v>902</v>
      </c>
      <c r="E293" s="114">
        <v>72080.77</v>
      </c>
      <c r="F293" s="95">
        <v>0</v>
      </c>
      <c r="G293" s="25" t="s">
        <v>1256</v>
      </c>
      <c r="H293" s="25" t="s">
        <v>1256</v>
      </c>
      <c r="I293" s="10" t="s">
        <v>19</v>
      </c>
      <c r="J293" s="19" t="s">
        <v>424</v>
      </c>
      <c r="K293" s="6" t="s">
        <v>14</v>
      </c>
      <c r="L293" s="5" t="s">
        <v>14</v>
      </c>
      <c r="M293" s="16" t="s">
        <v>1251</v>
      </c>
      <c r="N293" s="8" t="s">
        <v>458</v>
      </c>
      <c r="O293" s="91" t="s">
        <v>1236</v>
      </c>
      <c r="P293" s="45" t="s">
        <v>573</v>
      </c>
      <c r="Q293" s="45" t="s">
        <v>1383</v>
      </c>
    </row>
    <row r="294" spans="1:17" ht="60" x14ac:dyDescent="0.25">
      <c r="A294" s="39">
        <v>287</v>
      </c>
      <c r="B294" s="18">
        <v>42578</v>
      </c>
      <c r="C294" s="18">
        <v>42578</v>
      </c>
      <c r="D294" s="7">
        <v>3107</v>
      </c>
      <c r="E294" s="114">
        <v>159900.29999999999</v>
      </c>
      <c r="F294" s="95">
        <v>0</v>
      </c>
      <c r="G294" s="25" t="s">
        <v>1290</v>
      </c>
      <c r="H294" s="25" t="s">
        <v>1290</v>
      </c>
      <c r="I294" s="10" t="s">
        <v>12</v>
      </c>
      <c r="J294" s="19" t="s">
        <v>983</v>
      </c>
      <c r="K294" s="6" t="s">
        <v>14</v>
      </c>
      <c r="L294" s="5" t="s">
        <v>14</v>
      </c>
      <c r="M294" s="16" t="s">
        <v>1017</v>
      </c>
      <c r="N294" s="8" t="s">
        <v>1264</v>
      </c>
      <c r="O294" s="91" t="s">
        <v>1237</v>
      </c>
      <c r="P294" s="45" t="s">
        <v>577</v>
      </c>
      <c r="Q294" s="45" t="s">
        <v>1382</v>
      </c>
    </row>
    <row r="295" spans="1:17" ht="60" x14ac:dyDescent="0.25">
      <c r="A295" s="39">
        <v>288</v>
      </c>
      <c r="B295" s="18">
        <v>42578</v>
      </c>
      <c r="C295" s="18">
        <v>42578</v>
      </c>
      <c r="D295" s="7">
        <v>903</v>
      </c>
      <c r="E295" s="114">
        <v>91118.49</v>
      </c>
      <c r="F295" s="95">
        <v>0</v>
      </c>
      <c r="G295" s="25" t="s">
        <v>1269</v>
      </c>
      <c r="H295" s="25" t="s">
        <v>1269</v>
      </c>
      <c r="I295" s="10" t="s">
        <v>19</v>
      </c>
      <c r="J295" s="19" t="s">
        <v>1002</v>
      </c>
      <c r="K295" s="6" t="s">
        <v>14</v>
      </c>
      <c r="L295" s="5" t="s">
        <v>14</v>
      </c>
      <c r="M295" s="16" t="s">
        <v>1018</v>
      </c>
      <c r="N295" s="8" t="s">
        <v>61</v>
      </c>
      <c r="O295" s="91" t="s">
        <v>1238</v>
      </c>
      <c r="P295" s="45" t="s">
        <v>549</v>
      </c>
      <c r="Q295" s="45" t="s">
        <v>1379</v>
      </c>
    </row>
    <row r="296" spans="1:17" ht="60" x14ac:dyDescent="0.25">
      <c r="A296" s="39">
        <v>289</v>
      </c>
      <c r="B296" s="18">
        <v>42578</v>
      </c>
      <c r="C296" s="18">
        <v>42578</v>
      </c>
      <c r="D296" s="7">
        <v>3106</v>
      </c>
      <c r="E296" s="114">
        <v>482981.64</v>
      </c>
      <c r="F296" s="95">
        <v>0</v>
      </c>
      <c r="G296" s="25" t="s">
        <v>1291</v>
      </c>
      <c r="H296" s="25" t="s">
        <v>1291</v>
      </c>
      <c r="I296" s="10" t="s">
        <v>12</v>
      </c>
      <c r="J296" s="19" t="s">
        <v>1246</v>
      </c>
      <c r="K296" s="6" t="s">
        <v>14</v>
      </c>
      <c r="L296" s="5" t="s">
        <v>14</v>
      </c>
      <c r="M296" s="16" t="s">
        <v>890</v>
      </c>
      <c r="N296" s="8" t="s">
        <v>1254</v>
      </c>
      <c r="O296" s="91" t="s">
        <v>1239</v>
      </c>
      <c r="P296" s="45" t="s">
        <v>551</v>
      </c>
      <c r="Q296" s="45" t="s">
        <v>1380</v>
      </c>
    </row>
    <row r="297" spans="1:17" ht="60" x14ac:dyDescent="0.25">
      <c r="A297" s="39">
        <v>290</v>
      </c>
      <c r="B297" s="18">
        <v>42578</v>
      </c>
      <c r="C297" s="18">
        <v>42578</v>
      </c>
      <c r="D297" s="7">
        <v>804</v>
      </c>
      <c r="E297" s="114">
        <v>121546.56</v>
      </c>
      <c r="F297" s="95">
        <v>0</v>
      </c>
      <c r="G297" s="25" t="s">
        <v>239</v>
      </c>
      <c r="H297" s="25" t="s">
        <v>239</v>
      </c>
      <c r="I297" s="10" t="s">
        <v>19</v>
      </c>
      <c r="J297" s="19" t="s">
        <v>1247</v>
      </c>
      <c r="K297" s="6" t="s">
        <v>14</v>
      </c>
      <c r="L297" s="5" t="s">
        <v>14</v>
      </c>
      <c r="M297" s="16" t="s">
        <v>180</v>
      </c>
      <c r="N297" s="8" t="s">
        <v>241</v>
      </c>
      <c r="O297" s="91" t="s">
        <v>1240</v>
      </c>
      <c r="P297" s="45" t="s">
        <v>562</v>
      </c>
      <c r="Q297" s="45" t="s">
        <v>1381</v>
      </c>
    </row>
    <row r="298" spans="1:17" ht="60" x14ac:dyDescent="0.25">
      <c r="A298" s="39">
        <v>291</v>
      </c>
      <c r="B298" s="18">
        <v>42578</v>
      </c>
      <c r="C298" s="18">
        <v>42578</v>
      </c>
      <c r="D298" s="7">
        <v>906</v>
      </c>
      <c r="E298" s="114">
        <v>118005.6</v>
      </c>
      <c r="F298" s="95">
        <v>0</v>
      </c>
      <c r="G298" s="25" t="s">
        <v>1289</v>
      </c>
      <c r="H298" s="25" t="s">
        <v>1289</v>
      </c>
      <c r="I298" s="10" t="s">
        <v>19</v>
      </c>
      <c r="J298" s="19" t="s">
        <v>1248</v>
      </c>
      <c r="K298" s="6" t="s">
        <v>14</v>
      </c>
      <c r="L298" s="5" t="s">
        <v>14</v>
      </c>
      <c r="M298" s="16" t="s">
        <v>92</v>
      </c>
      <c r="N298" s="8" t="s">
        <v>405</v>
      </c>
      <c r="O298" s="91" t="s">
        <v>1241</v>
      </c>
      <c r="P298" s="45" t="s">
        <v>551</v>
      </c>
      <c r="Q298" s="45" t="s">
        <v>1391</v>
      </c>
    </row>
    <row r="299" spans="1:17" ht="60" x14ac:dyDescent="0.25">
      <c r="A299" s="39">
        <v>292</v>
      </c>
      <c r="B299" s="18">
        <v>42578</v>
      </c>
      <c r="C299" s="18">
        <v>42578</v>
      </c>
      <c r="D299" s="7">
        <v>907</v>
      </c>
      <c r="E299" s="114">
        <v>41861.58</v>
      </c>
      <c r="F299" s="95">
        <v>0</v>
      </c>
      <c r="G299" s="25" t="s">
        <v>1266</v>
      </c>
      <c r="H299" s="25" t="s">
        <v>1266</v>
      </c>
      <c r="I299" s="10" t="s">
        <v>19</v>
      </c>
      <c r="J299" s="19" t="s">
        <v>1249</v>
      </c>
      <c r="K299" s="6" t="s">
        <v>14</v>
      </c>
      <c r="L299" s="5" t="s">
        <v>14</v>
      </c>
      <c r="M299" s="16" t="s">
        <v>890</v>
      </c>
      <c r="N299" s="8" t="s">
        <v>1255</v>
      </c>
      <c r="O299" s="91" t="s">
        <v>1242</v>
      </c>
      <c r="P299" s="45" t="s">
        <v>540</v>
      </c>
      <c r="Q299" s="45" t="s">
        <v>1378</v>
      </c>
    </row>
    <row r="300" spans="1:17" ht="60" x14ac:dyDescent="0.25">
      <c r="A300" s="39">
        <v>293</v>
      </c>
      <c r="B300" s="18">
        <v>42578</v>
      </c>
      <c r="C300" s="18">
        <v>42578</v>
      </c>
      <c r="D300" s="7">
        <v>909</v>
      </c>
      <c r="E300" s="114">
        <v>119000</v>
      </c>
      <c r="F300" s="95">
        <v>0</v>
      </c>
      <c r="G300" s="58" t="s">
        <v>747</v>
      </c>
      <c r="H300" s="58" t="s">
        <v>747</v>
      </c>
      <c r="I300" s="45" t="s">
        <v>387</v>
      </c>
      <c r="J300" s="19" t="s">
        <v>746</v>
      </c>
      <c r="K300" s="6" t="s">
        <v>14</v>
      </c>
      <c r="L300" s="5" t="s">
        <v>14</v>
      </c>
      <c r="M300" s="16" t="s">
        <v>769</v>
      </c>
      <c r="N300" s="8" t="s">
        <v>434</v>
      </c>
      <c r="O300" s="91" t="s">
        <v>1243</v>
      </c>
      <c r="P300" s="45" t="s">
        <v>542</v>
      </c>
      <c r="Q300" s="45" t="s">
        <v>1377</v>
      </c>
    </row>
    <row r="301" spans="1:17" ht="60" x14ac:dyDescent="0.25">
      <c r="A301" s="39">
        <v>294</v>
      </c>
      <c r="B301" s="18">
        <v>42579</v>
      </c>
      <c r="C301" s="18">
        <v>42579</v>
      </c>
      <c r="D301" s="7">
        <v>914</v>
      </c>
      <c r="E301" s="114">
        <v>136500</v>
      </c>
      <c r="F301" s="95">
        <v>0</v>
      </c>
      <c r="G301" s="116" t="s">
        <v>869</v>
      </c>
      <c r="H301" s="11" t="s">
        <v>869</v>
      </c>
      <c r="I301" s="10" t="s">
        <v>387</v>
      </c>
      <c r="J301" s="19" t="s">
        <v>808</v>
      </c>
      <c r="K301" s="6" t="s">
        <v>26</v>
      </c>
      <c r="L301" s="5" t="s">
        <v>248</v>
      </c>
      <c r="M301" s="16" t="s">
        <v>141</v>
      </c>
      <c r="N301" s="8" t="s">
        <v>405</v>
      </c>
      <c r="O301" s="91" t="s">
        <v>1258</v>
      </c>
      <c r="P301" s="10" t="s">
        <v>542</v>
      </c>
      <c r="Q301" s="45" t="s">
        <v>1391</v>
      </c>
    </row>
    <row r="302" spans="1:17" ht="75" x14ac:dyDescent="0.25">
      <c r="A302" s="39">
        <v>295</v>
      </c>
      <c r="B302" s="18">
        <v>42579</v>
      </c>
      <c r="C302" s="18">
        <v>42579</v>
      </c>
      <c r="D302" s="7">
        <v>915</v>
      </c>
      <c r="E302" s="114">
        <v>243097</v>
      </c>
      <c r="F302" s="95">
        <v>0</v>
      </c>
      <c r="G302" s="92" t="s">
        <v>874</v>
      </c>
      <c r="H302" s="11" t="s">
        <v>874</v>
      </c>
      <c r="I302" s="10" t="s">
        <v>387</v>
      </c>
      <c r="J302" s="90" t="s">
        <v>814</v>
      </c>
      <c r="K302" s="89" t="s">
        <v>14</v>
      </c>
      <c r="L302" s="10" t="s">
        <v>14</v>
      </c>
      <c r="M302" s="16" t="s">
        <v>872</v>
      </c>
      <c r="N302" s="8" t="s">
        <v>458</v>
      </c>
      <c r="O302" s="115" t="s">
        <v>1259</v>
      </c>
      <c r="P302" s="45" t="s">
        <v>549</v>
      </c>
      <c r="Q302" s="45" t="s">
        <v>1393</v>
      </c>
    </row>
    <row r="303" spans="1:17" ht="60" x14ac:dyDescent="0.25">
      <c r="A303" s="39">
        <v>296</v>
      </c>
      <c r="B303" s="18">
        <v>42579</v>
      </c>
      <c r="C303" s="18">
        <v>42579</v>
      </c>
      <c r="D303" s="7">
        <v>917</v>
      </c>
      <c r="E303" s="114">
        <v>47363.43</v>
      </c>
      <c r="F303" s="95">
        <v>0</v>
      </c>
      <c r="G303" s="58" t="s">
        <v>1302</v>
      </c>
      <c r="H303" s="58" t="s">
        <v>1302</v>
      </c>
      <c r="I303" s="45" t="s">
        <v>19</v>
      </c>
      <c r="J303" s="19" t="s">
        <v>1260</v>
      </c>
      <c r="K303" s="6" t="s">
        <v>26</v>
      </c>
      <c r="L303" s="5" t="s">
        <v>248</v>
      </c>
      <c r="M303" s="16" t="s">
        <v>141</v>
      </c>
      <c r="N303" s="8" t="s">
        <v>142</v>
      </c>
      <c r="O303" s="94" t="s">
        <v>1262</v>
      </c>
      <c r="P303" s="45" t="s">
        <v>546</v>
      </c>
      <c r="Q303" s="45" t="s">
        <v>1389</v>
      </c>
    </row>
    <row r="304" spans="1:17" ht="75" x14ac:dyDescent="0.25">
      <c r="A304" s="39">
        <v>297</v>
      </c>
      <c r="B304" s="18">
        <v>42579</v>
      </c>
      <c r="C304" s="18">
        <v>42579</v>
      </c>
      <c r="D304" s="7">
        <v>916</v>
      </c>
      <c r="E304" s="114">
        <v>39552.07</v>
      </c>
      <c r="F304" s="95">
        <v>0</v>
      </c>
      <c r="G304" s="58" t="s">
        <v>1302</v>
      </c>
      <c r="H304" s="58" t="s">
        <v>1302</v>
      </c>
      <c r="I304" s="45" t="s">
        <v>19</v>
      </c>
      <c r="J304" s="19" t="s">
        <v>1261</v>
      </c>
      <c r="K304" s="6" t="s">
        <v>26</v>
      </c>
      <c r="L304" s="5" t="s">
        <v>248</v>
      </c>
      <c r="M304" s="16" t="s">
        <v>141</v>
      </c>
      <c r="N304" s="8" t="s">
        <v>142</v>
      </c>
      <c r="O304" s="94" t="s">
        <v>1263</v>
      </c>
      <c r="P304" s="45" t="s">
        <v>546</v>
      </c>
      <c r="Q304" s="45" t="s">
        <v>1389</v>
      </c>
    </row>
    <row r="305" spans="1:17" ht="60" x14ac:dyDescent="0.25">
      <c r="A305" s="39">
        <v>298</v>
      </c>
      <c r="B305" s="18">
        <v>42580</v>
      </c>
      <c r="C305" s="18">
        <v>42580</v>
      </c>
      <c r="D305" s="7">
        <v>921</v>
      </c>
      <c r="E305" s="114">
        <v>535312.80000000005</v>
      </c>
      <c r="F305" s="95">
        <v>0</v>
      </c>
      <c r="G305" s="68" t="s">
        <v>1284</v>
      </c>
      <c r="H305" s="68" t="s">
        <v>1284</v>
      </c>
      <c r="I305" s="45" t="s">
        <v>19</v>
      </c>
      <c r="J305" s="19" t="s">
        <v>1283</v>
      </c>
      <c r="K305" s="6" t="s">
        <v>14</v>
      </c>
      <c r="L305" s="5" t="s">
        <v>14</v>
      </c>
      <c r="M305" s="16" t="s">
        <v>1286</v>
      </c>
      <c r="N305" s="8" t="s">
        <v>443</v>
      </c>
      <c r="O305" s="91" t="s">
        <v>1279</v>
      </c>
      <c r="P305" s="45" t="s">
        <v>551</v>
      </c>
      <c r="Q305" s="45" t="s">
        <v>1390</v>
      </c>
    </row>
    <row r="306" spans="1:17" ht="75" x14ac:dyDescent="0.25">
      <c r="A306" s="39">
        <v>299</v>
      </c>
      <c r="B306" s="18">
        <v>42580</v>
      </c>
      <c r="C306" s="18">
        <v>42580</v>
      </c>
      <c r="D306" s="7">
        <v>13</v>
      </c>
      <c r="E306" s="114">
        <v>375463.62</v>
      </c>
      <c r="F306" s="95">
        <v>0</v>
      </c>
      <c r="G306" s="68" t="s">
        <v>1285</v>
      </c>
      <c r="H306" s="25" t="s">
        <v>1045</v>
      </c>
      <c r="I306" s="10" t="s">
        <v>118</v>
      </c>
      <c r="J306" s="19" t="s">
        <v>980</v>
      </c>
      <c r="K306" s="6" t="s">
        <v>14</v>
      </c>
      <c r="L306" s="5" t="s">
        <v>14</v>
      </c>
      <c r="M306" s="16" t="s">
        <v>875</v>
      </c>
      <c r="N306" s="8" t="s">
        <v>1022</v>
      </c>
      <c r="O306" s="91" t="s">
        <v>1280</v>
      </c>
      <c r="P306" s="45" t="s">
        <v>551</v>
      </c>
      <c r="Q306" s="45" t="s">
        <v>1388</v>
      </c>
    </row>
    <row r="307" spans="1:17" ht="60" x14ac:dyDescent="0.25">
      <c r="A307" s="39">
        <v>300</v>
      </c>
      <c r="B307" s="18">
        <v>42580</v>
      </c>
      <c r="C307" s="18">
        <v>42550</v>
      </c>
      <c r="D307" s="7">
        <v>920</v>
      </c>
      <c r="E307" s="114">
        <v>214226.12</v>
      </c>
      <c r="F307" s="95">
        <v>0</v>
      </c>
      <c r="G307" s="68" t="s">
        <v>1257</v>
      </c>
      <c r="H307" s="58" t="s">
        <v>1257</v>
      </c>
      <c r="I307" s="45" t="s">
        <v>19</v>
      </c>
      <c r="J307" s="19" t="s">
        <v>812</v>
      </c>
      <c r="K307" s="6" t="s">
        <v>14</v>
      </c>
      <c r="L307" s="5" t="s">
        <v>14</v>
      </c>
      <c r="M307" s="16" t="s">
        <v>104</v>
      </c>
      <c r="N307" s="8" t="s">
        <v>105</v>
      </c>
      <c r="O307" s="91" t="s">
        <v>1281</v>
      </c>
      <c r="P307" s="45" t="s">
        <v>540</v>
      </c>
      <c r="Q307" s="45" t="s">
        <v>1392</v>
      </c>
    </row>
    <row r="308" spans="1:17" ht="60" x14ac:dyDescent="0.25">
      <c r="A308" s="39">
        <v>301</v>
      </c>
      <c r="B308" s="18">
        <v>42580</v>
      </c>
      <c r="C308" s="18" t="s">
        <v>1287</v>
      </c>
      <c r="D308" s="7">
        <v>919</v>
      </c>
      <c r="E308" s="114">
        <v>375029.45</v>
      </c>
      <c r="F308" s="95">
        <v>0</v>
      </c>
      <c r="G308" s="58" t="s">
        <v>102</v>
      </c>
      <c r="H308" s="58" t="s">
        <v>102</v>
      </c>
      <c r="I308" s="45" t="s">
        <v>19</v>
      </c>
      <c r="J308" s="19" t="s">
        <v>812</v>
      </c>
      <c r="K308" s="6" t="s">
        <v>14</v>
      </c>
      <c r="L308" s="5" t="s">
        <v>14</v>
      </c>
      <c r="M308" s="16" t="s">
        <v>104</v>
      </c>
      <c r="N308" s="8" t="s">
        <v>105</v>
      </c>
      <c r="O308" s="91" t="s">
        <v>1282</v>
      </c>
      <c r="P308" s="45" t="s">
        <v>551</v>
      </c>
      <c r="Q308" s="45" t="s">
        <v>1392</v>
      </c>
    </row>
    <row r="309" spans="1:17" ht="60" x14ac:dyDescent="0.25">
      <c r="A309" s="39">
        <v>302</v>
      </c>
      <c r="B309" s="18">
        <v>42580</v>
      </c>
      <c r="C309" s="18">
        <v>42583</v>
      </c>
      <c r="D309" s="7">
        <v>16</v>
      </c>
      <c r="E309" s="129">
        <v>620453.80000000005</v>
      </c>
      <c r="F309" s="95">
        <v>0</v>
      </c>
      <c r="G309" s="25" t="s">
        <v>1044</v>
      </c>
      <c r="H309" s="25" t="s">
        <v>1044</v>
      </c>
      <c r="I309" s="10" t="s">
        <v>118</v>
      </c>
      <c r="J309" s="19" t="s">
        <v>979</v>
      </c>
      <c r="K309" s="6" t="s">
        <v>14</v>
      </c>
      <c r="L309" s="5" t="s">
        <v>14</v>
      </c>
      <c r="M309" s="16" t="s">
        <v>1016</v>
      </c>
      <c r="N309" s="8" t="s">
        <v>1021</v>
      </c>
      <c r="O309" s="91" t="s">
        <v>1369</v>
      </c>
      <c r="P309" s="45" t="s">
        <v>551</v>
      </c>
      <c r="Q309" s="45" t="s">
        <v>1411</v>
      </c>
    </row>
    <row r="310" spans="1:17" ht="90" x14ac:dyDescent="0.25">
      <c r="A310" s="39">
        <v>303</v>
      </c>
      <c r="B310" s="18">
        <v>42583</v>
      </c>
      <c r="C310" s="18">
        <v>42583</v>
      </c>
      <c r="D310" s="7">
        <v>924</v>
      </c>
      <c r="E310" s="129">
        <v>300000</v>
      </c>
      <c r="F310" s="95">
        <v>0</v>
      </c>
      <c r="G310" s="58" t="s">
        <v>436</v>
      </c>
      <c r="H310" s="58" t="s">
        <v>436</v>
      </c>
      <c r="I310" s="45" t="s">
        <v>19</v>
      </c>
      <c r="J310" s="19" t="s">
        <v>437</v>
      </c>
      <c r="K310" s="6" t="s">
        <v>14</v>
      </c>
      <c r="L310" s="5" t="s">
        <v>14</v>
      </c>
      <c r="M310" s="16" t="s">
        <v>867</v>
      </c>
      <c r="N310" s="8" t="s">
        <v>439</v>
      </c>
      <c r="O310" s="91" t="s">
        <v>1370</v>
      </c>
      <c r="P310" s="19" t="s">
        <v>551</v>
      </c>
      <c r="Q310" s="45" t="s">
        <v>1410</v>
      </c>
    </row>
    <row r="311" spans="1:17" ht="60" x14ac:dyDescent="0.25">
      <c r="A311" s="39">
        <v>304</v>
      </c>
      <c r="B311" s="18">
        <v>42580</v>
      </c>
      <c r="C311" s="18">
        <v>42583</v>
      </c>
      <c r="D311" s="7">
        <v>15</v>
      </c>
      <c r="E311" s="129">
        <v>270000</v>
      </c>
      <c r="F311" s="95">
        <v>0</v>
      </c>
      <c r="G311" s="83" t="s">
        <v>409</v>
      </c>
      <c r="H311" s="83" t="s">
        <v>409</v>
      </c>
      <c r="I311" s="44" t="s">
        <v>118</v>
      </c>
      <c r="J311" s="19" t="s">
        <v>410</v>
      </c>
      <c r="K311" s="6" t="s">
        <v>14</v>
      </c>
      <c r="L311" s="5" t="s">
        <v>14</v>
      </c>
      <c r="M311" s="16" t="s">
        <v>120</v>
      </c>
      <c r="N311" s="8" t="s">
        <v>1374</v>
      </c>
      <c r="O311" s="91" t="s">
        <v>1371</v>
      </c>
      <c r="P311" s="45" t="s">
        <v>551</v>
      </c>
      <c r="Q311" s="45" t="s">
        <v>1412</v>
      </c>
    </row>
    <row r="312" spans="1:17" ht="60" x14ac:dyDescent="0.25">
      <c r="A312" s="39">
        <v>305</v>
      </c>
      <c r="B312" s="18">
        <v>42580</v>
      </c>
      <c r="C312" s="18">
        <v>42583</v>
      </c>
      <c r="D312" s="7">
        <v>14</v>
      </c>
      <c r="E312" s="129">
        <v>113367.97</v>
      </c>
      <c r="F312" s="95">
        <v>0</v>
      </c>
      <c r="G312" s="58" t="s">
        <v>1376</v>
      </c>
      <c r="H312" s="58" t="s">
        <v>1376</v>
      </c>
      <c r="I312" s="44" t="s">
        <v>118</v>
      </c>
      <c r="J312" s="19" t="s">
        <v>1245</v>
      </c>
      <c r="K312" s="6" t="s">
        <v>14</v>
      </c>
      <c r="L312" s="5" t="s">
        <v>14</v>
      </c>
      <c r="M312" s="16" t="s">
        <v>65</v>
      </c>
      <c r="N312" s="8" t="s">
        <v>1375</v>
      </c>
      <c r="O312" s="91" t="s">
        <v>1372</v>
      </c>
      <c r="P312" s="45" t="s">
        <v>551</v>
      </c>
      <c r="Q312" s="45" t="s">
        <v>1409</v>
      </c>
    </row>
    <row r="313" spans="1:17" ht="75" x14ac:dyDescent="0.25">
      <c r="A313" s="39">
        <v>306</v>
      </c>
      <c r="B313" s="18">
        <v>42587</v>
      </c>
      <c r="C313" s="18">
        <v>42587</v>
      </c>
      <c r="D313" s="7">
        <v>1039</v>
      </c>
      <c r="E313" s="129">
        <v>361000</v>
      </c>
      <c r="F313" s="95">
        <v>0</v>
      </c>
      <c r="G313" s="69" t="s">
        <v>417</v>
      </c>
      <c r="H313" s="69" t="s">
        <v>417</v>
      </c>
      <c r="I313" s="45" t="s">
        <v>387</v>
      </c>
      <c r="J313" s="19" t="s">
        <v>418</v>
      </c>
      <c r="K313" s="6" t="s">
        <v>14</v>
      </c>
      <c r="L313" s="5" t="s">
        <v>14</v>
      </c>
      <c r="M313" s="16" t="s">
        <v>65</v>
      </c>
      <c r="N313" s="8" t="s">
        <v>419</v>
      </c>
      <c r="O313" s="91" t="s">
        <v>1395</v>
      </c>
      <c r="P313" s="45" t="s">
        <v>551</v>
      </c>
      <c r="Q313" s="45" t="s">
        <v>1417</v>
      </c>
    </row>
    <row r="314" spans="1:17" ht="75" x14ac:dyDescent="0.25">
      <c r="A314" s="39">
        <f>A313+1</f>
        <v>307</v>
      </c>
      <c r="B314" s="18">
        <v>42587</v>
      </c>
      <c r="C314" s="18">
        <v>42587</v>
      </c>
      <c r="D314" s="7">
        <v>1041</v>
      </c>
      <c r="E314" s="129">
        <v>268223.28999999998</v>
      </c>
      <c r="F314" s="95">
        <v>0</v>
      </c>
      <c r="G314" s="58" t="s">
        <v>1416</v>
      </c>
      <c r="H314" s="58" t="s">
        <v>1416</v>
      </c>
      <c r="I314" s="45" t="s">
        <v>19</v>
      </c>
      <c r="J314" s="19" t="s">
        <v>1397</v>
      </c>
      <c r="K314" s="6" t="s">
        <v>14</v>
      </c>
      <c r="L314" s="5" t="s">
        <v>14</v>
      </c>
      <c r="M314" s="16" t="s">
        <v>65</v>
      </c>
      <c r="N314" s="8" t="s">
        <v>1413</v>
      </c>
      <c r="O314" s="91" t="s">
        <v>1396</v>
      </c>
      <c r="P314" s="45" t="s">
        <v>551</v>
      </c>
      <c r="Q314" s="45" t="s">
        <v>1420</v>
      </c>
    </row>
    <row r="315" spans="1:17" ht="60" x14ac:dyDescent="0.25">
      <c r="A315" s="39">
        <f t="shared" ref="A315:A325" si="4">A314+1</f>
        <v>308</v>
      </c>
      <c r="B315" s="18">
        <v>42587</v>
      </c>
      <c r="C315" s="18">
        <v>42587</v>
      </c>
      <c r="D315" s="7">
        <v>1040</v>
      </c>
      <c r="E315" s="129">
        <v>206571.89</v>
      </c>
      <c r="F315" s="95">
        <v>0</v>
      </c>
      <c r="G315" s="58" t="s">
        <v>880</v>
      </c>
      <c r="H315" s="58" t="s">
        <v>879</v>
      </c>
      <c r="I315" s="45" t="s">
        <v>387</v>
      </c>
      <c r="J315" s="19" t="s">
        <v>201</v>
      </c>
      <c r="K315" s="6" t="s">
        <v>14</v>
      </c>
      <c r="L315" s="5" t="s">
        <v>14</v>
      </c>
      <c r="M315" s="16" t="s">
        <v>151</v>
      </c>
      <c r="N315" s="8" t="s">
        <v>447</v>
      </c>
      <c r="O315" s="91" t="s">
        <v>833</v>
      </c>
      <c r="P315" s="45" t="s">
        <v>551</v>
      </c>
      <c r="Q315" s="45" t="s">
        <v>1418</v>
      </c>
    </row>
    <row r="316" spans="1:17" ht="60" x14ac:dyDescent="0.25">
      <c r="A316" s="39">
        <f t="shared" si="4"/>
        <v>309</v>
      </c>
      <c r="B316" s="18">
        <v>42590</v>
      </c>
      <c r="C316" s="18">
        <v>42590</v>
      </c>
      <c r="D316" s="7">
        <v>1046</v>
      </c>
      <c r="E316" s="129">
        <v>238391.05</v>
      </c>
      <c r="F316" s="95">
        <v>0</v>
      </c>
      <c r="G316" s="58" t="s">
        <v>1484</v>
      </c>
      <c r="H316" s="58" t="s">
        <v>1484</v>
      </c>
      <c r="I316" s="45" t="s">
        <v>19</v>
      </c>
      <c r="J316" s="19" t="s">
        <v>403</v>
      </c>
      <c r="K316" s="6" t="s">
        <v>14</v>
      </c>
      <c r="L316" s="5" t="s">
        <v>14</v>
      </c>
      <c r="M316" s="16" t="s">
        <v>1414</v>
      </c>
      <c r="N316" s="8" t="s">
        <v>61</v>
      </c>
      <c r="O316" s="91" t="s">
        <v>1398</v>
      </c>
      <c r="P316" s="10" t="s">
        <v>546</v>
      </c>
      <c r="Q316" s="45" t="s">
        <v>1605</v>
      </c>
    </row>
    <row r="317" spans="1:17" ht="60" x14ac:dyDescent="0.25">
      <c r="A317" s="39">
        <f t="shared" si="4"/>
        <v>310</v>
      </c>
      <c r="B317" s="18">
        <v>42591</v>
      </c>
      <c r="C317" s="18" t="s">
        <v>1425</v>
      </c>
      <c r="D317" s="7">
        <v>1057</v>
      </c>
      <c r="E317" s="129">
        <v>369000</v>
      </c>
      <c r="F317" s="95">
        <v>0</v>
      </c>
      <c r="G317" s="58" t="s">
        <v>765</v>
      </c>
      <c r="H317" s="58" t="s">
        <v>765</v>
      </c>
      <c r="I317" s="45" t="s">
        <v>387</v>
      </c>
      <c r="J317" s="19" t="s">
        <v>763</v>
      </c>
      <c r="K317" s="6" t="s">
        <v>14</v>
      </c>
      <c r="L317" s="5" t="s">
        <v>14</v>
      </c>
      <c r="M317" s="16" t="s">
        <v>774</v>
      </c>
      <c r="N317" s="8" t="s">
        <v>195</v>
      </c>
      <c r="O317" s="91" t="s">
        <v>1399</v>
      </c>
      <c r="P317" s="45" t="s">
        <v>562</v>
      </c>
      <c r="Q317" s="45" t="s">
        <v>1426</v>
      </c>
    </row>
    <row r="318" spans="1:17" ht="75" x14ac:dyDescent="0.25">
      <c r="A318" s="39">
        <f t="shared" si="4"/>
        <v>311</v>
      </c>
      <c r="B318" s="18">
        <v>42591</v>
      </c>
      <c r="C318" s="18">
        <v>42591</v>
      </c>
      <c r="D318" s="7">
        <v>1058</v>
      </c>
      <c r="E318" s="129">
        <v>69000</v>
      </c>
      <c r="F318" s="95">
        <v>0</v>
      </c>
      <c r="G318" s="92" t="s">
        <v>894</v>
      </c>
      <c r="H318" s="58" t="s">
        <v>741</v>
      </c>
      <c r="I318" s="45" t="s">
        <v>387</v>
      </c>
      <c r="J318" s="19" t="s">
        <v>740</v>
      </c>
      <c r="K318" s="6" t="s">
        <v>14</v>
      </c>
      <c r="L318" s="5" t="s">
        <v>14</v>
      </c>
      <c r="M318" s="16" t="s">
        <v>768</v>
      </c>
      <c r="N318" s="8" t="s">
        <v>771</v>
      </c>
      <c r="O318" s="91" t="s">
        <v>1400</v>
      </c>
      <c r="P318" s="45" t="s">
        <v>551</v>
      </c>
      <c r="Q318" s="10" t="s">
        <v>1427</v>
      </c>
    </row>
    <row r="319" spans="1:17" ht="60" x14ac:dyDescent="0.25">
      <c r="A319" s="39">
        <f t="shared" si="4"/>
        <v>312</v>
      </c>
      <c r="B319" s="18">
        <v>42591</v>
      </c>
      <c r="C319" s="18">
        <v>42591</v>
      </c>
      <c r="D319" s="7">
        <v>1062</v>
      </c>
      <c r="E319" s="129">
        <v>39900</v>
      </c>
      <c r="F319" s="95">
        <v>0</v>
      </c>
      <c r="G319" s="58" t="s">
        <v>1422</v>
      </c>
      <c r="H319" s="58" t="s">
        <v>1422</v>
      </c>
      <c r="I319" s="45" t="s">
        <v>19</v>
      </c>
      <c r="J319" s="19" t="s">
        <v>1405</v>
      </c>
      <c r="K319" s="6" t="s">
        <v>1488</v>
      </c>
      <c r="L319" s="6" t="s">
        <v>1488</v>
      </c>
      <c r="M319" s="16" t="s">
        <v>109</v>
      </c>
      <c r="N319" s="8" t="s">
        <v>1415</v>
      </c>
      <c r="O319" s="91" t="s">
        <v>1401</v>
      </c>
      <c r="P319" s="45" t="s">
        <v>546</v>
      </c>
      <c r="Q319" s="45" t="s">
        <v>1423</v>
      </c>
    </row>
    <row r="320" spans="1:17" ht="60" x14ac:dyDescent="0.25">
      <c r="A320" s="39">
        <f t="shared" si="4"/>
        <v>313</v>
      </c>
      <c r="B320" s="18">
        <v>42591</v>
      </c>
      <c r="C320" s="18">
        <v>42591</v>
      </c>
      <c r="D320" s="7">
        <v>1059</v>
      </c>
      <c r="E320" s="129">
        <v>10000</v>
      </c>
      <c r="F320" s="95">
        <v>0</v>
      </c>
      <c r="G320" s="92" t="s">
        <v>888</v>
      </c>
      <c r="H320" s="11" t="s">
        <v>478</v>
      </c>
      <c r="I320" s="45" t="s">
        <v>387</v>
      </c>
      <c r="J320" s="19" t="s">
        <v>1406</v>
      </c>
      <c r="K320" s="6" t="s">
        <v>14</v>
      </c>
      <c r="L320" s="5" t="s">
        <v>14</v>
      </c>
      <c r="M320" s="16" t="s">
        <v>887</v>
      </c>
      <c r="N320" s="8" t="s">
        <v>722</v>
      </c>
      <c r="O320" s="91" t="s">
        <v>1402</v>
      </c>
      <c r="P320" s="45" t="s">
        <v>957</v>
      </c>
      <c r="Q320" s="45" t="s">
        <v>1421</v>
      </c>
    </row>
    <row r="321" spans="1:17" ht="60" x14ac:dyDescent="0.25">
      <c r="A321" s="39">
        <f t="shared" si="4"/>
        <v>314</v>
      </c>
      <c r="B321" s="18">
        <v>42591</v>
      </c>
      <c r="C321" s="18">
        <v>42591</v>
      </c>
      <c r="D321" s="7">
        <v>1060</v>
      </c>
      <c r="E321" s="129">
        <v>212609.81</v>
      </c>
      <c r="F321" s="95">
        <v>0</v>
      </c>
      <c r="G321" s="58" t="s">
        <v>1269</v>
      </c>
      <c r="H321" s="58" t="s">
        <v>1269</v>
      </c>
      <c r="I321" s="45" t="s">
        <v>19</v>
      </c>
      <c r="J321" s="19" t="s">
        <v>1002</v>
      </c>
      <c r="K321" s="6" t="s">
        <v>14</v>
      </c>
      <c r="L321" s="5" t="s">
        <v>14</v>
      </c>
      <c r="M321" s="16" t="s">
        <v>1018</v>
      </c>
      <c r="N321" s="8" t="s">
        <v>61</v>
      </c>
      <c r="O321" s="91" t="s">
        <v>1403</v>
      </c>
      <c r="P321" s="45" t="s">
        <v>549</v>
      </c>
      <c r="Q321" s="45" t="s">
        <v>1424</v>
      </c>
    </row>
    <row r="322" spans="1:17" ht="75" x14ac:dyDescent="0.25">
      <c r="A322" s="39">
        <f t="shared" si="4"/>
        <v>315</v>
      </c>
      <c r="B322" s="18">
        <v>42591</v>
      </c>
      <c r="C322" s="18">
        <v>42591</v>
      </c>
      <c r="D322" s="7">
        <v>1061</v>
      </c>
      <c r="E322" s="129">
        <v>394133.54</v>
      </c>
      <c r="F322" s="95">
        <v>0</v>
      </c>
      <c r="G322" s="58" t="s">
        <v>870</v>
      </c>
      <c r="H322" s="58" t="s">
        <v>868</v>
      </c>
      <c r="I322" s="45" t="s">
        <v>387</v>
      </c>
      <c r="J322" s="19" t="s">
        <v>983</v>
      </c>
      <c r="K322" s="6" t="s">
        <v>14</v>
      </c>
      <c r="L322" s="5" t="s">
        <v>14</v>
      </c>
      <c r="M322" s="16" t="s">
        <v>865</v>
      </c>
      <c r="N322" s="8" t="s">
        <v>866</v>
      </c>
      <c r="O322" s="91" t="s">
        <v>1404</v>
      </c>
      <c r="P322" s="45" t="s">
        <v>577</v>
      </c>
      <c r="Q322" s="45" t="s">
        <v>1419</v>
      </c>
    </row>
    <row r="323" spans="1:17" ht="60" x14ac:dyDescent="0.25">
      <c r="A323" s="39">
        <f t="shared" si="4"/>
        <v>316</v>
      </c>
      <c r="B323" s="18">
        <v>42593</v>
      </c>
      <c r="C323" s="18">
        <v>42593</v>
      </c>
      <c r="D323" s="7">
        <v>1066</v>
      </c>
      <c r="E323" s="129">
        <v>934000</v>
      </c>
      <c r="F323" s="95">
        <v>0</v>
      </c>
      <c r="G323" s="58" t="s">
        <v>900</v>
      </c>
      <c r="H323" s="58" t="s">
        <v>900</v>
      </c>
      <c r="I323" s="45" t="s">
        <v>387</v>
      </c>
      <c r="J323" s="19" t="s">
        <v>810</v>
      </c>
      <c r="K323" s="6" t="s">
        <v>14</v>
      </c>
      <c r="L323" s="5" t="s">
        <v>14</v>
      </c>
      <c r="M323" s="16" t="s">
        <v>65</v>
      </c>
      <c r="N323" s="8" t="s">
        <v>881</v>
      </c>
      <c r="O323" s="91" t="s">
        <v>1407</v>
      </c>
      <c r="P323" s="10" t="s">
        <v>551</v>
      </c>
      <c r="Q323" s="10" t="s">
        <v>1428</v>
      </c>
    </row>
    <row r="324" spans="1:17" ht="60" x14ac:dyDescent="0.25">
      <c r="A324" s="39">
        <f t="shared" si="4"/>
        <v>317</v>
      </c>
      <c r="B324" s="18">
        <v>42593</v>
      </c>
      <c r="C324" s="18">
        <v>42593</v>
      </c>
      <c r="D324" s="7">
        <v>1068</v>
      </c>
      <c r="E324" s="129">
        <v>82889.45</v>
      </c>
      <c r="F324" s="95">
        <v>0</v>
      </c>
      <c r="G324" s="58" t="s">
        <v>259</v>
      </c>
      <c r="H324" s="58" t="s">
        <v>259</v>
      </c>
      <c r="I324" s="45" t="s">
        <v>19</v>
      </c>
      <c r="J324" s="19" t="s">
        <v>260</v>
      </c>
      <c r="K324" s="6" t="s">
        <v>14</v>
      </c>
      <c r="L324" s="5" t="s">
        <v>14</v>
      </c>
      <c r="M324" s="16" t="s">
        <v>109</v>
      </c>
      <c r="N324" s="8" t="s">
        <v>261</v>
      </c>
      <c r="O324" s="91" t="s">
        <v>1408</v>
      </c>
      <c r="P324" s="45" t="s">
        <v>577</v>
      </c>
      <c r="Q324" s="45" t="s">
        <v>1429</v>
      </c>
    </row>
    <row r="325" spans="1:17" ht="60" x14ac:dyDescent="0.25">
      <c r="A325" s="39">
        <f t="shared" si="4"/>
        <v>318</v>
      </c>
      <c r="B325" s="18">
        <v>42591</v>
      </c>
      <c r="C325" s="18">
        <v>42593</v>
      </c>
      <c r="D325" s="7">
        <v>17</v>
      </c>
      <c r="E325" s="129">
        <v>330000</v>
      </c>
      <c r="F325" s="95">
        <v>0</v>
      </c>
      <c r="G325" s="58" t="s">
        <v>1489</v>
      </c>
      <c r="H325" s="58" t="s">
        <v>1489</v>
      </c>
      <c r="I325" s="45" t="s">
        <v>118</v>
      </c>
      <c r="J325" s="19" t="s">
        <v>1246</v>
      </c>
      <c r="K325" s="6" t="s">
        <v>14</v>
      </c>
      <c r="L325" s="5" t="s">
        <v>14</v>
      </c>
      <c r="M325" s="16" t="s">
        <v>65</v>
      </c>
      <c r="N325" s="8" t="s">
        <v>1490</v>
      </c>
      <c r="O325" s="91" t="s">
        <v>1491</v>
      </c>
      <c r="P325" s="45" t="s">
        <v>551</v>
      </c>
      <c r="Q325" s="45" t="s">
        <v>1492</v>
      </c>
    </row>
    <row r="326" spans="1:17" ht="60" x14ac:dyDescent="0.25">
      <c r="A326" s="39">
        <v>318</v>
      </c>
      <c r="B326" s="18">
        <v>42601</v>
      </c>
      <c r="C326" s="18">
        <v>42601</v>
      </c>
      <c r="D326" s="7">
        <v>1309</v>
      </c>
      <c r="E326" s="129">
        <v>425086.38</v>
      </c>
      <c r="F326" s="95">
        <v>0</v>
      </c>
      <c r="G326" s="58" t="s">
        <v>1438</v>
      </c>
      <c r="H326" s="58" t="s">
        <v>1438</v>
      </c>
      <c r="I326" s="45" t="s">
        <v>19</v>
      </c>
      <c r="J326" s="19" t="s">
        <v>1430</v>
      </c>
      <c r="K326" s="6" t="s">
        <v>14</v>
      </c>
      <c r="L326" s="5" t="s">
        <v>14</v>
      </c>
      <c r="M326" s="16" t="s">
        <v>15</v>
      </c>
      <c r="N326" s="8" t="s">
        <v>1436</v>
      </c>
      <c r="O326" s="91" t="s">
        <v>1431</v>
      </c>
      <c r="P326" s="45" t="s">
        <v>577</v>
      </c>
      <c r="Q326" s="45" t="s">
        <v>1439</v>
      </c>
    </row>
    <row r="327" spans="1:17" ht="75" x14ac:dyDescent="0.25">
      <c r="A327" s="39">
        <v>319</v>
      </c>
      <c r="B327" s="18">
        <v>42601</v>
      </c>
      <c r="C327" s="18">
        <v>42601</v>
      </c>
      <c r="D327" s="7">
        <v>1308</v>
      </c>
      <c r="E327" s="129">
        <v>159863.21</v>
      </c>
      <c r="F327" s="95">
        <v>0</v>
      </c>
      <c r="G327" s="58" t="s">
        <v>1440</v>
      </c>
      <c r="H327" s="58" t="s">
        <v>1440</v>
      </c>
      <c r="I327" s="45" t="s">
        <v>19</v>
      </c>
      <c r="J327" s="19" t="s">
        <v>515</v>
      </c>
      <c r="K327" s="6" t="s">
        <v>14</v>
      </c>
      <c r="L327" s="5" t="s">
        <v>14</v>
      </c>
      <c r="M327" s="16" t="s">
        <v>1435</v>
      </c>
      <c r="N327" s="8" t="s">
        <v>1437</v>
      </c>
      <c r="O327" s="91" t="s">
        <v>1432</v>
      </c>
      <c r="P327" s="45" t="s">
        <v>551</v>
      </c>
      <c r="Q327" s="45" t="s">
        <v>1441</v>
      </c>
    </row>
    <row r="328" spans="1:17" ht="75" x14ac:dyDescent="0.25">
      <c r="A328" s="39">
        <v>320</v>
      </c>
      <c r="B328" s="18">
        <v>42540</v>
      </c>
      <c r="C328" s="18">
        <v>42540</v>
      </c>
      <c r="D328" s="7">
        <v>1306</v>
      </c>
      <c r="E328" s="129">
        <v>240000</v>
      </c>
      <c r="F328" s="95">
        <v>0</v>
      </c>
      <c r="G328" s="75" t="s">
        <v>786</v>
      </c>
      <c r="H328" s="58" t="s">
        <v>786</v>
      </c>
      <c r="I328" s="45" t="s">
        <v>387</v>
      </c>
      <c r="J328" s="19" t="s">
        <v>1433</v>
      </c>
      <c r="K328" s="6" t="s">
        <v>14</v>
      </c>
      <c r="L328" s="5" t="s">
        <v>14</v>
      </c>
      <c r="M328" s="16" t="s">
        <v>787</v>
      </c>
      <c r="N328" s="8" t="s">
        <v>78</v>
      </c>
      <c r="O328" s="91" t="s">
        <v>1434</v>
      </c>
      <c r="P328" s="45" t="s">
        <v>562</v>
      </c>
      <c r="Q328" s="45" t="s">
        <v>1442</v>
      </c>
    </row>
    <row r="329" spans="1:17" ht="60" x14ac:dyDescent="0.25">
      <c r="A329" s="39">
        <v>321</v>
      </c>
      <c r="B329" s="18">
        <v>42605</v>
      </c>
      <c r="C329" s="18">
        <v>42605</v>
      </c>
      <c r="D329" s="7">
        <v>1331</v>
      </c>
      <c r="E329" s="129">
        <v>102200</v>
      </c>
      <c r="F329" s="95">
        <v>0</v>
      </c>
      <c r="G329" s="58" t="s">
        <v>941</v>
      </c>
      <c r="H329" s="58" t="s">
        <v>941</v>
      </c>
      <c r="I329" s="45" t="s">
        <v>387</v>
      </c>
      <c r="J329" s="133" t="s">
        <v>1447</v>
      </c>
      <c r="K329" s="6" t="s">
        <v>14</v>
      </c>
      <c r="L329" s="5" t="s">
        <v>14</v>
      </c>
      <c r="M329" s="16" t="s">
        <v>322</v>
      </c>
      <c r="N329" s="8" t="s">
        <v>148</v>
      </c>
      <c r="O329" s="91" t="s">
        <v>1443</v>
      </c>
      <c r="P329" s="45" t="s">
        <v>540</v>
      </c>
      <c r="Q329" s="45" t="s">
        <v>1451</v>
      </c>
    </row>
    <row r="330" spans="1:17" ht="75" x14ac:dyDescent="0.25">
      <c r="A330" s="39">
        <v>322</v>
      </c>
      <c r="B330" s="18">
        <v>42605</v>
      </c>
      <c r="C330" s="18">
        <v>42605</v>
      </c>
      <c r="D330" s="7">
        <v>18</v>
      </c>
      <c r="E330" s="129">
        <v>842000</v>
      </c>
      <c r="F330" s="95">
        <v>0</v>
      </c>
      <c r="G330" s="11" t="s">
        <v>766</v>
      </c>
      <c r="H330" s="11" t="s">
        <v>766</v>
      </c>
      <c r="I330" s="10" t="s">
        <v>118</v>
      </c>
      <c r="J330" s="133" t="s">
        <v>54</v>
      </c>
      <c r="K330" s="6" t="s">
        <v>14</v>
      </c>
      <c r="L330" s="5" t="s">
        <v>14</v>
      </c>
      <c r="M330" s="16" t="s">
        <v>65</v>
      </c>
      <c r="N330" s="8" t="s">
        <v>776</v>
      </c>
      <c r="O330" s="91" t="s">
        <v>1444</v>
      </c>
      <c r="P330" s="45" t="s">
        <v>551</v>
      </c>
      <c r="Q330" s="45" t="s">
        <v>1452</v>
      </c>
    </row>
    <row r="331" spans="1:17" ht="60" x14ac:dyDescent="0.25">
      <c r="A331" s="39">
        <v>323</v>
      </c>
      <c r="B331" s="18">
        <v>42605</v>
      </c>
      <c r="C331" s="18">
        <v>42605</v>
      </c>
      <c r="D331" s="7">
        <v>3383</v>
      </c>
      <c r="E331" s="129">
        <v>377861.67</v>
      </c>
      <c r="F331" s="95">
        <v>0</v>
      </c>
      <c r="G331" s="58" t="s">
        <v>1047</v>
      </c>
      <c r="H331" s="58" t="s">
        <v>1047</v>
      </c>
      <c r="I331" s="45" t="s">
        <v>12</v>
      </c>
      <c r="J331" s="133" t="s">
        <v>1448</v>
      </c>
      <c r="K331" s="6" t="s">
        <v>14</v>
      </c>
      <c r="L331" s="5" t="s">
        <v>14</v>
      </c>
      <c r="M331" s="16" t="s">
        <v>1019</v>
      </c>
      <c r="N331" s="8" t="s">
        <v>881</v>
      </c>
      <c r="O331" s="91" t="s">
        <v>1445</v>
      </c>
      <c r="P331" s="45" t="s">
        <v>551</v>
      </c>
      <c r="Q331" s="45" t="s">
        <v>1582</v>
      </c>
    </row>
    <row r="332" spans="1:17" ht="75" x14ac:dyDescent="0.25">
      <c r="A332" s="39">
        <v>324</v>
      </c>
      <c r="B332" s="18">
        <v>42605</v>
      </c>
      <c r="C332" s="18">
        <v>42605</v>
      </c>
      <c r="D332" s="7">
        <v>1314</v>
      </c>
      <c r="E332" s="129">
        <v>61902.43</v>
      </c>
      <c r="F332" s="95">
        <v>0</v>
      </c>
      <c r="G332" s="92" t="s">
        <v>897</v>
      </c>
      <c r="H332" s="58" t="s">
        <v>340</v>
      </c>
      <c r="I332" s="45" t="s">
        <v>387</v>
      </c>
      <c r="J332" s="133" t="s">
        <v>817</v>
      </c>
      <c r="K332" s="6" t="s">
        <v>14</v>
      </c>
      <c r="L332" s="5" t="s">
        <v>14</v>
      </c>
      <c r="M332" s="16" t="s">
        <v>388</v>
      </c>
      <c r="N332" s="8" t="s">
        <v>341</v>
      </c>
      <c r="O332" s="91" t="s">
        <v>1446</v>
      </c>
      <c r="P332" s="45" t="s">
        <v>1449</v>
      </c>
      <c r="Q332" s="45" t="s">
        <v>1450</v>
      </c>
    </row>
    <row r="333" spans="1:17" ht="60" x14ac:dyDescent="0.25">
      <c r="A333" s="39">
        <v>325</v>
      </c>
      <c r="B333" s="18">
        <v>42606</v>
      </c>
      <c r="C333" s="18">
        <v>42606</v>
      </c>
      <c r="D333" s="7">
        <v>1372</v>
      </c>
      <c r="E333" s="129">
        <v>103138.8</v>
      </c>
      <c r="F333" s="95">
        <v>0</v>
      </c>
      <c r="G333" s="25" t="s">
        <v>1460</v>
      </c>
      <c r="H333" s="25" t="s">
        <v>1460</v>
      </c>
      <c r="I333" s="10" t="s">
        <v>19</v>
      </c>
      <c r="J333" s="133" t="s">
        <v>1455</v>
      </c>
      <c r="K333" s="6" t="s">
        <v>14</v>
      </c>
      <c r="L333" s="5" t="s">
        <v>14</v>
      </c>
      <c r="M333" s="16" t="s">
        <v>1456</v>
      </c>
      <c r="N333" s="8" t="s">
        <v>458</v>
      </c>
      <c r="O333" s="91" t="s">
        <v>1453</v>
      </c>
      <c r="P333" s="45" t="s">
        <v>573</v>
      </c>
      <c r="Q333" s="45" t="s">
        <v>1458</v>
      </c>
    </row>
    <row r="334" spans="1:17" ht="60" x14ac:dyDescent="0.25">
      <c r="A334" s="39">
        <v>326</v>
      </c>
      <c r="B334" s="18">
        <v>42606</v>
      </c>
      <c r="C334" s="18">
        <v>42606</v>
      </c>
      <c r="D334" s="7">
        <v>20</v>
      </c>
      <c r="E334" s="129">
        <v>88209.01</v>
      </c>
      <c r="F334" s="95">
        <v>0</v>
      </c>
      <c r="G334" s="25" t="s">
        <v>1461</v>
      </c>
      <c r="H334" s="25" t="s">
        <v>1461</v>
      </c>
      <c r="I334" s="10" t="s">
        <v>118</v>
      </c>
      <c r="J334" s="133" t="s">
        <v>999</v>
      </c>
      <c r="K334" s="6" t="s">
        <v>14</v>
      </c>
      <c r="L334" s="5" t="s">
        <v>14</v>
      </c>
      <c r="M334" s="16" t="s">
        <v>1020</v>
      </c>
      <c r="N334" s="8" t="s">
        <v>1457</v>
      </c>
      <c r="O334" s="91" t="s">
        <v>1454</v>
      </c>
      <c r="P334" s="45" t="s">
        <v>549</v>
      </c>
      <c r="Q334" s="45" t="s">
        <v>1459</v>
      </c>
    </row>
    <row r="335" spans="1:17" ht="60" x14ac:dyDescent="0.25">
      <c r="A335" s="39">
        <v>327</v>
      </c>
      <c r="B335" s="18">
        <v>42607</v>
      </c>
      <c r="C335" s="18">
        <v>42607</v>
      </c>
      <c r="D335" s="7">
        <v>21</v>
      </c>
      <c r="E335" s="129">
        <v>46721.27</v>
      </c>
      <c r="F335" s="95">
        <v>0</v>
      </c>
      <c r="G335" s="25" t="s">
        <v>1483</v>
      </c>
      <c r="H335" s="25" t="s">
        <v>1483</v>
      </c>
      <c r="I335" s="10" t="s">
        <v>118</v>
      </c>
      <c r="J335" s="133" t="s">
        <v>975</v>
      </c>
      <c r="K335" s="6" t="s">
        <v>14</v>
      </c>
      <c r="L335" s="5" t="s">
        <v>14</v>
      </c>
      <c r="M335" s="16" t="s">
        <v>1031</v>
      </c>
      <c r="N335" s="8" t="s">
        <v>510</v>
      </c>
      <c r="O335" s="91" t="s">
        <v>1462</v>
      </c>
      <c r="P335" s="45" t="s">
        <v>546</v>
      </c>
      <c r="Q335" s="45" t="s">
        <v>1606</v>
      </c>
    </row>
    <row r="336" spans="1:17" ht="60" x14ac:dyDescent="0.25">
      <c r="A336" s="39">
        <v>328</v>
      </c>
      <c r="B336" s="18">
        <v>42607</v>
      </c>
      <c r="C336" s="18">
        <v>42607</v>
      </c>
      <c r="D336" s="7">
        <v>1377</v>
      </c>
      <c r="E336" s="129">
        <v>291963.09000000003</v>
      </c>
      <c r="F336" s="95">
        <v>0</v>
      </c>
      <c r="G336" s="25" t="s">
        <v>1485</v>
      </c>
      <c r="H336" s="25" t="s">
        <v>1485</v>
      </c>
      <c r="I336" s="10" t="s">
        <v>19</v>
      </c>
      <c r="J336" s="133" t="s">
        <v>1466</v>
      </c>
      <c r="K336" s="6" t="s">
        <v>26</v>
      </c>
      <c r="L336" s="5" t="s">
        <v>283</v>
      </c>
      <c r="M336" s="16"/>
      <c r="N336" s="8" t="s">
        <v>464</v>
      </c>
      <c r="O336" s="91" t="s">
        <v>1463</v>
      </c>
      <c r="P336" s="45" t="s">
        <v>550</v>
      </c>
      <c r="Q336" s="45" t="s">
        <v>1607</v>
      </c>
    </row>
    <row r="337" spans="1:17" ht="75" x14ac:dyDescent="0.25">
      <c r="A337" s="39">
        <v>329</v>
      </c>
      <c r="B337" s="18">
        <v>42606</v>
      </c>
      <c r="C337" s="18">
        <v>42607</v>
      </c>
      <c r="D337" s="7">
        <v>19</v>
      </c>
      <c r="E337" s="129">
        <v>92500.800000000003</v>
      </c>
      <c r="F337" s="95">
        <v>0</v>
      </c>
      <c r="G337" s="25" t="s">
        <v>263</v>
      </c>
      <c r="H337" s="25" t="s">
        <v>263</v>
      </c>
      <c r="I337" s="10" t="s">
        <v>118</v>
      </c>
      <c r="J337" s="133" t="s">
        <v>988</v>
      </c>
      <c r="K337" s="6" t="s">
        <v>14</v>
      </c>
      <c r="L337" s="5" t="s">
        <v>14</v>
      </c>
      <c r="M337" s="16" t="s">
        <v>65</v>
      </c>
      <c r="N337" s="8" t="s">
        <v>265</v>
      </c>
      <c r="O337" s="91" t="s">
        <v>1464</v>
      </c>
      <c r="P337" s="45" t="s">
        <v>549</v>
      </c>
      <c r="Q337" s="45" t="s">
        <v>1608</v>
      </c>
    </row>
    <row r="338" spans="1:17" ht="60" x14ac:dyDescent="0.25">
      <c r="A338" s="39">
        <v>330</v>
      </c>
      <c r="B338" s="18">
        <v>42607</v>
      </c>
      <c r="C338" s="18">
        <v>42607</v>
      </c>
      <c r="D338" s="7">
        <v>3422</v>
      </c>
      <c r="E338" s="129">
        <v>361896.9</v>
      </c>
      <c r="F338" s="95">
        <v>0</v>
      </c>
      <c r="G338" s="25" t="s">
        <v>1482</v>
      </c>
      <c r="H338" s="25" t="s">
        <v>1482</v>
      </c>
      <c r="I338" s="10" t="s">
        <v>12</v>
      </c>
      <c r="J338" s="133" t="s">
        <v>1467</v>
      </c>
      <c r="K338" s="6" t="s">
        <v>14</v>
      </c>
      <c r="L338" s="5" t="s">
        <v>14</v>
      </c>
      <c r="M338" s="16" t="s">
        <v>180</v>
      </c>
      <c r="N338" s="8" t="s">
        <v>195</v>
      </c>
      <c r="O338" s="91" t="s">
        <v>1465</v>
      </c>
      <c r="P338" s="45" t="s">
        <v>551</v>
      </c>
      <c r="Q338" s="45" t="s">
        <v>1609</v>
      </c>
    </row>
    <row r="339" spans="1:17" ht="45" x14ac:dyDescent="0.25">
      <c r="A339" s="39">
        <f t="shared" ref="A339:A399" si="5">A338+1</f>
        <v>331</v>
      </c>
      <c r="B339" s="18">
        <v>42608</v>
      </c>
      <c r="C339" s="18">
        <v>42608</v>
      </c>
      <c r="D339" s="7">
        <v>3422</v>
      </c>
      <c r="E339" s="135">
        <v>-361896.9</v>
      </c>
      <c r="F339" s="95">
        <v>0</v>
      </c>
      <c r="G339" s="25" t="s">
        <v>1482</v>
      </c>
      <c r="H339" s="25" t="s">
        <v>1482</v>
      </c>
      <c r="I339" s="10" t="s">
        <v>12</v>
      </c>
      <c r="J339" s="133" t="s">
        <v>1467</v>
      </c>
      <c r="K339" s="6" t="s">
        <v>14</v>
      </c>
      <c r="L339" s="5" t="s">
        <v>14</v>
      </c>
      <c r="M339" s="16" t="s">
        <v>180</v>
      </c>
      <c r="N339" s="8" t="s">
        <v>195</v>
      </c>
      <c r="O339" s="94" t="s">
        <v>1494</v>
      </c>
      <c r="P339" s="45" t="s">
        <v>551</v>
      </c>
      <c r="Q339" s="45" t="s">
        <v>805</v>
      </c>
    </row>
    <row r="340" spans="1:17" ht="45" x14ac:dyDescent="0.25">
      <c r="A340" s="39">
        <f t="shared" si="5"/>
        <v>332</v>
      </c>
      <c r="B340" s="18">
        <v>42611</v>
      </c>
      <c r="C340" s="18">
        <v>42611</v>
      </c>
      <c r="D340" s="7">
        <v>271</v>
      </c>
      <c r="E340" s="135">
        <v>-33000</v>
      </c>
      <c r="F340" s="95">
        <v>0</v>
      </c>
      <c r="G340" s="25" t="s">
        <v>174</v>
      </c>
      <c r="H340" s="25" t="s">
        <v>174</v>
      </c>
      <c r="I340" s="10" t="s">
        <v>118</v>
      </c>
      <c r="J340" s="133" t="s">
        <v>175</v>
      </c>
      <c r="K340" s="6" t="s">
        <v>14</v>
      </c>
      <c r="L340" s="5" t="s">
        <v>14</v>
      </c>
      <c r="M340" s="16" t="s">
        <v>65</v>
      </c>
      <c r="N340" s="8" t="s">
        <v>176</v>
      </c>
      <c r="O340" s="94" t="s">
        <v>1487</v>
      </c>
      <c r="P340" s="10" t="s">
        <v>551</v>
      </c>
      <c r="Q340" s="45" t="s">
        <v>805</v>
      </c>
    </row>
    <row r="341" spans="1:17" ht="60" x14ac:dyDescent="0.25">
      <c r="A341" s="39">
        <f t="shared" si="5"/>
        <v>333</v>
      </c>
      <c r="B341" s="18">
        <v>42612</v>
      </c>
      <c r="C341" s="18">
        <v>42612</v>
      </c>
      <c r="D341" s="7">
        <v>1399</v>
      </c>
      <c r="E341" s="129">
        <v>128987.41</v>
      </c>
      <c r="F341" s="95">
        <v>0</v>
      </c>
      <c r="G341" s="25" t="s">
        <v>1477</v>
      </c>
      <c r="H341" s="25" t="s">
        <v>1477</v>
      </c>
      <c r="I341" s="10" t="s">
        <v>19</v>
      </c>
      <c r="J341" s="133" t="s">
        <v>1472</v>
      </c>
      <c r="K341" s="6" t="s">
        <v>26</v>
      </c>
      <c r="L341" s="5" t="s">
        <v>283</v>
      </c>
      <c r="M341" s="16"/>
      <c r="N341" s="8" t="s">
        <v>1021</v>
      </c>
      <c r="O341" s="91" t="s">
        <v>1468</v>
      </c>
      <c r="P341" s="45" t="s">
        <v>1478</v>
      </c>
      <c r="Q341" s="45" t="s">
        <v>1561</v>
      </c>
    </row>
    <row r="342" spans="1:17" ht="75" x14ac:dyDescent="0.25">
      <c r="A342" s="39">
        <f t="shared" si="5"/>
        <v>334</v>
      </c>
      <c r="B342" s="18">
        <v>42612</v>
      </c>
      <c r="C342" s="18">
        <v>42612</v>
      </c>
      <c r="D342" s="7">
        <v>1400</v>
      </c>
      <c r="E342" s="129">
        <v>175414.32</v>
      </c>
      <c r="F342" s="95">
        <v>0</v>
      </c>
      <c r="G342" s="25" t="s">
        <v>1034</v>
      </c>
      <c r="H342" s="25" t="s">
        <v>1034</v>
      </c>
      <c r="I342" s="10" t="s">
        <v>19</v>
      </c>
      <c r="J342" s="133" t="s">
        <v>976</v>
      </c>
      <c r="K342" s="6" t="s">
        <v>26</v>
      </c>
      <c r="L342" s="5" t="s">
        <v>248</v>
      </c>
      <c r="M342" s="16" t="s">
        <v>141</v>
      </c>
      <c r="N342" s="8" t="s">
        <v>148</v>
      </c>
      <c r="O342" s="91" t="s">
        <v>1469</v>
      </c>
      <c r="P342" s="45" t="s">
        <v>562</v>
      </c>
      <c r="Q342" s="45" t="s">
        <v>1560</v>
      </c>
    </row>
    <row r="343" spans="1:17" ht="60" x14ac:dyDescent="0.25">
      <c r="A343" s="39">
        <f t="shared" si="5"/>
        <v>335</v>
      </c>
      <c r="B343" s="18">
        <v>42612</v>
      </c>
      <c r="C343" s="18">
        <v>42612</v>
      </c>
      <c r="D343" s="7">
        <v>1401</v>
      </c>
      <c r="E343" s="129">
        <v>332630.08</v>
      </c>
      <c r="F343" s="95">
        <v>0</v>
      </c>
      <c r="G343" s="25" t="s">
        <v>1480</v>
      </c>
      <c r="H343" s="25" t="s">
        <v>1480</v>
      </c>
      <c r="I343" s="10" t="s">
        <v>19</v>
      </c>
      <c r="J343" s="133" t="s">
        <v>1473</v>
      </c>
      <c r="K343" s="6" t="s">
        <v>14</v>
      </c>
      <c r="L343" s="5" t="s">
        <v>14</v>
      </c>
      <c r="M343" s="16" t="s">
        <v>1475</v>
      </c>
      <c r="N343" s="8" t="s">
        <v>121</v>
      </c>
      <c r="O343" s="91" t="s">
        <v>1470</v>
      </c>
      <c r="P343" s="45" t="s">
        <v>577</v>
      </c>
      <c r="Q343" s="45" t="s">
        <v>1547</v>
      </c>
    </row>
    <row r="344" spans="1:17" ht="60" x14ac:dyDescent="0.25">
      <c r="A344" s="39">
        <f t="shared" si="5"/>
        <v>336</v>
      </c>
      <c r="B344" s="18">
        <v>42612</v>
      </c>
      <c r="C344" s="18">
        <v>42612</v>
      </c>
      <c r="D344" s="7">
        <v>3519</v>
      </c>
      <c r="E344" s="129">
        <v>44976.84</v>
      </c>
      <c r="F344" s="95">
        <v>0</v>
      </c>
      <c r="G344" s="25" t="s">
        <v>1481</v>
      </c>
      <c r="H344" s="25" t="s">
        <v>1481</v>
      </c>
      <c r="I344" s="10" t="s">
        <v>12</v>
      </c>
      <c r="J344" s="133" t="s">
        <v>1474</v>
      </c>
      <c r="K344" s="6" t="s">
        <v>14</v>
      </c>
      <c r="L344" s="5" t="s">
        <v>14</v>
      </c>
      <c r="M344" s="16" t="s">
        <v>1476</v>
      </c>
      <c r="N344" s="8" t="s">
        <v>195</v>
      </c>
      <c r="O344" s="91" t="s">
        <v>1471</v>
      </c>
      <c r="P344" s="45" t="s">
        <v>549</v>
      </c>
      <c r="Q344" s="45" t="s">
        <v>1583</v>
      </c>
    </row>
    <row r="345" spans="1:17" ht="60" x14ac:dyDescent="0.25">
      <c r="A345" s="39">
        <f t="shared" si="5"/>
        <v>337</v>
      </c>
      <c r="B345" s="18">
        <v>42614</v>
      </c>
      <c r="C345" s="18">
        <v>42614</v>
      </c>
      <c r="D345" s="7">
        <v>1415</v>
      </c>
      <c r="E345" s="138">
        <v>54941.34</v>
      </c>
      <c r="F345" s="95">
        <v>0</v>
      </c>
      <c r="G345" s="25" t="s">
        <v>1580</v>
      </c>
      <c r="H345" s="25" t="s">
        <v>1580</v>
      </c>
      <c r="I345" s="10" t="s">
        <v>19</v>
      </c>
      <c r="J345" s="133" t="s">
        <v>1522</v>
      </c>
      <c r="K345" s="6" t="s">
        <v>14</v>
      </c>
      <c r="L345" s="5" t="s">
        <v>14</v>
      </c>
      <c r="M345" s="16" t="s">
        <v>1528</v>
      </c>
      <c r="N345" s="8" t="s">
        <v>229</v>
      </c>
      <c r="O345" s="91" t="s">
        <v>1565</v>
      </c>
      <c r="P345" s="45" t="s">
        <v>540</v>
      </c>
      <c r="Q345" s="45" t="s">
        <v>1581</v>
      </c>
    </row>
    <row r="346" spans="1:17" ht="60" x14ac:dyDescent="0.25">
      <c r="A346" s="39">
        <f t="shared" si="5"/>
        <v>338</v>
      </c>
      <c r="B346" s="18">
        <v>42614</v>
      </c>
      <c r="C346" s="18">
        <v>42614</v>
      </c>
      <c r="D346" s="7">
        <v>1417</v>
      </c>
      <c r="E346" s="138">
        <v>396194.4</v>
      </c>
      <c r="F346" s="95">
        <v>0</v>
      </c>
      <c r="G346" s="25" t="s">
        <v>367</v>
      </c>
      <c r="H346" s="25" t="s">
        <v>367</v>
      </c>
      <c r="I346" s="10" t="s">
        <v>19</v>
      </c>
      <c r="J346" s="133" t="s">
        <v>1570</v>
      </c>
      <c r="K346" s="6" t="s">
        <v>14</v>
      </c>
      <c r="L346" s="5" t="s">
        <v>14</v>
      </c>
      <c r="M346" s="16" t="s">
        <v>65</v>
      </c>
      <c r="N346" s="8" t="s">
        <v>369</v>
      </c>
      <c r="O346" s="91" t="s">
        <v>1566</v>
      </c>
      <c r="P346" s="45" t="s">
        <v>551</v>
      </c>
      <c r="Q346" s="45" t="s">
        <v>1577</v>
      </c>
    </row>
    <row r="347" spans="1:17" ht="60" x14ac:dyDescent="0.25">
      <c r="A347" s="39">
        <f t="shared" si="5"/>
        <v>339</v>
      </c>
      <c r="B347" s="18">
        <v>42614</v>
      </c>
      <c r="C347" s="18">
        <v>42614</v>
      </c>
      <c r="D347" s="7">
        <v>3570</v>
      </c>
      <c r="E347" s="138">
        <v>528134.86</v>
      </c>
      <c r="F347" s="95">
        <v>0</v>
      </c>
      <c r="G347" s="25" t="s">
        <v>1578</v>
      </c>
      <c r="H347" s="25" t="s">
        <v>1578</v>
      </c>
      <c r="I347" s="10" t="s">
        <v>12</v>
      </c>
      <c r="J347" s="133" t="s">
        <v>1571</v>
      </c>
      <c r="K347" s="6" t="s">
        <v>14</v>
      </c>
      <c r="L347" s="5" t="s">
        <v>14</v>
      </c>
      <c r="M347" s="16" t="s">
        <v>1020</v>
      </c>
      <c r="N347" s="8" t="s">
        <v>241</v>
      </c>
      <c r="O347" s="91" t="s">
        <v>1568</v>
      </c>
      <c r="P347" s="45" t="s">
        <v>551</v>
      </c>
      <c r="Q347" s="45" t="s">
        <v>1579</v>
      </c>
    </row>
    <row r="348" spans="1:17" ht="60" x14ac:dyDescent="0.25">
      <c r="A348" s="39">
        <f t="shared" si="5"/>
        <v>340</v>
      </c>
      <c r="B348" s="18">
        <v>42614</v>
      </c>
      <c r="C348" s="18">
        <v>42614</v>
      </c>
      <c r="D348" s="7">
        <v>3571</v>
      </c>
      <c r="E348" s="138">
        <v>213917.91</v>
      </c>
      <c r="F348" s="95">
        <v>0</v>
      </c>
      <c r="G348" s="25" t="s">
        <v>1575</v>
      </c>
      <c r="H348" s="25" t="s">
        <v>1575</v>
      </c>
      <c r="I348" s="10" t="s">
        <v>12</v>
      </c>
      <c r="J348" s="133" t="s">
        <v>1572</v>
      </c>
      <c r="K348" s="6" t="s">
        <v>14</v>
      </c>
      <c r="L348" s="5" t="s">
        <v>14</v>
      </c>
      <c r="M348" s="16" t="s">
        <v>1573</v>
      </c>
      <c r="N348" s="8" t="s">
        <v>470</v>
      </c>
      <c r="O348" s="91" t="s">
        <v>1569</v>
      </c>
      <c r="P348" s="45" t="s">
        <v>551</v>
      </c>
      <c r="Q348" s="45" t="s">
        <v>1576</v>
      </c>
    </row>
    <row r="349" spans="1:17" ht="75" x14ac:dyDescent="0.25">
      <c r="A349" s="39">
        <f t="shared" si="5"/>
        <v>341</v>
      </c>
      <c r="B349" s="18">
        <v>42614</v>
      </c>
      <c r="C349" s="18">
        <v>42614</v>
      </c>
      <c r="D349" s="7">
        <v>1419</v>
      </c>
      <c r="E349" s="138">
        <v>224703.86</v>
      </c>
      <c r="F349" s="95">
        <v>0</v>
      </c>
      <c r="G349" s="25" t="s">
        <v>1601</v>
      </c>
      <c r="H349" s="25" t="s">
        <v>1601</v>
      </c>
      <c r="I349" s="23" t="s">
        <v>19</v>
      </c>
      <c r="J349" s="133" t="s">
        <v>1653</v>
      </c>
      <c r="K349" s="62" t="s">
        <v>14</v>
      </c>
      <c r="L349" s="62" t="s">
        <v>14</v>
      </c>
      <c r="M349" s="16" t="s">
        <v>1624</v>
      </c>
      <c r="N349" s="8" t="s">
        <v>1574</v>
      </c>
      <c r="O349" s="91" t="s">
        <v>1567</v>
      </c>
      <c r="P349" s="45" t="s">
        <v>546</v>
      </c>
      <c r="Q349" s="45" t="s">
        <v>1660</v>
      </c>
    </row>
    <row r="350" spans="1:17" ht="60" x14ac:dyDescent="0.25">
      <c r="A350" s="39">
        <f t="shared" si="5"/>
        <v>342</v>
      </c>
      <c r="B350" s="18">
        <v>42620</v>
      </c>
      <c r="C350" s="18">
        <v>42620</v>
      </c>
      <c r="D350" s="7">
        <v>1419</v>
      </c>
      <c r="E350" s="144">
        <v>-224703.86</v>
      </c>
      <c r="F350" s="95">
        <v>0</v>
      </c>
      <c r="G350" s="25" t="s">
        <v>1601</v>
      </c>
      <c r="H350" s="25" t="s">
        <v>1601</v>
      </c>
      <c r="I350" s="23" t="s">
        <v>19</v>
      </c>
      <c r="J350" s="133" t="s">
        <v>1654</v>
      </c>
      <c r="K350" s="62" t="s">
        <v>14</v>
      </c>
      <c r="L350" s="62" t="s">
        <v>14</v>
      </c>
      <c r="M350" s="16" t="s">
        <v>1624</v>
      </c>
      <c r="N350" s="8" t="s">
        <v>1574</v>
      </c>
      <c r="O350" s="94" t="s">
        <v>1655</v>
      </c>
      <c r="P350" s="45" t="s">
        <v>1656</v>
      </c>
      <c r="Q350" s="45" t="s">
        <v>805</v>
      </c>
    </row>
    <row r="351" spans="1:17" ht="60" x14ac:dyDescent="0.25">
      <c r="A351" s="39">
        <f t="shared" si="5"/>
        <v>343</v>
      </c>
      <c r="B351" s="18">
        <v>42615</v>
      </c>
      <c r="C351" s="18">
        <v>42615</v>
      </c>
      <c r="D351" s="7">
        <v>1430</v>
      </c>
      <c r="E351" s="138">
        <v>15552</v>
      </c>
      <c r="F351" s="95">
        <v>0</v>
      </c>
      <c r="G351" s="25" t="s">
        <v>1580</v>
      </c>
      <c r="H351" s="25" t="s">
        <v>1580</v>
      </c>
      <c r="I351" s="10" t="s">
        <v>19</v>
      </c>
      <c r="J351" s="133" t="s">
        <v>1508</v>
      </c>
      <c r="K351" s="6" t="s">
        <v>14</v>
      </c>
      <c r="L351" s="5" t="s">
        <v>14</v>
      </c>
      <c r="M351" s="16" t="s">
        <v>1528</v>
      </c>
      <c r="N351" s="8" t="s">
        <v>229</v>
      </c>
      <c r="O351" s="91" t="s">
        <v>1500</v>
      </c>
      <c r="P351" s="45" t="s">
        <v>540</v>
      </c>
      <c r="Q351" s="45" t="s">
        <v>1581</v>
      </c>
    </row>
    <row r="352" spans="1:17" ht="60" x14ac:dyDescent="0.25">
      <c r="A352" s="39">
        <f t="shared" si="5"/>
        <v>344</v>
      </c>
      <c r="B352" s="18">
        <v>42615</v>
      </c>
      <c r="C352" s="18">
        <v>42615</v>
      </c>
      <c r="D352" s="7">
        <v>1431</v>
      </c>
      <c r="E352" s="138">
        <v>41880</v>
      </c>
      <c r="F352" s="95">
        <v>0</v>
      </c>
      <c r="G352" s="25" t="s">
        <v>1580</v>
      </c>
      <c r="H352" s="25" t="s">
        <v>1580</v>
      </c>
      <c r="I352" s="10" t="s">
        <v>19</v>
      </c>
      <c r="J352" s="133" t="s">
        <v>1509</v>
      </c>
      <c r="K352" s="6" t="s">
        <v>14</v>
      </c>
      <c r="L352" s="5" t="s">
        <v>14</v>
      </c>
      <c r="M352" s="16" t="s">
        <v>1528</v>
      </c>
      <c r="N352" s="8" t="s">
        <v>229</v>
      </c>
      <c r="O352" s="91" t="s">
        <v>1501</v>
      </c>
      <c r="P352" s="45" t="s">
        <v>540</v>
      </c>
      <c r="Q352" s="45" t="s">
        <v>1581</v>
      </c>
    </row>
    <row r="353" spans="1:17" ht="75" x14ac:dyDescent="0.25">
      <c r="A353" s="39">
        <f t="shared" si="5"/>
        <v>345</v>
      </c>
      <c r="B353" s="18">
        <v>42615</v>
      </c>
      <c r="C353" s="18">
        <v>42615</v>
      </c>
      <c r="D353" s="7">
        <v>1424</v>
      </c>
      <c r="E353" s="138">
        <v>50000</v>
      </c>
      <c r="F353" s="95">
        <v>0</v>
      </c>
      <c r="G353" s="69" t="s">
        <v>417</v>
      </c>
      <c r="H353" s="69" t="s">
        <v>417</v>
      </c>
      <c r="I353" s="45" t="s">
        <v>387</v>
      </c>
      <c r="J353" s="133" t="s">
        <v>418</v>
      </c>
      <c r="K353" s="6" t="s">
        <v>14</v>
      </c>
      <c r="L353" s="5" t="s">
        <v>14</v>
      </c>
      <c r="M353" s="16" t="s">
        <v>65</v>
      </c>
      <c r="N353" s="8" t="s">
        <v>419</v>
      </c>
      <c r="O353" s="91" t="s">
        <v>1503</v>
      </c>
      <c r="P353" s="45" t="s">
        <v>551</v>
      </c>
      <c r="Q353" s="45" t="s">
        <v>1558</v>
      </c>
    </row>
    <row r="354" spans="1:17" ht="75" x14ac:dyDescent="0.25">
      <c r="A354" s="39">
        <f t="shared" si="5"/>
        <v>346</v>
      </c>
      <c r="B354" s="18">
        <v>42615</v>
      </c>
      <c r="C354" s="18">
        <v>42615</v>
      </c>
      <c r="D354" s="7">
        <v>1426</v>
      </c>
      <c r="E354" s="138">
        <v>260000</v>
      </c>
      <c r="F354" s="95">
        <v>0</v>
      </c>
      <c r="G354" s="11" t="s">
        <v>112</v>
      </c>
      <c r="H354" s="11" t="s">
        <v>112</v>
      </c>
      <c r="I354" s="10" t="s">
        <v>387</v>
      </c>
      <c r="J354" s="133" t="s">
        <v>403</v>
      </c>
      <c r="K354" s="6" t="s">
        <v>14</v>
      </c>
      <c r="L354" s="5" t="s">
        <v>14</v>
      </c>
      <c r="M354" s="16" t="s">
        <v>114</v>
      </c>
      <c r="N354" s="8" t="s">
        <v>115</v>
      </c>
      <c r="O354" s="91" t="s">
        <v>969</v>
      </c>
      <c r="P354" s="10" t="s">
        <v>573</v>
      </c>
      <c r="Q354" s="45" t="s">
        <v>1559</v>
      </c>
    </row>
    <row r="355" spans="1:17" ht="75" x14ac:dyDescent="0.25">
      <c r="A355" s="39">
        <f t="shared" si="5"/>
        <v>347</v>
      </c>
      <c r="B355" s="18">
        <v>42615</v>
      </c>
      <c r="C355" s="18">
        <v>42615</v>
      </c>
      <c r="D355" s="7">
        <v>1427</v>
      </c>
      <c r="E355" s="138">
        <v>353205.94</v>
      </c>
      <c r="F355" s="95">
        <v>0</v>
      </c>
      <c r="G355" s="92" t="s">
        <v>947</v>
      </c>
      <c r="H355" s="25" t="s">
        <v>947</v>
      </c>
      <c r="I355" s="20" t="s">
        <v>387</v>
      </c>
      <c r="J355" s="133" t="s">
        <v>824</v>
      </c>
      <c r="K355" s="6" t="s">
        <v>14</v>
      </c>
      <c r="L355" s="5" t="s">
        <v>14</v>
      </c>
      <c r="M355" s="16" t="s">
        <v>867</v>
      </c>
      <c r="N355" s="8" t="s">
        <v>948</v>
      </c>
      <c r="O355" s="91" t="s">
        <v>1504</v>
      </c>
      <c r="P355" s="19" t="s">
        <v>551</v>
      </c>
      <c r="Q355" s="19" t="s">
        <v>1557</v>
      </c>
    </row>
    <row r="356" spans="1:17" ht="75" x14ac:dyDescent="0.25">
      <c r="A356" s="39">
        <f t="shared" si="5"/>
        <v>348</v>
      </c>
      <c r="B356" s="18">
        <v>42615</v>
      </c>
      <c r="C356" s="18">
        <v>42615</v>
      </c>
      <c r="D356" s="7">
        <v>1428</v>
      </c>
      <c r="E356" s="138">
        <v>241289.59</v>
      </c>
      <c r="F356" s="95">
        <v>0</v>
      </c>
      <c r="G356" s="25" t="s">
        <v>1067</v>
      </c>
      <c r="H356" s="25" t="s">
        <v>1067</v>
      </c>
      <c r="I356" s="10" t="s">
        <v>19</v>
      </c>
      <c r="J356" s="133" t="s">
        <v>975</v>
      </c>
      <c r="K356" s="6" t="s">
        <v>14</v>
      </c>
      <c r="L356" s="5" t="s">
        <v>14</v>
      </c>
      <c r="M356" s="16" t="s">
        <v>1012</v>
      </c>
      <c r="N356" s="8" t="s">
        <v>1530</v>
      </c>
      <c r="O356" s="91" t="s">
        <v>1505</v>
      </c>
      <c r="P356" s="45" t="s">
        <v>1068</v>
      </c>
      <c r="Q356" s="45" t="s">
        <v>1556</v>
      </c>
    </row>
    <row r="357" spans="1:17" ht="75" x14ac:dyDescent="0.25">
      <c r="A357" s="39">
        <f t="shared" si="5"/>
        <v>349</v>
      </c>
      <c r="B357" s="18">
        <v>42615</v>
      </c>
      <c r="C357" s="18">
        <v>42615</v>
      </c>
      <c r="D357" s="7">
        <v>22</v>
      </c>
      <c r="E357" s="138">
        <v>312683.18</v>
      </c>
      <c r="F357" s="95">
        <v>0</v>
      </c>
      <c r="G357" s="68" t="s">
        <v>1285</v>
      </c>
      <c r="H357" s="25" t="s">
        <v>1045</v>
      </c>
      <c r="I357" s="10" t="s">
        <v>118</v>
      </c>
      <c r="J357" s="133" t="s">
        <v>980</v>
      </c>
      <c r="K357" s="6" t="s">
        <v>14</v>
      </c>
      <c r="L357" s="5" t="s">
        <v>14</v>
      </c>
      <c r="M357" s="16" t="s">
        <v>875</v>
      </c>
      <c r="N357" s="8" t="s">
        <v>1022</v>
      </c>
      <c r="O357" s="91" t="s">
        <v>1506</v>
      </c>
      <c r="P357" s="45" t="s">
        <v>551</v>
      </c>
      <c r="Q357" s="45" t="s">
        <v>1548</v>
      </c>
    </row>
    <row r="358" spans="1:17" ht="60" x14ac:dyDescent="0.25">
      <c r="A358" s="39">
        <f t="shared" si="5"/>
        <v>350</v>
      </c>
      <c r="B358" s="18">
        <v>42615</v>
      </c>
      <c r="C358" s="18">
        <v>42615</v>
      </c>
      <c r="D358" s="7">
        <v>1429</v>
      </c>
      <c r="E358" s="138">
        <v>102385.8</v>
      </c>
      <c r="F358" s="95">
        <v>0</v>
      </c>
      <c r="G358" s="25" t="s">
        <v>1562</v>
      </c>
      <c r="H358" s="25" t="s">
        <v>1562</v>
      </c>
      <c r="I358" s="10" t="s">
        <v>19</v>
      </c>
      <c r="J358" s="133" t="s">
        <v>988</v>
      </c>
      <c r="K358" s="6" t="s">
        <v>14</v>
      </c>
      <c r="L358" s="5" t="s">
        <v>14</v>
      </c>
      <c r="M358" s="16" t="s">
        <v>65</v>
      </c>
      <c r="N358" s="8" t="s">
        <v>1531</v>
      </c>
      <c r="O358" s="91" t="s">
        <v>1507</v>
      </c>
      <c r="P358" s="45" t="s">
        <v>540</v>
      </c>
      <c r="Q358" s="45" t="s">
        <v>1563</v>
      </c>
    </row>
    <row r="359" spans="1:17" ht="75" x14ac:dyDescent="0.25">
      <c r="A359" s="39">
        <f t="shared" si="5"/>
        <v>351</v>
      </c>
      <c r="B359" s="18">
        <v>42619</v>
      </c>
      <c r="C359" s="18">
        <v>42619</v>
      </c>
      <c r="D359" s="7">
        <v>1437</v>
      </c>
      <c r="E359" s="138">
        <v>164500</v>
      </c>
      <c r="F359" s="95">
        <v>0</v>
      </c>
      <c r="G359" s="92" t="s">
        <v>932</v>
      </c>
      <c r="H359" s="11" t="s">
        <v>931</v>
      </c>
      <c r="I359" s="10" t="s">
        <v>387</v>
      </c>
      <c r="J359" s="133" t="s">
        <v>809</v>
      </c>
      <c r="K359" s="139" t="s">
        <v>26</v>
      </c>
      <c r="L359" s="5" t="s">
        <v>248</v>
      </c>
      <c r="M359" s="16" t="s">
        <v>141</v>
      </c>
      <c r="N359" s="8" t="s">
        <v>929</v>
      </c>
      <c r="O359" s="91" t="s">
        <v>1511</v>
      </c>
      <c r="P359" s="10" t="s">
        <v>925</v>
      </c>
      <c r="Q359" s="10" t="s">
        <v>1555</v>
      </c>
    </row>
    <row r="360" spans="1:17" ht="75" x14ac:dyDescent="0.25">
      <c r="A360" s="39">
        <f t="shared" si="5"/>
        <v>352</v>
      </c>
      <c r="B360" s="18">
        <v>42619</v>
      </c>
      <c r="C360" s="18">
        <v>42619</v>
      </c>
      <c r="D360" s="7">
        <v>1436</v>
      </c>
      <c r="E360" s="138">
        <v>262850</v>
      </c>
      <c r="F360" s="95">
        <v>0</v>
      </c>
      <c r="G360" s="25" t="s">
        <v>1217</v>
      </c>
      <c r="H360" s="25" t="s">
        <v>1217</v>
      </c>
      <c r="I360" s="10" t="s">
        <v>19</v>
      </c>
      <c r="J360" s="133" t="s">
        <v>809</v>
      </c>
      <c r="K360" s="139" t="s">
        <v>26</v>
      </c>
      <c r="L360" s="5" t="s">
        <v>248</v>
      </c>
      <c r="M360" s="16" t="s">
        <v>933</v>
      </c>
      <c r="N360" s="8" t="s">
        <v>918</v>
      </c>
      <c r="O360" s="91" t="s">
        <v>1512</v>
      </c>
      <c r="P360" s="45" t="s">
        <v>577</v>
      </c>
      <c r="Q360" s="45" t="s">
        <v>1554</v>
      </c>
    </row>
    <row r="361" spans="1:17" ht="75" x14ac:dyDescent="0.25">
      <c r="A361" s="39">
        <f t="shared" si="5"/>
        <v>353</v>
      </c>
      <c r="B361" s="18">
        <v>42619</v>
      </c>
      <c r="C361" s="18">
        <v>42619</v>
      </c>
      <c r="D361" s="7">
        <v>1438</v>
      </c>
      <c r="E361" s="138">
        <v>221340</v>
      </c>
      <c r="F361" s="95">
        <v>0</v>
      </c>
      <c r="G361" s="92" t="s">
        <v>928</v>
      </c>
      <c r="H361" s="11" t="s">
        <v>927</v>
      </c>
      <c r="I361" s="10" t="s">
        <v>387</v>
      </c>
      <c r="J361" s="133" t="s">
        <v>809</v>
      </c>
      <c r="K361" s="139" t="s">
        <v>26</v>
      </c>
      <c r="L361" s="5" t="s">
        <v>248</v>
      </c>
      <c r="M361" s="16" t="s">
        <v>141</v>
      </c>
      <c r="N361" s="8" t="s">
        <v>924</v>
      </c>
      <c r="O361" s="94" t="s">
        <v>1532</v>
      </c>
      <c r="P361" s="10" t="s">
        <v>925</v>
      </c>
      <c r="Q361" s="10" t="s">
        <v>1549</v>
      </c>
    </row>
    <row r="362" spans="1:17" ht="75" x14ac:dyDescent="0.25">
      <c r="A362" s="39">
        <f t="shared" si="5"/>
        <v>354</v>
      </c>
      <c r="B362" s="18">
        <v>42619</v>
      </c>
      <c r="C362" s="18">
        <v>42619</v>
      </c>
      <c r="D362" s="7">
        <v>1435</v>
      </c>
      <c r="E362" s="138">
        <v>152906.51999999999</v>
      </c>
      <c r="F362" s="95">
        <v>0</v>
      </c>
      <c r="G362" s="92" t="s">
        <v>1552</v>
      </c>
      <c r="H362" s="11" t="s">
        <v>963</v>
      </c>
      <c r="I362" s="10" t="s">
        <v>387</v>
      </c>
      <c r="J362" s="133" t="s">
        <v>1514</v>
      </c>
      <c r="K362" s="131" t="s">
        <v>14</v>
      </c>
      <c r="L362" s="5" t="s">
        <v>14</v>
      </c>
      <c r="M362" s="16" t="s">
        <v>960</v>
      </c>
      <c r="N362" s="8" t="s">
        <v>1533</v>
      </c>
      <c r="O362" s="91" t="s">
        <v>1513</v>
      </c>
      <c r="P362" s="45" t="s">
        <v>562</v>
      </c>
      <c r="Q362" s="45" t="s">
        <v>1553</v>
      </c>
    </row>
    <row r="363" spans="1:17" ht="75" x14ac:dyDescent="0.25">
      <c r="A363" s="39">
        <f t="shared" si="5"/>
        <v>355</v>
      </c>
      <c r="B363" s="18">
        <v>42620</v>
      </c>
      <c r="C363" s="18">
        <v>42620</v>
      </c>
      <c r="D363" s="7">
        <v>1505</v>
      </c>
      <c r="E363" s="138">
        <v>13712.68</v>
      </c>
      <c r="F363" s="95">
        <v>0</v>
      </c>
      <c r="G363" s="25" t="s">
        <v>786</v>
      </c>
      <c r="H363" s="25" t="s">
        <v>786</v>
      </c>
      <c r="I363" s="10" t="s">
        <v>19</v>
      </c>
      <c r="J363" s="133" t="s">
        <v>1510</v>
      </c>
      <c r="K363" s="131" t="s">
        <v>14</v>
      </c>
      <c r="L363" s="5" t="s">
        <v>14</v>
      </c>
      <c r="M363" s="16" t="s">
        <v>1539</v>
      </c>
      <c r="N363" s="8" t="s">
        <v>1534</v>
      </c>
      <c r="O363" s="91" t="s">
        <v>1502</v>
      </c>
      <c r="P363" s="45" t="s">
        <v>957</v>
      </c>
      <c r="Q363" s="45" t="s">
        <v>1634</v>
      </c>
    </row>
    <row r="364" spans="1:17" ht="75" x14ac:dyDescent="0.25">
      <c r="A364" s="39">
        <f t="shared" si="5"/>
        <v>356</v>
      </c>
      <c r="B364" s="18">
        <v>42620</v>
      </c>
      <c r="C364" s="18">
        <v>42620</v>
      </c>
      <c r="D364" s="7">
        <v>1508</v>
      </c>
      <c r="E364" s="138">
        <v>1022761.46</v>
      </c>
      <c r="F364" s="95">
        <v>0</v>
      </c>
      <c r="G364" s="58" t="s">
        <v>738</v>
      </c>
      <c r="H364" s="11" t="s">
        <v>738</v>
      </c>
      <c r="I364" s="45" t="s">
        <v>387</v>
      </c>
      <c r="J364" s="133" t="s">
        <v>424</v>
      </c>
      <c r="K364" s="131" t="s">
        <v>14</v>
      </c>
      <c r="L364" s="5" t="s">
        <v>14</v>
      </c>
      <c r="M364" s="16" t="s">
        <v>767</v>
      </c>
      <c r="N364" s="8" t="s">
        <v>770</v>
      </c>
      <c r="O364" s="91" t="s">
        <v>1515</v>
      </c>
      <c r="P364" s="10" t="s">
        <v>600</v>
      </c>
      <c r="Q364" s="45" t="s">
        <v>1540</v>
      </c>
    </row>
    <row r="365" spans="1:17" ht="60" x14ac:dyDescent="0.25">
      <c r="A365" s="39">
        <f t="shared" si="5"/>
        <v>357</v>
      </c>
      <c r="B365" s="18">
        <v>42620</v>
      </c>
      <c r="C365" s="18">
        <v>42620</v>
      </c>
      <c r="D365" s="7">
        <v>23</v>
      </c>
      <c r="E365" s="138">
        <v>416498.46</v>
      </c>
      <c r="F365" s="95">
        <v>0</v>
      </c>
      <c r="G365" s="25" t="s">
        <v>409</v>
      </c>
      <c r="H365" s="25" t="s">
        <v>409</v>
      </c>
      <c r="I365" s="10" t="s">
        <v>118</v>
      </c>
      <c r="J365" s="133" t="s">
        <v>410</v>
      </c>
      <c r="K365" s="131" t="s">
        <v>14</v>
      </c>
      <c r="L365" s="5" t="s">
        <v>14</v>
      </c>
      <c r="M365" s="16" t="s">
        <v>120</v>
      </c>
      <c r="N365" s="8" t="s">
        <v>121</v>
      </c>
      <c r="O365" s="91" t="s">
        <v>1516</v>
      </c>
      <c r="P365" s="45" t="s">
        <v>551</v>
      </c>
      <c r="Q365" s="45" t="s">
        <v>1550</v>
      </c>
    </row>
    <row r="366" spans="1:17" ht="75" x14ac:dyDescent="0.25">
      <c r="A366" s="39">
        <f t="shared" si="5"/>
        <v>358</v>
      </c>
      <c r="B366" s="18">
        <v>42621</v>
      </c>
      <c r="C366" s="18">
        <v>42621</v>
      </c>
      <c r="D366" s="7">
        <v>1510</v>
      </c>
      <c r="E366" s="138">
        <v>465536.3</v>
      </c>
      <c r="F366" s="95">
        <v>0</v>
      </c>
      <c r="G366" s="25" t="s">
        <v>1542</v>
      </c>
      <c r="H366" s="25" t="s">
        <v>1542</v>
      </c>
      <c r="I366" s="10" t="s">
        <v>19</v>
      </c>
      <c r="J366" s="133" t="s">
        <v>811</v>
      </c>
      <c r="K366" s="131" t="s">
        <v>14</v>
      </c>
      <c r="L366" s="5" t="s">
        <v>14</v>
      </c>
      <c r="M366" s="16" t="s">
        <v>774</v>
      </c>
      <c r="N366" s="8" t="s">
        <v>1535</v>
      </c>
      <c r="O366" s="91" t="s">
        <v>1517</v>
      </c>
      <c r="P366" s="45" t="s">
        <v>551</v>
      </c>
      <c r="Q366" s="45" t="s">
        <v>1543</v>
      </c>
    </row>
    <row r="367" spans="1:17" ht="60" x14ac:dyDescent="0.25">
      <c r="A367" s="39">
        <f t="shared" si="5"/>
        <v>359</v>
      </c>
      <c r="B367" s="18">
        <v>42621</v>
      </c>
      <c r="C367" s="18">
        <v>42591</v>
      </c>
      <c r="D367" s="7">
        <v>1511</v>
      </c>
      <c r="E367" s="138">
        <v>93100</v>
      </c>
      <c r="F367" s="95">
        <v>0</v>
      </c>
      <c r="G367" s="58" t="s">
        <v>1422</v>
      </c>
      <c r="H367" s="58" t="s">
        <v>1422</v>
      </c>
      <c r="I367" s="45" t="s">
        <v>19</v>
      </c>
      <c r="J367" s="133" t="s">
        <v>1405</v>
      </c>
      <c r="K367" s="6" t="s">
        <v>1488</v>
      </c>
      <c r="L367" s="5" t="s">
        <v>1488</v>
      </c>
      <c r="M367" s="16" t="s">
        <v>109</v>
      </c>
      <c r="N367" s="8" t="s">
        <v>1415</v>
      </c>
      <c r="O367" s="91" t="s">
        <v>1518</v>
      </c>
      <c r="P367" s="45" t="s">
        <v>546</v>
      </c>
      <c r="Q367" s="45" t="s">
        <v>1545</v>
      </c>
    </row>
    <row r="368" spans="1:17" ht="75" x14ac:dyDescent="0.25">
      <c r="A368" s="39">
        <f t="shared" si="5"/>
        <v>360</v>
      </c>
      <c r="B368" s="18">
        <v>42621</v>
      </c>
      <c r="C368" s="18">
        <v>42621</v>
      </c>
      <c r="D368" s="7">
        <v>1512</v>
      </c>
      <c r="E368" s="138">
        <v>92288.15</v>
      </c>
      <c r="F368" s="95">
        <v>0</v>
      </c>
      <c r="G368" s="25" t="s">
        <v>1302</v>
      </c>
      <c r="H368" s="25" t="s">
        <v>1302</v>
      </c>
      <c r="I368" s="10" t="s">
        <v>19</v>
      </c>
      <c r="J368" s="133" t="s">
        <v>1261</v>
      </c>
      <c r="K368" s="139" t="s">
        <v>26</v>
      </c>
      <c r="L368" s="5" t="s">
        <v>248</v>
      </c>
      <c r="M368" s="16" t="s">
        <v>1538</v>
      </c>
      <c r="N368" s="8" t="s">
        <v>142</v>
      </c>
      <c r="O368" s="91" t="s">
        <v>1519</v>
      </c>
      <c r="P368" s="45" t="s">
        <v>546</v>
      </c>
      <c r="Q368" s="45" t="s">
        <v>1541</v>
      </c>
    </row>
    <row r="369" spans="1:17" ht="75" x14ac:dyDescent="0.25">
      <c r="A369" s="39">
        <f t="shared" si="5"/>
        <v>361</v>
      </c>
      <c r="B369" s="18">
        <v>42621</v>
      </c>
      <c r="C369" s="18">
        <v>42621</v>
      </c>
      <c r="D369" s="7">
        <v>1513</v>
      </c>
      <c r="E369" s="138">
        <v>147000</v>
      </c>
      <c r="F369" s="95">
        <v>0</v>
      </c>
      <c r="G369" s="25" t="s">
        <v>499</v>
      </c>
      <c r="H369" s="25" t="s">
        <v>499</v>
      </c>
      <c r="I369" s="10" t="s">
        <v>387</v>
      </c>
      <c r="J369" s="133" t="s">
        <v>39</v>
      </c>
      <c r="K369" s="139" t="s">
        <v>26</v>
      </c>
      <c r="L369" s="5" t="s">
        <v>248</v>
      </c>
      <c r="M369" s="16" t="s">
        <v>933</v>
      </c>
      <c r="N369" s="8" t="s">
        <v>501</v>
      </c>
      <c r="O369" s="91" t="s">
        <v>1520</v>
      </c>
      <c r="P369" s="45" t="s">
        <v>542</v>
      </c>
      <c r="Q369" s="45" t="s">
        <v>1546</v>
      </c>
    </row>
    <row r="370" spans="1:17" ht="60" x14ac:dyDescent="0.25">
      <c r="A370" s="39">
        <f t="shared" si="5"/>
        <v>362</v>
      </c>
      <c r="B370" s="18">
        <v>42622</v>
      </c>
      <c r="C370" s="18">
        <v>42622</v>
      </c>
      <c r="D370" s="7">
        <v>1590</v>
      </c>
      <c r="E370" s="138">
        <v>72994.2</v>
      </c>
      <c r="F370" s="95">
        <v>0</v>
      </c>
      <c r="G370" s="42" t="s">
        <v>372</v>
      </c>
      <c r="H370" s="42" t="s">
        <v>372</v>
      </c>
      <c r="I370" s="45" t="s">
        <v>387</v>
      </c>
      <c r="J370" s="133" t="s">
        <v>1522</v>
      </c>
      <c r="K370" s="131" t="s">
        <v>14</v>
      </c>
      <c r="L370" s="5" t="s">
        <v>14</v>
      </c>
      <c r="M370" s="16" t="s">
        <v>373</v>
      </c>
      <c r="N370" s="8" t="s">
        <v>374</v>
      </c>
      <c r="O370" s="91" t="s">
        <v>1521</v>
      </c>
      <c r="P370" s="45" t="s">
        <v>540</v>
      </c>
      <c r="Q370" s="45" t="s">
        <v>1544</v>
      </c>
    </row>
    <row r="371" spans="1:17" ht="60" x14ac:dyDescent="0.25">
      <c r="A371" s="39">
        <f t="shared" si="5"/>
        <v>363</v>
      </c>
      <c r="B371" s="18">
        <v>42622</v>
      </c>
      <c r="C371" s="18">
        <v>42622</v>
      </c>
      <c r="D371" s="7">
        <v>3694</v>
      </c>
      <c r="E371" s="138">
        <v>361896.9</v>
      </c>
      <c r="F371" s="95">
        <v>0</v>
      </c>
      <c r="G371" s="25" t="s">
        <v>1482</v>
      </c>
      <c r="H371" s="25" t="s">
        <v>1482</v>
      </c>
      <c r="I371" s="10" t="s">
        <v>12</v>
      </c>
      <c r="J371" s="133" t="s">
        <v>1467</v>
      </c>
      <c r="K371" s="131" t="s">
        <v>14</v>
      </c>
      <c r="L371" s="5" t="s">
        <v>14</v>
      </c>
      <c r="M371" s="16" t="s">
        <v>1536</v>
      </c>
      <c r="N371" s="8" t="s">
        <v>195</v>
      </c>
      <c r="O371" s="91" t="s">
        <v>1465</v>
      </c>
      <c r="P371" s="45" t="s">
        <v>551</v>
      </c>
      <c r="Q371" s="45" t="s">
        <v>1627</v>
      </c>
    </row>
    <row r="372" spans="1:17" ht="60" x14ac:dyDescent="0.25">
      <c r="A372" s="39">
        <f t="shared" si="5"/>
        <v>364</v>
      </c>
      <c r="B372" s="18">
        <v>42625</v>
      </c>
      <c r="C372" s="18">
        <v>42625</v>
      </c>
      <c r="D372" s="7">
        <v>3695</v>
      </c>
      <c r="E372" s="138">
        <v>144556.97</v>
      </c>
      <c r="F372" s="95">
        <v>0</v>
      </c>
      <c r="G372" s="25" t="s">
        <v>1564</v>
      </c>
      <c r="H372" s="25" t="s">
        <v>1564</v>
      </c>
      <c r="I372" s="10" t="s">
        <v>12</v>
      </c>
      <c r="J372" s="133" t="s">
        <v>1472</v>
      </c>
      <c r="K372" s="131" t="s">
        <v>14</v>
      </c>
      <c r="L372" s="5" t="s">
        <v>14</v>
      </c>
      <c r="M372" s="16" t="s">
        <v>1537</v>
      </c>
      <c r="N372" s="8" t="s">
        <v>772</v>
      </c>
      <c r="O372" s="91" t="s">
        <v>1523</v>
      </c>
      <c r="P372" s="45" t="s">
        <v>551</v>
      </c>
      <c r="Q372" s="45" t="s">
        <v>1627</v>
      </c>
    </row>
    <row r="373" spans="1:17" ht="60" x14ac:dyDescent="0.25">
      <c r="A373" s="39">
        <f t="shared" si="5"/>
        <v>365</v>
      </c>
      <c r="B373" s="18">
        <v>42627</v>
      </c>
      <c r="C373" s="18">
        <v>42627</v>
      </c>
      <c r="D373" s="7">
        <v>3718</v>
      </c>
      <c r="E373" s="138">
        <v>106850.94</v>
      </c>
      <c r="F373" s="95">
        <v>0</v>
      </c>
      <c r="G373" s="25" t="s">
        <v>273</v>
      </c>
      <c r="H373" s="25" t="s">
        <v>273</v>
      </c>
      <c r="I373" s="10" t="s">
        <v>12</v>
      </c>
      <c r="J373" s="133" t="s">
        <v>424</v>
      </c>
      <c r="K373" s="131" t="s">
        <v>14</v>
      </c>
      <c r="L373" s="5" t="s">
        <v>14</v>
      </c>
      <c r="M373" s="16" t="s">
        <v>275</v>
      </c>
      <c r="N373" s="8" t="s">
        <v>152</v>
      </c>
      <c r="O373" s="91" t="s">
        <v>1524</v>
      </c>
      <c r="P373" s="45" t="s">
        <v>551</v>
      </c>
      <c r="Q373" s="45" t="s">
        <v>1629</v>
      </c>
    </row>
    <row r="374" spans="1:17" ht="75" x14ac:dyDescent="0.25">
      <c r="A374" s="39">
        <f t="shared" si="5"/>
        <v>366</v>
      </c>
      <c r="B374" s="18">
        <v>42627</v>
      </c>
      <c r="C374" s="18">
        <v>42627</v>
      </c>
      <c r="D374" s="7">
        <v>1598</v>
      </c>
      <c r="E374" s="138">
        <v>621385.9</v>
      </c>
      <c r="F374" s="95">
        <v>0</v>
      </c>
      <c r="G374" s="25" t="s">
        <v>1265</v>
      </c>
      <c r="H374" s="25" t="s">
        <v>1265</v>
      </c>
      <c r="I374" s="10" t="s">
        <v>19</v>
      </c>
      <c r="J374" s="133" t="s">
        <v>1230</v>
      </c>
      <c r="K374" s="131" t="s">
        <v>14</v>
      </c>
      <c r="L374" s="5" t="s">
        <v>14</v>
      </c>
      <c r="M374" s="16" t="s">
        <v>15</v>
      </c>
      <c r="N374" s="8" t="s">
        <v>1233</v>
      </c>
      <c r="O374" s="91" t="s">
        <v>1525</v>
      </c>
      <c r="P374" s="45" t="s">
        <v>562</v>
      </c>
      <c r="Q374" s="45" t="s">
        <v>1586</v>
      </c>
    </row>
    <row r="375" spans="1:17" ht="60" x14ac:dyDescent="0.25">
      <c r="A375" s="39">
        <f t="shared" si="5"/>
        <v>367</v>
      </c>
      <c r="B375" s="18">
        <v>42627</v>
      </c>
      <c r="C375" s="18">
        <v>42627</v>
      </c>
      <c r="D375" s="7">
        <v>1599</v>
      </c>
      <c r="E375" s="138">
        <v>23903.8</v>
      </c>
      <c r="F375" s="95">
        <v>0</v>
      </c>
      <c r="G375" s="92" t="s">
        <v>894</v>
      </c>
      <c r="H375" s="58" t="s">
        <v>741</v>
      </c>
      <c r="I375" s="45" t="s">
        <v>387</v>
      </c>
      <c r="J375" s="133" t="s">
        <v>1527</v>
      </c>
      <c r="K375" s="131" t="s">
        <v>14</v>
      </c>
      <c r="L375" s="5" t="s">
        <v>14</v>
      </c>
      <c r="M375" s="16" t="s">
        <v>768</v>
      </c>
      <c r="N375" s="8" t="s">
        <v>771</v>
      </c>
      <c r="O375" s="91" t="s">
        <v>1526</v>
      </c>
      <c r="P375" s="45" t="s">
        <v>957</v>
      </c>
      <c r="Q375" s="45" t="s">
        <v>1587</v>
      </c>
    </row>
    <row r="376" spans="1:17" ht="90" x14ac:dyDescent="0.25">
      <c r="A376" s="39">
        <f t="shared" si="5"/>
        <v>368</v>
      </c>
      <c r="B376" s="18">
        <v>42628</v>
      </c>
      <c r="C376" s="18">
        <v>42628</v>
      </c>
      <c r="D376" s="7">
        <v>1644</v>
      </c>
      <c r="E376" s="138">
        <v>120000</v>
      </c>
      <c r="F376" s="95">
        <v>0</v>
      </c>
      <c r="G376" s="58" t="s">
        <v>436</v>
      </c>
      <c r="H376" s="58" t="s">
        <v>436</v>
      </c>
      <c r="I376" s="45" t="s">
        <v>19</v>
      </c>
      <c r="J376" s="133" t="s">
        <v>437</v>
      </c>
      <c r="K376" s="131" t="s">
        <v>14</v>
      </c>
      <c r="L376" s="5" t="s">
        <v>14</v>
      </c>
      <c r="M376" s="16" t="s">
        <v>867</v>
      </c>
      <c r="N376" s="8" t="s">
        <v>439</v>
      </c>
      <c r="O376" s="91" t="s">
        <v>1495</v>
      </c>
      <c r="P376" s="45" t="s">
        <v>551</v>
      </c>
      <c r="Q376" s="45" t="s">
        <v>1588</v>
      </c>
    </row>
    <row r="377" spans="1:17" ht="75" x14ac:dyDescent="0.25">
      <c r="A377" s="39">
        <f t="shared" si="5"/>
        <v>369</v>
      </c>
      <c r="B377" s="18">
        <v>42628</v>
      </c>
      <c r="C377" s="18">
        <v>42628</v>
      </c>
      <c r="D377" s="7">
        <v>1645</v>
      </c>
      <c r="E377" s="138">
        <v>110514.67</v>
      </c>
      <c r="F377" s="95">
        <v>0</v>
      </c>
      <c r="G377" s="25" t="s">
        <v>1302</v>
      </c>
      <c r="H377" s="25" t="s">
        <v>1302</v>
      </c>
      <c r="I377" s="10" t="s">
        <v>19</v>
      </c>
      <c r="J377" s="133" t="s">
        <v>1260</v>
      </c>
      <c r="K377" s="139" t="s">
        <v>26</v>
      </c>
      <c r="L377" s="5" t="s">
        <v>248</v>
      </c>
      <c r="M377" s="16" t="s">
        <v>141</v>
      </c>
      <c r="N377" s="8" t="s">
        <v>142</v>
      </c>
      <c r="O377" s="91" t="s">
        <v>1496</v>
      </c>
      <c r="P377" s="45" t="s">
        <v>546</v>
      </c>
      <c r="Q377" s="45" t="s">
        <v>1593</v>
      </c>
    </row>
    <row r="378" spans="1:17" ht="75" x14ac:dyDescent="0.25">
      <c r="A378" s="39">
        <f t="shared" si="5"/>
        <v>370</v>
      </c>
      <c r="B378" s="18">
        <v>42628</v>
      </c>
      <c r="C378" s="18">
        <v>42628</v>
      </c>
      <c r="D378" s="7">
        <v>1646</v>
      </c>
      <c r="E378" s="138">
        <v>30000</v>
      </c>
      <c r="F378" s="95">
        <v>0</v>
      </c>
      <c r="G378" s="25" t="s">
        <v>84</v>
      </c>
      <c r="H378" s="25" t="s">
        <v>84</v>
      </c>
      <c r="I378" s="10" t="s">
        <v>19</v>
      </c>
      <c r="J378" s="133" t="s">
        <v>85</v>
      </c>
      <c r="K378" s="131" t="s">
        <v>14</v>
      </c>
      <c r="L378" s="5" t="s">
        <v>14</v>
      </c>
      <c r="M378" s="16" t="s">
        <v>86</v>
      </c>
      <c r="N378" s="8" t="s">
        <v>87</v>
      </c>
      <c r="O378" s="91" t="s">
        <v>1497</v>
      </c>
      <c r="P378" s="45" t="s">
        <v>551</v>
      </c>
      <c r="Q378" s="45" t="s">
        <v>1584</v>
      </c>
    </row>
    <row r="379" spans="1:17" ht="60" x14ac:dyDescent="0.25">
      <c r="A379" s="39">
        <f t="shared" si="5"/>
        <v>371</v>
      </c>
      <c r="B379" s="18">
        <v>42628</v>
      </c>
      <c r="C379" s="18">
        <v>42628</v>
      </c>
      <c r="D379" s="7">
        <v>1647</v>
      </c>
      <c r="E379" s="138">
        <v>118980</v>
      </c>
      <c r="F379" s="95">
        <v>0</v>
      </c>
      <c r="G379" s="25" t="s">
        <v>1594</v>
      </c>
      <c r="H379" s="25" t="s">
        <v>1594</v>
      </c>
      <c r="I379" s="10" t="s">
        <v>19</v>
      </c>
      <c r="J379" s="133" t="s">
        <v>91</v>
      </c>
      <c r="K379" s="131" t="s">
        <v>14</v>
      </c>
      <c r="L379" s="5" t="s">
        <v>14</v>
      </c>
      <c r="M379" s="16" t="s">
        <v>92</v>
      </c>
      <c r="N379" s="8" t="s">
        <v>1529</v>
      </c>
      <c r="O379" s="91" t="s">
        <v>1498</v>
      </c>
      <c r="P379" s="45" t="s">
        <v>540</v>
      </c>
      <c r="Q379" s="45" t="s">
        <v>1595</v>
      </c>
    </row>
    <row r="380" spans="1:17" ht="60" x14ac:dyDescent="0.25">
      <c r="A380" s="39">
        <f t="shared" si="5"/>
        <v>372</v>
      </c>
      <c r="B380" s="18">
        <v>42628</v>
      </c>
      <c r="C380" s="18">
        <v>42628</v>
      </c>
      <c r="D380" s="7">
        <v>1648</v>
      </c>
      <c r="E380" s="138">
        <v>70063.33</v>
      </c>
      <c r="F380" s="95">
        <v>0</v>
      </c>
      <c r="G380" s="25" t="s">
        <v>246</v>
      </c>
      <c r="H380" s="25" t="s">
        <v>246</v>
      </c>
      <c r="I380" s="10" t="s">
        <v>19</v>
      </c>
      <c r="J380" s="133" t="s">
        <v>247</v>
      </c>
      <c r="K380" s="139" t="s">
        <v>26</v>
      </c>
      <c r="L380" s="5" t="s">
        <v>248</v>
      </c>
      <c r="M380" s="16" t="s">
        <v>141</v>
      </c>
      <c r="N380" s="8" t="s">
        <v>78</v>
      </c>
      <c r="O380" s="91" t="s">
        <v>1499</v>
      </c>
      <c r="P380" s="45" t="s">
        <v>549</v>
      </c>
      <c r="Q380" s="45" t="s">
        <v>1585</v>
      </c>
    </row>
    <row r="381" spans="1:17" ht="75" x14ac:dyDescent="0.25">
      <c r="A381" s="39">
        <f t="shared" si="5"/>
        <v>373</v>
      </c>
      <c r="B381" s="18">
        <v>42629</v>
      </c>
      <c r="C381" s="18">
        <v>42629</v>
      </c>
      <c r="D381" s="7">
        <v>1651</v>
      </c>
      <c r="E381" s="138">
        <v>224703.86</v>
      </c>
      <c r="F381" s="95">
        <v>0</v>
      </c>
      <c r="G381" s="25" t="s">
        <v>1601</v>
      </c>
      <c r="H381" s="25" t="s">
        <v>1601</v>
      </c>
      <c r="I381" s="10" t="s">
        <v>19</v>
      </c>
      <c r="J381" s="133" t="s">
        <v>1589</v>
      </c>
      <c r="K381" s="139" t="s">
        <v>1223</v>
      </c>
      <c r="L381" s="5" t="s">
        <v>1222</v>
      </c>
      <c r="M381" s="16" t="s">
        <v>1224</v>
      </c>
      <c r="N381" s="8" t="s">
        <v>1574</v>
      </c>
      <c r="O381" s="91" t="s">
        <v>1567</v>
      </c>
      <c r="P381" s="45" t="s">
        <v>546</v>
      </c>
      <c r="Q381" s="45" t="s">
        <v>1602</v>
      </c>
    </row>
    <row r="382" spans="1:17" ht="60" x14ac:dyDescent="0.25">
      <c r="A382" s="39">
        <f t="shared" si="5"/>
        <v>374</v>
      </c>
      <c r="B382" s="18">
        <v>42632</v>
      </c>
      <c r="C382" s="18">
        <v>42632</v>
      </c>
      <c r="D382" s="7">
        <v>1661</v>
      </c>
      <c r="E382" s="138">
        <v>217241.29</v>
      </c>
      <c r="F382" s="95">
        <v>0</v>
      </c>
      <c r="G382" s="25" t="s">
        <v>1596</v>
      </c>
      <c r="H382" s="25" t="s">
        <v>1596</v>
      </c>
      <c r="I382" s="10" t="s">
        <v>19</v>
      </c>
      <c r="J382" s="133" t="s">
        <v>257</v>
      </c>
      <c r="K382" s="139" t="s">
        <v>14</v>
      </c>
      <c r="L382" s="5" t="s">
        <v>14</v>
      </c>
      <c r="M382" s="16" t="s">
        <v>388</v>
      </c>
      <c r="N382" s="8" t="s">
        <v>443</v>
      </c>
      <c r="O382" s="91" t="s">
        <v>1590</v>
      </c>
      <c r="P382" s="45" t="s">
        <v>1598</v>
      </c>
      <c r="Q382" s="45" t="s">
        <v>1597</v>
      </c>
    </row>
    <row r="383" spans="1:17" ht="60" x14ac:dyDescent="0.25">
      <c r="A383" s="39">
        <f t="shared" si="5"/>
        <v>375</v>
      </c>
      <c r="B383" s="18">
        <v>42632</v>
      </c>
      <c r="C383" s="18">
        <v>42632</v>
      </c>
      <c r="D383" s="7">
        <v>1662</v>
      </c>
      <c r="E383" s="138">
        <v>72000</v>
      </c>
      <c r="F383" s="95">
        <v>0</v>
      </c>
      <c r="G383" s="25" t="s">
        <v>1600</v>
      </c>
      <c r="H383" s="25" t="s">
        <v>1600</v>
      </c>
      <c r="I383" s="10" t="s">
        <v>19</v>
      </c>
      <c r="J383" s="133" t="s">
        <v>1592</v>
      </c>
      <c r="K383" s="139" t="s">
        <v>14</v>
      </c>
      <c r="L383" s="5" t="s">
        <v>14</v>
      </c>
      <c r="M383" s="16" t="s">
        <v>917</v>
      </c>
      <c r="N383" s="8" t="s">
        <v>1599</v>
      </c>
      <c r="O383" s="91" t="s">
        <v>1591</v>
      </c>
      <c r="P383" s="45" t="s">
        <v>551</v>
      </c>
      <c r="Q383" s="45" t="s">
        <v>1604</v>
      </c>
    </row>
    <row r="384" spans="1:17" ht="60" x14ac:dyDescent="0.25">
      <c r="A384" s="39">
        <f t="shared" si="5"/>
        <v>376</v>
      </c>
      <c r="B384" s="18">
        <v>42639</v>
      </c>
      <c r="C384" s="18">
        <v>42639</v>
      </c>
      <c r="D384" s="7">
        <v>1729</v>
      </c>
      <c r="E384" s="138">
        <v>112420</v>
      </c>
      <c r="F384" s="95">
        <v>0</v>
      </c>
      <c r="G384" s="25" t="s">
        <v>942</v>
      </c>
      <c r="H384" s="25" t="s">
        <v>942</v>
      </c>
      <c r="I384" s="20" t="s">
        <v>387</v>
      </c>
      <c r="J384" s="133" t="s">
        <v>207</v>
      </c>
      <c r="K384" s="131" t="s">
        <v>14</v>
      </c>
      <c r="L384" s="5" t="s">
        <v>14</v>
      </c>
      <c r="M384" s="16" t="s">
        <v>65</v>
      </c>
      <c r="N384" s="8" t="s">
        <v>943</v>
      </c>
      <c r="O384" s="91" t="s">
        <v>1610</v>
      </c>
      <c r="P384" s="19" t="s">
        <v>944</v>
      </c>
      <c r="Q384" s="45" t="s">
        <v>1632</v>
      </c>
    </row>
    <row r="385" spans="1:17" ht="75" x14ac:dyDescent="0.25">
      <c r="A385" s="39">
        <f t="shared" si="5"/>
        <v>377</v>
      </c>
      <c r="B385" s="18">
        <v>42639</v>
      </c>
      <c r="C385" s="18">
        <v>42639</v>
      </c>
      <c r="D385" s="7">
        <v>1727</v>
      </c>
      <c r="E385" s="138">
        <v>693364</v>
      </c>
      <c r="F385" s="95">
        <v>0</v>
      </c>
      <c r="G385" s="25" t="s">
        <v>1046</v>
      </c>
      <c r="H385" s="25" t="s">
        <v>1046</v>
      </c>
      <c r="I385" s="10" t="s">
        <v>19</v>
      </c>
      <c r="J385" s="133" t="s">
        <v>997</v>
      </c>
      <c r="K385" s="131" t="s">
        <v>14</v>
      </c>
      <c r="L385" s="5" t="s">
        <v>14</v>
      </c>
      <c r="M385" s="16" t="s">
        <v>65</v>
      </c>
      <c r="N385" s="8" t="s">
        <v>1027</v>
      </c>
      <c r="O385" s="91" t="s">
        <v>1611</v>
      </c>
      <c r="P385" s="45" t="s">
        <v>551</v>
      </c>
      <c r="Q385" s="45" t="s">
        <v>1631</v>
      </c>
    </row>
    <row r="386" spans="1:17" ht="75" x14ac:dyDescent="0.25">
      <c r="A386" s="39">
        <f t="shared" si="5"/>
        <v>378</v>
      </c>
      <c r="B386" s="18">
        <v>42639</v>
      </c>
      <c r="C386" s="18">
        <v>42639</v>
      </c>
      <c r="D386" s="7">
        <v>1728</v>
      </c>
      <c r="E386" s="138">
        <v>409000</v>
      </c>
      <c r="F386" s="95">
        <v>0</v>
      </c>
      <c r="G386" s="25" t="s">
        <v>1268</v>
      </c>
      <c r="H386" s="25" t="s">
        <v>1268</v>
      </c>
      <c r="I386" s="10" t="s">
        <v>19</v>
      </c>
      <c r="J386" s="133" t="s">
        <v>1244</v>
      </c>
      <c r="K386" s="131" t="s">
        <v>14</v>
      </c>
      <c r="L386" s="5" t="s">
        <v>14</v>
      </c>
      <c r="M386" s="16" t="s">
        <v>1250</v>
      </c>
      <c r="N386" s="8" t="s">
        <v>1252</v>
      </c>
      <c r="O386" s="91" t="s">
        <v>1612</v>
      </c>
      <c r="P386" s="45" t="s">
        <v>577</v>
      </c>
      <c r="Q386" s="45" t="s">
        <v>1630</v>
      </c>
    </row>
    <row r="387" spans="1:17" ht="75" x14ac:dyDescent="0.25">
      <c r="A387" s="39">
        <f t="shared" si="5"/>
        <v>379</v>
      </c>
      <c r="B387" s="18">
        <v>42640</v>
      </c>
      <c r="C387" s="18">
        <v>42640</v>
      </c>
      <c r="D387" s="7">
        <v>1730</v>
      </c>
      <c r="E387" s="138">
        <v>420375</v>
      </c>
      <c r="F387" s="95">
        <v>0</v>
      </c>
      <c r="G387" s="92" t="s">
        <v>897</v>
      </c>
      <c r="H387" s="58" t="s">
        <v>340</v>
      </c>
      <c r="I387" s="45" t="s">
        <v>387</v>
      </c>
      <c r="J387" s="133" t="s">
        <v>201</v>
      </c>
      <c r="K387" s="131" t="s">
        <v>14</v>
      </c>
      <c r="L387" s="5" t="s">
        <v>14</v>
      </c>
      <c r="M387" s="16" t="s">
        <v>151</v>
      </c>
      <c r="N387" s="8" t="s">
        <v>447</v>
      </c>
      <c r="O387" s="91" t="s">
        <v>1613</v>
      </c>
      <c r="P387" s="45" t="s">
        <v>551</v>
      </c>
      <c r="Q387" s="45" t="s">
        <v>1635</v>
      </c>
    </row>
    <row r="388" spans="1:17" ht="75" x14ac:dyDescent="0.25">
      <c r="A388" s="39">
        <f t="shared" si="5"/>
        <v>380</v>
      </c>
      <c r="B388" s="18">
        <v>42640</v>
      </c>
      <c r="C388" s="18">
        <v>42640</v>
      </c>
      <c r="D388" s="7">
        <v>1731</v>
      </c>
      <c r="E388" s="138">
        <v>83000</v>
      </c>
      <c r="F388" s="95">
        <v>0</v>
      </c>
      <c r="G388" s="25" t="s">
        <v>894</v>
      </c>
      <c r="H388" s="25" t="s">
        <v>741</v>
      </c>
      <c r="I388" s="10" t="s">
        <v>387</v>
      </c>
      <c r="J388" s="133" t="s">
        <v>1623</v>
      </c>
      <c r="K388" s="131" t="s">
        <v>14</v>
      </c>
      <c r="L388" s="5" t="s">
        <v>14</v>
      </c>
      <c r="M388" s="16" t="s">
        <v>768</v>
      </c>
      <c r="N388" s="8" t="s">
        <v>771</v>
      </c>
      <c r="O388" s="91" t="s">
        <v>1615</v>
      </c>
      <c r="P388" s="45" t="s">
        <v>551</v>
      </c>
      <c r="Q388" s="45" t="s">
        <v>1639</v>
      </c>
    </row>
    <row r="389" spans="1:17" ht="75" x14ac:dyDescent="0.25">
      <c r="A389" s="39">
        <f t="shared" si="5"/>
        <v>381</v>
      </c>
      <c r="B389" s="18">
        <v>42640</v>
      </c>
      <c r="C389" s="18">
        <v>42640</v>
      </c>
      <c r="D389" s="7">
        <v>1732</v>
      </c>
      <c r="E389" s="138">
        <v>120100</v>
      </c>
      <c r="F389" s="95">
        <v>0</v>
      </c>
      <c r="G389" s="92" t="s">
        <v>888</v>
      </c>
      <c r="H389" s="11" t="s">
        <v>478</v>
      </c>
      <c r="I389" s="45" t="s">
        <v>387</v>
      </c>
      <c r="J389" s="133" t="s">
        <v>479</v>
      </c>
      <c r="K389" s="131" t="s">
        <v>14</v>
      </c>
      <c r="L389" s="5" t="s">
        <v>14</v>
      </c>
      <c r="M389" s="16" t="s">
        <v>887</v>
      </c>
      <c r="N389" s="8" t="s">
        <v>722</v>
      </c>
      <c r="O389" s="91" t="s">
        <v>1616</v>
      </c>
      <c r="P389" s="45" t="s">
        <v>562</v>
      </c>
      <c r="Q389" s="45" t="s">
        <v>1638</v>
      </c>
    </row>
    <row r="390" spans="1:17" ht="75" x14ac:dyDescent="0.25">
      <c r="A390" s="39">
        <f t="shared" si="5"/>
        <v>382</v>
      </c>
      <c r="B390" s="18">
        <v>42640</v>
      </c>
      <c r="C390" s="18">
        <v>42640</v>
      </c>
      <c r="D390" s="7">
        <v>1733</v>
      </c>
      <c r="E390" s="138">
        <v>492000</v>
      </c>
      <c r="F390" s="95">
        <v>0</v>
      </c>
      <c r="G390" s="25" t="s">
        <v>1049</v>
      </c>
      <c r="H390" s="25" t="s">
        <v>1049</v>
      </c>
      <c r="I390" s="10" t="s">
        <v>19</v>
      </c>
      <c r="J390" s="133" t="s">
        <v>810</v>
      </c>
      <c r="K390" s="131" t="s">
        <v>14</v>
      </c>
      <c r="L390" s="5" t="s">
        <v>14</v>
      </c>
      <c r="M390" s="16" t="s">
        <v>65</v>
      </c>
      <c r="N390" s="8" t="s">
        <v>1028</v>
      </c>
      <c r="O390" s="91" t="s">
        <v>1617</v>
      </c>
      <c r="P390" s="45" t="s">
        <v>551</v>
      </c>
      <c r="Q390" s="45" t="s">
        <v>1636</v>
      </c>
    </row>
    <row r="391" spans="1:17" ht="75" x14ac:dyDescent="0.25">
      <c r="A391" s="39">
        <f t="shared" si="5"/>
        <v>383</v>
      </c>
      <c r="B391" s="18">
        <v>42640</v>
      </c>
      <c r="C391" s="18">
        <v>42640</v>
      </c>
      <c r="D391" s="7">
        <v>27</v>
      </c>
      <c r="E391" s="138">
        <v>427000</v>
      </c>
      <c r="F391" s="95">
        <v>0</v>
      </c>
      <c r="G391" s="25" t="s">
        <v>1050</v>
      </c>
      <c r="H391" s="25" t="s">
        <v>1050</v>
      </c>
      <c r="I391" s="10" t="s">
        <v>118</v>
      </c>
      <c r="J391" s="133" t="s">
        <v>999</v>
      </c>
      <c r="K391" s="131" t="s">
        <v>14</v>
      </c>
      <c r="L391" s="5" t="s">
        <v>14</v>
      </c>
      <c r="M391" s="16" t="s">
        <v>1020</v>
      </c>
      <c r="N391" s="8" t="s">
        <v>1029</v>
      </c>
      <c r="O391" s="91" t="s">
        <v>1618</v>
      </c>
      <c r="P391" s="45" t="s">
        <v>549</v>
      </c>
      <c r="Q391" s="45" t="s">
        <v>1637</v>
      </c>
    </row>
    <row r="392" spans="1:17" ht="60" x14ac:dyDescent="0.25">
      <c r="A392" s="39">
        <f t="shared" si="5"/>
        <v>384</v>
      </c>
      <c r="B392" s="18">
        <v>42639</v>
      </c>
      <c r="C392" s="18">
        <v>42640</v>
      </c>
      <c r="D392" s="7">
        <v>24</v>
      </c>
      <c r="E392" s="138">
        <v>264525.26</v>
      </c>
      <c r="F392" s="95">
        <v>0</v>
      </c>
      <c r="G392" s="58" t="s">
        <v>1376</v>
      </c>
      <c r="H392" s="58" t="s">
        <v>1376</v>
      </c>
      <c r="I392" s="44" t="s">
        <v>118</v>
      </c>
      <c r="J392" s="133" t="s">
        <v>1245</v>
      </c>
      <c r="K392" s="131" t="s">
        <v>14</v>
      </c>
      <c r="L392" s="5" t="s">
        <v>14</v>
      </c>
      <c r="M392" s="16" t="s">
        <v>65</v>
      </c>
      <c r="N392" s="8" t="s">
        <v>1375</v>
      </c>
      <c r="O392" s="91" t="s">
        <v>1619</v>
      </c>
      <c r="P392" s="45" t="s">
        <v>551</v>
      </c>
      <c r="Q392" s="45" t="s">
        <v>1640</v>
      </c>
    </row>
    <row r="393" spans="1:17" ht="75" x14ac:dyDescent="0.25">
      <c r="A393" s="39">
        <f t="shared" si="5"/>
        <v>385</v>
      </c>
      <c r="B393" s="18">
        <v>42639</v>
      </c>
      <c r="C393" s="18">
        <v>42640</v>
      </c>
      <c r="D393" s="7">
        <v>25</v>
      </c>
      <c r="E393" s="138">
        <v>92000</v>
      </c>
      <c r="F393" s="95">
        <v>0</v>
      </c>
      <c r="G393" s="11" t="s">
        <v>766</v>
      </c>
      <c r="H393" s="11" t="s">
        <v>766</v>
      </c>
      <c r="I393" s="10" t="s">
        <v>118</v>
      </c>
      <c r="J393" s="133" t="s">
        <v>54</v>
      </c>
      <c r="K393" s="131" t="s">
        <v>14</v>
      </c>
      <c r="L393" s="5" t="s">
        <v>14</v>
      </c>
      <c r="M393" s="16" t="s">
        <v>65</v>
      </c>
      <c r="N393" s="8" t="s">
        <v>776</v>
      </c>
      <c r="O393" s="91" t="s">
        <v>1620</v>
      </c>
      <c r="P393" s="45" t="s">
        <v>551</v>
      </c>
      <c r="Q393" s="45" t="s">
        <v>1641</v>
      </c>
    </row>
    <row r="394" spans="1:17" ht="75" x14ac:dyDescent="0.25">
      <c r="A394" s="39">
        <f t="shared" si="5"/>
        <v>386</v>
      </c>
      <c r="B394" s="18">
        <v>42639</v>
      </c>
      <c r="C394" s="18">
        <v>42640</v>
      </c>
      <c r="D394" s="7">
        <v>26</v>
      </c>
      <c r="E394" s="138">
        <v>525736</v>
      </c>
      <c r="F394" s="95">
        <v>0</v>
      </c>
      <c r="G394" s="25" t="s">
        <v>1044</v>
      </c>
      <c r="H394" s="25" t="s">
        <v>1044</v>
      </c>
      <c r="I394" s="10" t="s">
        <v>118</v>
      </c>
      <c r="J394" s="133" t="s">
        <v>979</v>
      </c>
      <c r="K394" s="131" t="s">
        <v>14</v>
      </c>
      <c r="L394" s="5" t="s">
        <v>14</v>
      </c>
      <c r="M394" s="16" t="s">
        <v>1016</v>
      </c>
      <c r="N394" s="8" t="s">
        <v>1021</v>
      </c>
      <c r="O394" s="91" t="s">
        <v>1621</v>
      </c>
      <c r="P394" s="45" t="s">
        <v>551</v>
      </c>
      <c r="Q394" s="45" t="s">
        <v>1642</v>
      </c>
    </row>
    <row r="395" spans="1:17" ht="75" x14ac:dyDescent="0.25">
      <c r="A395" s="39">
        <f t="shared" si="5"/>
        <v>387</v>
      </c>
      <c r="B395" s="18">
        <v>42641</v>
      </c>
      <c r="C395" s="18">
        <v>42641</v>
      </c>
      <c r="D395" s="7">
        <v>3955</v>
      </c>
      <c r="E395" s="138">
        <v>804501.6</v>
      </c>
      <c r="F395" s="95">
        <v>0</v>
      </c>
      <c r="G395" s="25" t="s">
        <v>224</v>
      </c>
      <c r="H395" s="25" t="s">
        <v>224</v>
      </c>
      <c r="I395" s="10" t="s">
        <v>12</v>
      </c>
      <c r="J395" s="133" t="s">
        <v>1649</v>
      </c>
      <c r="K395" s="131" t="s">
        <v>14</v>
      </c>
      <c r="L395" s="5" t="s">
        <v>14</v>
      </c>
      <c r="M395" s="16" t="s">
        <v>15</v>
      </c>
      <c r="N395" s="8" t="s">
        <v>16</v>
      </c>
      <c r="O395" s="91" t="s">
        <v>1646</v>
      </c>
      <c r="P395" s="45" t="s">
        <v>549</v>
      </c>
      <c r="Q395" s="45" t="s">
        <v>1716</v>
      </c>
    </row>
    <row r="396" spans="1:17" ht="75" x14ac:dyDescent="0.25">
      <c r="A396" s="39">
        <f t="shared" si="5"/>
        <v>388</v>
      </c>
      <c r="B396" s="18">
        <v>42641</v>
      </c>
      <c r="C396" s="18">
        <v>42641</v>
      </c>
      <c r="D396" s="7">
        <v>3957</v>
      </c>
      <c r="E396" s="138">
        <v>929081.19</v>
      </c>
      <c r="F396" s="95">
        <v>0</v>
      </c>
      <c r="G396" s="25" t="s">
        <v>1650</v>
      </c>
      <c r="H396" s="25" t="s">
        <v>1650</v>
      </c>
      <c r="I396" s="10" t="s">
        <v>12</v>
      </c>
      <c r="J396" s="133" t="s">
        <v>1571</v>
      </c>
      <c r="K396" s="131" t="s">
        <v>14</v>
      </c>
      <c r="L396" s="5" t="s">
        <v>14</v>
      </c>
      <c r="M396" s="16" t="s">
        <v>1020</v>
      </c>
      <c r="N396" s="8" t="s">
        <v>241</v>
      </c>
      <c r="O396" s="91" t="s">
        <v>1647</v>
      </c>
      <c r="P396" s="45" t="s">
        <v>551</v>
      </c>
      <c r="Q396" s="45" t="s">
        <v>1717</v>
      </c>
    </row>
    <row r="397" spans="1:17" ht="75" x14ac:dyDescent="0.25">
      <c r="A397" s="39">
        <f t="shared" si="5"/>
        <v>389</v>
      </c>
      <c r="B397" s="18">
        <v>42641</v>
      </c>
      <c r="C397" s="18">
        <v>42641</v>
      </c>
      <c r="D397" s="7">
        <v>3956</v>
      </c>
      <c r="E397" s="138">
        <v>340300</v>
      </c>
      <c r="F397" s="95">
        <v>0</v>
      </c>
      <c r="G397" s="25" t="s">
        <v>150</v>
      </c>
      <c r="H397" s="25" t="s">
        <v>150</v>
      </c>
      <c r="I397" s="10" t="s">
        <v>12</v>
      </c>
      <c r="J397" s="133" t="s">
        <v>54</v>
      </c>
      <c r="K397" s="131" t="s">
        <v>14</v>
      </c>
      <c r="L397" s="5" t="s">
        <v>14</v>
      </c>
      <c r="M397" s="16" t="s">
        <v>151</v>
      </c>
      <c r="N397" s="8" t="s">
        <v>152</v>
      </c>
      <c r="O397" s="91" t="s">
        <v>1648</v>
      </c>
      <c r="P397" s="45" t="s">
        <v>551</v>
      </c>
      <c r="Q397" s="45" t="s">
        <v>1718</v>
      </c>
    </row>
    <row r="398" spans="1:17" ht="60" x14ac:dyDescent="0.25">
      <c r="A398" s="39">
        <f t="shared" si="5"/>
        <v>390</v>
      </c>
      <c r="B398" s="18">
        <v>42640</v>
      </c>
      <c r="C398" s="18">
        <v>42641</v>
      </c>
      <c r="D398" s="7">
        <v>1734</v>
      </c>
      <c r="E398" s="138">
        <v>591564.07999999996</v>
      </c>
      <c r="F398" s="95">
        <v>0</v>
      </c>
      <c r="G398" s="25" t="s">
        <v>1626</v>
      </c>
      <c r="H398" s="25" t="s">
        <v>1626</v>
      </c>
      <c r="I398" s="10" t="s">
        <v>19</v>
      </c>
      <c r="J398" s="133" t="s">
        <v>1622</v>
      </c>
      <c r="K398" s="131" t="s">
        <v>14</v>
      </c>
      <c r="L398" s="5" t="s">
        <v>14</v>
      </c>
      <c r="M398" s="16" t="s">
        <v>774</v>
      </c>
      <c r="N398" s="8" t="s">
        <v>218</v>
      </c>
      <c r="O398" s="91" t="s">
        <v>1614</v>
      </c>
      <c r="P398" s="45" t="s">
        <v>551</v>
      </c>
      <c r="Q398" s="45" t="s">
        <v>1633</v>
      </c>
    </row>
    <row r="399" spans="1:17" ht="75" x14ac:dyDescent="0.25">
      <c r="A399" s="39">
        <f t="shared" si="5"/>
        <v>391</v>
      </c>
      <c r="B399" s="18">
        <v>42642</v>
      </c>
      <c r="C399" s="18">
        <v>42642</v>
      </c>
      <c r="D399" s="7">
        <v>1737</v>
      </c>
      <c r="E399" s="138">
        <v>294800</v>
      </c>
      <c r="F399" s="95">
        <v>0</v>
      </c>
      <c r="G399" s="25" t="s">
        <v>1217</v>
      </c>
      <c r="H399" s="25" t="s">
        <v>1217</v>
      </c>
      <c r="I399" s="10" t="s">
        <v>19</v>
      </c>
      <c r="J399" s="133" t="s">
        <v>975</v>
      </c>
      <c r="K399" s="131" t="s">
        <v>14</v>
      </c>
      <c r="L399" s="5" t="s">
        <v>14</v>
      </c>
      <c r="M399" s="16" t="s">
        <v>1012</v>
      </c>
      <c r="N399" s="8" t="s">
        <v>918</v>
      </c>
      <c r="O399" s="91" t="s">
        <v>1652</v>
      </c>
      <c r="P399" s="45" t="s">
        <v>577</v>
      </c>
      <c r="Q399" s="45" t="s">
        <v>1651</v>
      </c>
    </row>
    <row r="400" spans="1:17" ht="75" x14ac:dyDescent="0.25">
      <c r="A400" s="39"/>
      <c r="B400" s="18">
        <v>42647</v>
      </c>
      <c r="C400" s="18">
        <v>42647</v>
      </c>
      <c r="D400" s="7">
        <v>1761</v>
      </c>
      <c r="E400" s="146">
        <v>2500000</v>
      </c>
      <c r="F400" s="95">
        <v>0</v>
      </c>
      <c r="G400" s="25" t="s">
        <v>250</v>
      </c>
      <c r="H400" s="25" t="s">
        <v>250</v>
      </c>
      <c r="I400" s="10" t="s">
        <v>19</v>
      </c>
      <c r="J400" s="133" t="s">
        <v>1245</v>
      </c>
      <c r="K400" s="131" t="s">
        <v>14</v>
      </c>
      <c r="L400" s="5" t="s">
        <v>14</v>
      </c>
      <c r="M400" s="16" t="s">
        <v>252</v>
      </c>
      <c r="N400" s="8" t="s">
        <v>253</v>
      </c>
      <c r="O400" s="91" t="s">
        <v>1662</v>
      </c>
      <c r="P400" s="45" t="s">
        <v>551</v>
      </c>
      <c r="Q400" s="45" t="s">
        <v>1709</v>
      </c>
    </row>
    <row r="401" spans="1:17" ht="60" x14ac:dyDescent="0.25">
      <c r="A401" s="39"/>
      <c r="B401" s="18">
        <v>42647</v>
      </c>
      <c r="C401" s="18">
        <v>42647</v>
      </c>
      <c r="D401" s="7">
        <v>1764</v>
      </c>
      <c r="E401" s="146">
        <v>275346.40000000002</v>
      </c>
      <c r="F401" s="95">
        <v>0</v>
      </c>
      <c r="G401" s="25" t="s">
        <v>1289</v>
      </c>
      <c r="H401" s="25" t="s">
        <v>1289</v>
      </c>
      <c r="I401" s="10" t="s">
        <v>19</v>
      </c>
      <c r="J401" s="133" t="s">
        <v>1248</v>
      </c>
      <c r="K401" s="131" t="s">
        <v>14</v>
      </c>
      <c r="L401" s="5" t="s">
        <v>14</v>
      </c>
      <c r="M401" s="16" t="s">
        <v>92</v>
      </c>
      <c r="N401" s="8" t="s">
        <v>405</v>
      </c>
      <c r="O401" s="91" t="s">
        <v>1663</v>
      </c>
      <c r="P401" s="45" t="s">
        <v>551</v>
      </c>
      <c r="Q401" s="45" t="s">
        <v>1708</v>
      </c>
    </row>
    <row r="402" spans="1:17" ht="75" x14ac:dyDescent="0.25">
      <c r="A402" s="39"/>
      <c r="B402" s="18">
        <v>42647</v>
      </c>
      <c r="C402" s="18">
        <v>42647</v>
      </c>
      <c r="D402" s="7">
        <v>1767</v>
      </c>
      <c r="E402" s="146">
        <v>310219</v>
      </c>
      <c r="F402" s="95">
        <v>0</v>
      </c>
      <c r="G402" s="25" t="s">
        <v>874</v>
      </c>
      <c r="H402" s="25" t="s">
        <v>874</v>
      </c>
      <c r="I402" s="10" t="s">
        <v>387</v>
      </c>
      <c r="J402" s="133" t="s">
        <v>814</v>
      </c>
      <c r="K402" s="131" t="s">
        <v>14</v>
      </c>
      <c r="L402" s="5" t="s">
        <v>14</v>
      </c>
      <c r="M402" s="16" t="s">
        <v>872</v>
      </c>
      <c r="N402" s="8" t="s">
        <v>458</v>
      </c>
      <c r="O402" s="91" t="s">
        <v>1664</v>
      </c>
      <c r="P402" s="45" t="s">
        <v>549</v>
      </c>
      <c r="Q402" s="45" t="s">
        <v>1710</v>
      </c>
    </row>
    <row r="403" spans="1:17" ht="60" x14ac:dyDescent="0.25">
      <c r="A403" s="39"/>
      <c r="B403" s="18">
        <v>42647</v>
      </c>
      <c r="C403" s="18">
        <v>42647</v>
      </c>
      <c r="D403" s="7">
        <v>1766</v>
      </c>
      <c r="E403" s="146">
        <v>203187</v>
      </c>
      <c r="F403" s="95">
        <v>0</v>
      </c>
      <c r="G403" s="25" t="s">
        <v>431</v>
      </c>
      <c r="H403" s="25" t="s">
        <v>431</v>
      </c>
      <c r="I403" s="10" t="s">
        <v>19</v>
      </c>
      <c r="J403" s="133" t="s">
        <v>816</v>
      </c>
      <c r="K403" s="131" t="s">
        <v>14</v>
      </c>
      <c r="L403" s="5" t="s">
        <v>14</v>
      </c>
      <c r="M403" s="16" t="s">
        <v>1701</v>
      </c>
      <c r="N403" s="8" t="s">
        <v>434</v>
      </c>
      <c r="O403" s="91" t="s">
        <v>1665</v>
      </c>
      <c r="P403" s="45" t="s">
        <v>540</v>
      </c>
      <c r="Q403" s="45" t="s">
        <v>1719</v>
      </c>
    </row>
    <row r="404" spans="1:17" ht="75" x14ac:dyDescent="0.25">
      <c r="A404" s="39"/>
      <c r="B404" s="18">
        <v>42647</v>
      </c>
      <c r="C404" s="18">
        <v>42647</v>
      </c>
      <c r="D404" s="7">
        <v>1765</v>
      </c>
      <c r="E404" s="146">
        <v>150000</v>
      </c>
      <c r="F404" s="95">
        <v>0</v>
      </c>
      <c r="G404" s="25" t="s">
        <v>1713</v>
      </c>
      <c r="H404" s="25" t="s">
        <v>1713</v>
      </c>
      <c r="I404" s="10" t="s">
        <v>19</v>
      </c>
      <c r="J404" s="133" t="s">
        <v>1667</v>
      </c>
      <c r="K404" s="139" t="s">
        <v>1223</v>
      </c>
      <c r="L404" s="5" t="s">
        <v>1222</v>
      </c>
      <c r="M404" s="16" t="s">
        <v>1711</v>
      </c>
      <c r="N404" s="8" t="s">
        <v>393</v>
      </c>
      <c r="O404" s="91" t="s">
        <v>1666</v>
      </c>
      <c r="P404" s="45" t="s">
        <v>551</v>
      </c>
      <c r="Q404" s="45" t="s">
        <v>1712</v>
      </c>
    </row>
    <row r="405" spans="1:17" ht="75" x14ac:dyDescent="0.25">
      <c r="A405" s="39"/>
      <c r="B405" s="18">
        <v>42649</v>
      </c>
      <c r="C405" s="18">
        <v>42649</v>
      </c>
      <c r="D405" s="7">
        <v>4164</v>
      </c>
      <c r="E405" s="146">
        <v>485000</v>
      </c>
      <c r="F405" s="95">
        <v>0</v>
      </c>
      <c r="G405" s="25" t="s">
        <v>1291</v>
      </c>
      <c r="H405" s="25" t="s">
        <v>1291</v>
      </c>
      <c r="I405" s="10" t="s">
        <v>12</v>
      </c>
      <c r="J405" s="133" t="s">
        <v>1246</v>
      </c>
      <c r="K405" s="131" t="s">
        <v>14</v>
      </c>
      <c r="L405" s="5" t="s">
        <v>14</v>
      </c>
      <c r="M405" s="16" t="s">
        <v>65</v>
      </c>
      <c r="N405" s="8" t="s">
        <v>1254</v>
      </c>
      <c r="O405" s="91" t="s">
        <v>1668</v>
      </c>
      <c r="P405" s="45" t="s">
        <v>551</v>
      </c>
      <c r="Q405" s="45" t="s">
        <v>1698</v>
      </c>
    </row>
    <row r="406" spans="1:17" ht="75" x14ac:dyDescent="0.25">
      <c r="A406" s="39"/>
      <c r="B406" s="18">
        <v>42649</v>
      </c>
      <c r="C406" s="18">
        <v>42649</v>
      </c>
      <c r="D406" s="7">
        <v>4163</v>
      </c>
      <c r="E406" s="146">
        <v>150901.91</v>
      </c>
      <c r="F406" s="95">
        <v>0</v>
      </c>
      <c r="G406" s="25" t="s">
        <v>1575</v>
      </c>
      <c r="H406" s="25" t="s">
        <v>1575</v>
      </c>
      <c r="I406" s="10" t="s">
        <v>12</v>
      </c>
      <c r="J406" s="133" t="s">
        <v>1572</v>
      </c>
      <c r="K406" s="131" t="s">
        <v>14</v>
      </c>
      <c r="L406" s="5" t="s">
        <v>14</v>
      </c>
      <c r="M406" s="16" t="s">
        <v>1573</v>
      </c>
      <c r="N406" s="8" t="s">
        <v>470</v>
      </c>
      <c r="O406" s="91" t="s">
        <v>1669</v>
      </c>
      <c r="P406" s="45" t="s">
        <v>551</v>
      </c>
      <c r="Q406" s="45" t="s">
        <v>1722</v>
      </c>
    </row>
    <row r="407" spans="1:17" ht="60" x14ac:dyDescent="0.25">
      <c r="A407" s="39"/>
      <c r="B407" s="18">
        <v>42649</v>
      </c>
      <c r="C407" s="18">
        <v>42649</v>
      </c>
      <c r="D407" s="7">
        <v>28</v>
      </c>
      <c r="E407" s="146">
        <v>15000</v>
      </c>
      <c r="F407" s="95">
        <v>0</v>
      </c>
      <c r="G407" s="25" t="s">
        <v>1703</v>
      </c>
      <c r="H407" s="25" t="s">
        <v>1703</v>
      </c>
      <c r="I407" s="10" t="s">
        <v>118</v>
      </c>
      <c r="J407" s="133" t="s">
        <v>207</v>
      </c>
      <c r="K407" s="139" t="s">
        <v>248</v>
      </c>
      <c r="L407" s="139" t="s">
        <v>248</v>
      </c>
      <c r="M407" s="16" t="s">
        <v>141</v>
      </c>
      <c r="N407" s="8" t="s">
        <v>213</v>
      </c>
      <c r="O407" s="91" t="s">
        <v>1670</v>
      </c>
      <c r="P407" s="45" t="s">
        <v>540</v>
      </c>
      <c r="Q407" s="45" t="s">
        <v>1704</v>
      </c>
    </row>
    <row r="408" spans="1:17" ht="60" x14ac:dyDescent="0.25">
      <c r="A408" s="39"/>
      <c r="B408" s="18">
        <v>42649</v>
      </c>
      <c r="C408" s="18">
        <v>42649</v>
      </c>
      <c r="D408" s="7">
        <v>29</v>
      </c>
      <c r="E408" s="146">
        <v>51960</v>
      </c>
      <c r="F408" s="95">
        <v>0</v>
      </c>
      <c r="G408" s="25" t="s">
        <v>1703</v>
      </c>
      <c r="H408" s="25" t="s">
        <v>1703</v>
      </c>
      <c r="I408" s="10" t="s">
        <v>118</v>
      </c>
      <c r="J408" s="133" t="s">
        <v>1674</v>
      </c>
      <c r="K408" s="139" t="s">
        <v>26</v>
      </c>
      <c r="L408" s="139" t="s">
        <v>248</v>
      </c>
      <c r="M408" s="16" t="s">
        <v>141</v>
      </c>
      <c r="N408" s="8" t="s">
        <v>213</v>
      </c>
      <c r="O408" s="91" t="s">
        <v>1670</v>
      </c>
      <c r="P408" s="45" t="s">
        <v>540</v>
      </c>
      <c r="Q408" s="45" t="s">
        <v>1704</v>
      </c>
    </row>
    <row r="409" spans="1:17" ht="75" x14ac:dyDescent="0.25">
      <c r="A409" s="39"/>
      <c r="B409" s="18">
        <v>42649</v>
      </c>
      <c r="C409" s="18">
        <v>42649</v>
      </c>
      <c r="D409" s="7">
        <v>1788</v>
      </c>
      <c r="E409" s="146">
        <v>97677.01</v>
      </c>
      <c r="F409" s="95">
        <v>0</v>
      </c>
      <c r="G409" s="25" t="s">
        <v>1266</v>
      </c>
      <c r="H409" s="25" t="s">
        <v>1266</v>
      </c>
      <c r="I409" s="10" t="s">
        <v>19</v>
      </c>
      <c r="J409" s="133" t="s">
        <v>1249</v>
      </c>
      <c r="K409" s="131" t="s">
        <v>14</v>
      </c>
      <c r="L409" s="5" t="s">
        <v>14</v>
      </c>
      <c r="M409" s="16" t="s">
        <v>65</v>
      </c>
      <c r="N409" s="8" t="s">
        <v>1255</v>
      </c>
      <c r="O409" s="91" t="s">
        <v>1671</v>
      </c>
      <c r="P409" s="45" t="s">
        <v>540</v>
      </c>
      <c r="Q409" s="45" t="s">
        <v>1705</v>
      </c>
    </row>
    <row r="410" spans="1:17" ht="60" x14ac:dyDescent="0.25">
      <c r="A410" s="39"/>
      <c r="B410" s="18">
        <v>42648</v>
      </c>
      <c r="C410" s="18">
        <v>42649</v>
      </c>
      <c r="D410" s="7">
        <v>1768</v>
      </c>
      <c r="E410" s="146">
        <v>179155.84</v>
      </c>
      <c r="F410" s="95">
        <v>0</v>
      </c>
      <c r="G410" s="25" t="s">
        <v>281</v>
      </c>
      <c r="H410" s="25" t="s">
        <v>281</v>
      </c>
      <c r="I410" s="10" t="s">
        <v>19</v>
      </c>
      <c r="J410" s="133" t="s">
        <v>1675</v>
      </c>
      <c r="K410" s="139" t="s">
        <v>26</v>
      </c>
      <c r="L410" s="5" t="s">
        <v>283</v>
      </c>
      <c r="M410" s="16" t="s">
        <v>194</v>
      </c>
      <c r="N410" s="8" t="s">
        <v>61</v>
      </c>
      <c r="O410" s="91" t="s">
        <v>1672</v>
      </c>
      <c r="P410" s="45" t="s">
        <v>546</v>
      </c>
      <c r="Q410" s="45" t="s">
        <v>1706</v>
      </c>
    </row>
    <row r="411" spans="1:17" ht="60" x14ac:dyDescent="0.25">
      <c r="A411" s="39"/>
      <c r="B411" s="18">
        <v>42648</v>
      </c>
      <c r="C411" s="18">
        <v>42649</v>
      </c>
      <c r="D411" s="7">
        <v>1769</v>
      </c>
      <c r="E411" s="146">
        <v>136023.49</v>
      </c>
      <c r="F411" s="95">
        <v>0</v>
      </c>
      <c r="G411" s="25" t="s">
        <v>423</v>
      </c>
      <c r="H411" s="25" t="s">
        <v>423</v>
      </c>
      <c r="I411" s="10" t="s">
        <v>19</v>
      </c>
      <c r="J411" s="133" t="s">
        <v>1676</v>
      </c>
      <c r="K411" s="131" t="s">
        <v>14</v>
      </c>
      <c r="L411" s="5" t="s">
        <v>14</v>
      </c>
      <c r="M411" s="16" t="s">
        <v>65</v>
      </c>
      <c r="N411" s="8" t="s">
        <v>425</v>
      </c>
      <c r="O411" s="91" t="s">
        <v>1673</v>
      </c>
      <c r="P411" s="45" t="s">
        <v>562</v>
      </c>
      <c r="Q411" s="45" t="s">
        <v>1707</v>
      </c>
    </row>
    <row r="412" spans="1:17" ht="75" x14ac:dyDescent="0.25">
      <c r="A412" s="39"/>
      <c r="B412" s="18">
        <v>42650</v>
      </c>
      <c r="C412" s="18">
        <v>42650</v>
      </c>
      <c r="D412" s="7">
        <v>1793</v>
      </c>
      <c r="E412" s="146">
        <v>163481.09</v>
      </c>
      <c r="F412" s="95">
        <v>0</v>
      </c>
      <c r="G412" s="25" t="s">
        <v>246</v>
      </c>
      <c r="H412" s="25" t="s">
        <v>246</v>
      </c>
      <c r="I412" s="10" t="s">
        <v>19</v>
      </c>
      <c r="J412" s="133" t="s">
        <v>247</v>
      </c>
      <c r="K412" s="139" t="s">
        <v>26</v>
      </c>
      <c r="L412" s="5" t="s">
        <v>248</v>
      </c>
      <c r="M412" s="16" t="s">
        <v>1721</v>
      </c>
      <c r="N412" s="8" t="s">
        <v>78</v>
      </c>
      <c r="O412" s="94" t="s">
        <v>1714</v>
      </c>
      <c r="P412" s="45" t="s">
        <v>549</v>
      </c>
      <c r="Q412" s="45" t="s">
        <v>1728</v>
      </c>
    </row>
    <row r="413" spans="1:17" ht="60" x14ac:dyDescent="0.25">
      <c r="A413" s="39"/>
      <c r="B413" s="18">
        <v>42650</v>
      </c>
      <c r="C413" s="18">
        <v>42650</v>
      </c>
      <c r="D413" s="7">
        <v>1794</v>
      </c>
      <c r="E413" s="146">
        <v>46608</v>
      </c>
      <c r="F413" s="95">
        <v>0</v>
      </c>
      <c r="G413" s="25" t="s">
        <v>431</v>
      </c>
      <c r="H413" s="25" t="s">
        <v>431</v>
      </c>
      <c r="I413" s="10" t="s">
        <v>19</v>
      </c>
      <c r="J413" s="133" t="s">
        <v>1681</v>
      </c>
      <c r="K413" s="131" t="s">
        <v>14</v>
      </c>
      <c r="L413" s="5" t="s">
        <v>14</v>
      </c>
      <c r="M413" s="16" t="s">
        <v>1701</v>
      </c>
      <c r="N413" s="8" t="s">
        <v>434</v>
      </c>
      <c r="O413" s="91" t="s">
        <v>1677</v>
      </c>
      <c r="P413" s="45" t="s">
        <v>540</v>
      </c>
      <c r="Q413" s="45" t="s">
        <v>1702</v>
      </c>
    </row>
    <row r="414" spans="1:17" ht="60" x14ac:dyDescent="0.25">
      <c r="A414" s="39"/>
      <c r="B414" s="18">
        <v>42650</v>
      </c>
      <c r="C414" s="18">
        <v>42650</v>
      </c>
      <c r="D414" s="7">
        <v>1795</v>
      </c>
      <c r="E414" s="146">
        <v>19342</v>
      </c>
      <c r="F414" s="95">
        <v>0</v>
      </c>
      <c r="G414" s="25" t="s">
        <v>1729</v>
      </c>
      <c r="H414" s="25" t="s">
        <v>1729</v>
      </c>
      <c r="I414" s="10" t="s">
        <v>19</v>
      </c>
      <c r="J414" s="133" t="s">
        <v>1682</v>
      </c>
      <c r="K414" s="131" t="s">
        <v>14</v>
      </c>
      <c r="L414" s="5" t="s">
        <v>14</v>
      </c>
      <c r="M414" s="16" t="s">
        <v>1720</v>
      </c>
      <c r="N414" s="8" t="s">
        <v>203</v>
      </c>
      <c r="O414" s="91" t="s">
        <v>1678</v>
      </c>
      <c r="P414" s="45" t="s">
        <v>1730</v>
      </c>
      <c r="Q414" s="45" t="s">
        <v>1731</v>
      </c>
    </row>
    <row r="415" spans="1:17" ht="75" x14ac:dyDescent="0.25">
      <c r="A415" s="39"/>
      <c r="B415" s="18">
        <v>42650</v>
      </c>
      <c r="C415" s="18">
        <v>42650</v>
      </c>
      <c r="D415" s="7">
        <v>1796</v>
      </c>
      <c r="E415" s="146">
        <v>991868.24</v>
      </c>
      <c r="F415" s="95">
        <v>0</v>
      </c>
      <c r="G415" s="58" t="s">
        <v>1438</v>
      </c>
      <c r="H415" s="58" t="s">
        <v>1438</v>
      </c>
      <c r="I415" s="45" t="s">
        <v>19</v>
      </c>
      <c r="J415" s="133" t="s">
        <v>1430</v>
      </c>
      <c r="K415" s="131" t="s">
        <v>14</v>
      </c>
      <c r="L415" s="5" t="s">
        <v>14</v>
      </c>
      <c r="M415" s="16" t="s">
        <v>15</v>
      </c>
      <c r="N415" s="8" t="s">
        <v>1436</v>
      </c>
      <c r="O415" s="91" t="s">
        <v>1679</v>
      </c>
      <c r="P415" s="45" t="s">
        <v>577</v>
      </c>
      <c r="Q415" s="45" t="s">
        <v>1732</v>
      </c>
    </row>
    <row r="416" spans="1:17" ht="75" x14ac:dyDescent="0.25">
      <c r="A416" s="39"/>
      <c r="B416" s="18">
        <v>42650</v>
      </c>
      <c r="C416" s="18">
        <v>42650</v>
      </c>
      <c r="D416" s="7">
        <v>1797</v>
      </c>
      <c r="E416" s="146">
        <v>50000</v>
      </c>
      <c r="F416" s="95">
        <v>0</v>
      </c>
      <c r="G416" s="69" t="s">
        <v>417</v>
      </c>
      <c r="H416" s="69" t="s">
        <v>417</v>
      </c>
      <c r="I416" s="45" t="s">
        <v>387</v>
      </c>
      <c r="J416" s="133" t="s">
        <v>418</v>
      </c>
      <c r="K416" s="131" t="s">
        <v>14</v>
      </c>
      <c r="L416" s="5" t="s">
        <v>14</v>
      </c>
      <c r="M416" s="16" t="s">
        <v>65</v>
      </c>
      <c r="N416" s="8" t="s">
        <v>419</v>
      </c>
      <c r="O416" s="91" t="s">
        <v>1503</v>
      </c>
      <c r="P416" s="45" t="s">
        <v>551</v>
      </c>
      <c r="Q416" s="45" t="s">
        <v>1733</v>
      </c>
    </row>
    <row r="417" spans="1:17" ht="75" x14ac:dyDescent="0.25">
      <c r="A417" s="39"/>
      <c r="B417" s="18">
        <v>42650</v>
      </c>
      <c r="C417" s="18">
        <v>42650</v>
      </c>
      <c r="D417" s="7">
        <v>1798</v>
      </c>
      <c r="E417" s="146">
        <v>230671.13</v>
      </c>
      <c r="F417" s="95">
        <v>0</v>
      </c>
      <c r="G417" s="58" t="s">
        <v>53</v>
      </c>
      <c r="H417" s="58" t="s">
        <v>53</v>
      </c>
      <c r="I417" s="45" t="s">
        <v>387</v>
      </c>
      <c r="J417" s="133" t="s">
        <v>54</v>
      </c>
      <c r="K417" s="131" t="s">
        <v>14</v>
      </c>
      <c r="L417" s="5" t="s">
        <v>14</v>
      </c>
      <c r="M417" s="16" t="s">
        <v>55</v>
      </c>
      <c r="N417" s="8" t="s">
        <v>56</v>
      </c>
      <c r="O417" s="91" t="s">
        <v>1680</v>
      </c>
      <c r="P417" s="45" t="s">
        <v>551</v>
      </c>
      <c r="Q417" s="10" t="s">
        <v>1734</v>
      </c>
    </row>
    <row r="418" spans="1:17" ht="60" x14ac:dyDescent="0.25">
      <c r="A418" s="39"/>
      <c r="B418" s="18">
        <v>42650</v>
      </c>
      <c r="C418" s="18">
        <v>42650</v>
      </c>
      <c r="D418" s="7">
        <v>1799</v>
      </c>
      <c r="E418" s="146">
        <v>102613.48</v>
      </c>
      <c r="F418" s="95">
        <v>0</v>
      </c>
      <c r="G418" s="25" t="s">
        <v>900</v>
      </c>
      <c r="H418" s="25" t="s">
        <v>900</v>
      </c>
      <c r="I418" s="10" t="s">
        <v>387</v>
      </c>
      <c r="J418" s="133" t="s">
        <v>810</v>
      </c>
      <c r="K418" s="131" t="s">
        <v>14</v>
      </c>
      <c r="L418" s="5" t="s">
        <v>14</v>
      </c>
      <c r="M418" s="16" t="s">
        <v>65</v>
      </c>
      <c r="N418" s="8" t="s">
        <v>881</v>
      </c>
      <c r="O418" s="91" t="s">
        <v>1407</v>
      </c>
      <c r="P418" s="45" t="s">
        <v>551</v>
      </c>
      <c r="Q418" s="45" t="s">
        <v>1726</v>
      </c>
    </row>
    <row r="419" spans="1:17" ht="60" x14ac:dyDescent="0.25">
      <c r="A419" s="39"/>
      <c r="B419" s="18">
        <v>42653</v>
      </c>
      <c r="C419" s="18">
        <v>42653</v>
      </c>
      <c r="D419" s="7">
        <v>1802</v>
      </c>
      <c r="E419" s="146">
        <v>51819</v>
      </c>
      <c r="F419" s="95">
        <v>0</v>
      </c>
      <c r="G419" s="25" t="s">
        <v>1735</v>
      </c>
      <c r="H419" s="25" t="s">
        <v>1735</v>
      </c>
      <c r="I419" s="10" t="s">
        <v>19</v>
      </c>
      <c r="J419" s="133" t="s">
        <v>1687</v>
      </c>
      <c r="K419" s="131" t="s">
        <v>14</v>
      </c>
      <c r="L419" s="5" t="s">
        <v>14</v>
      </c>
      <c r="M419" s="16" t="s">
        <v>1699</v>
      </c>
      <c r="N419" s="8" t="s">
        <v>1700</v>
      </c>
      <c r="O419" s="91" t="s">
        <v>1683</v>
      </c>
      <c r="P419" s="45" t="s">
        <v>1736</v>
      </c>
      <c r="Q419" s="45" t="s">
        <v>1737</v>
      </c>
    </row>
    <row r="420" spans="1:17" ht="75" x14ac:dyDescent="0.25">
      <c r="A420" s="39"/>
      <c r="B420" s="18">
        <v>42653</v>
      </c>
      <c r="C420" s="18">
        <v>42653</v>
      </c>
      <c r="D420" s="7">
        <v>4238</v>
      </c>
      <c r="E420" s="146">
        <v>73500</v>
      </c>
      <c r="F420" s="95">
        <v>0</v>
      </c>
      <c r="G420" s="25" t="s">
        <v>1696</v>
      </c>
      <c r="H420" s="25" t="s">
        <v>1696</v>
      </c>
      <c r="I420" s="10" t="s">
        <v>12</v>
      </c>
      <c r="J420" s="133" t="s">
        <v>274</v>
      </c>
      <c r="K420" s="131" t="s">
        <v>14</v>
      </c>
      <c r="L420" s="5" t="s">
        <v>14</v>
      </c>
      <c r="M420" s="16" t="s">
        <v>1695</v>
      </c>
      <c r="N420" s="8" t="s">
        <v>501</v>
      </c>
      <c r="O420" s="91" t="s">
        <v>1685</v>
      </c>
      <c r="P420" s="45" t="s">
        <v>540</v>
      </c>
      <c r="Q420" s="45" t="s">
        <v>1697</v>
      </c>
    </row>
    <row r="421" spans="1:17" ht="75" x14ac:dyDescent="0.25">
      <c r="A421" s="39"/>
      <c r="B421" s="18">
        <v>42653</v>
      </c>
      <c r="C421" s="18">
        <v>42653</v>
      </c>
      <c r="D421" s="7">
        <v>1803</v>
      </c>
      <c r="E421" s="146">
        <v>1295000</v>
      </c>
      <c r="F421" s="95">
        <v>0</v>
      </c>
      <c r="G421" s="92" t="s">
        <v>891</v>
      </c>
      <c r="H421" s="25" t="s">
        <v>892</v>
      </c>
      <c r="I421" s="20" t="s">
        <v>387</v>
      </c>
      <c r="J421" s="133" t="s">
        <v>311</v>
      </c>
      <c r="K421" s="131" t="s">
        <v>14</v>
      </c>
      <c r="L421" s="5" t="s">
        <v>14</v>
      </c>
      <c r="M421" s="16" t="s">
        <v>65</v>
      </c>
      <c r="N421" s="8" t="s">
        <v>885</v>
      </c>
      <c r="O421" s="91" t="s">
        <v>1686</v>
      </c>
      <c r="P421" s="45" t="s">
        <v>577</v>
      </c>
      <c r="Q421" s="10" t="s">
        <v>1727</v>
      </c>
    </row>
    <row r="422" spans="1:17" ht="60" x14ac:dyDescent="0.25">
      <c r="A422" s="39"/>
      <c r="B422" s="18">
        <v>42655</v>
      </c>
      <c r="C422" s="18">
        <v>42655</v>
      </c>
      <c r="D422" s="7">
        <v>1814</v>
      </c>
      <c r="E422" s="146">
        <v>220285.8</v>
      </c>
      <c r="F422" s="95">
        <v>0</v>
      </c>
      <c r="G422" s="25" t="s">
        <v>139</v>
      </c>
      <c r="H422" s="25" t="s">
        <v>139</v>
      </c>
      <c r="I422" s="10" t="s">
        <v>19</v>
      </c>
      <c r="J422" s="133" t="s">
        <v>140</v>
      </c>
      <c r="K422" s="139" t="s">
        <v>26</v>
      </c>
      <c r="L422" s="5" t="s">
        <v>27</v>
      </c>
      <c r="M422" s="16" t="s">
        <v>141</v>
      </c>
      <c r="N422" s="8" t="s">
        <v>142</v>
      </c>
      <c r="O422" s="91" t="s">
        <v>1689</v>
      </c>
      <c r="P422" s="45" t="s">
        <v>551</v>
      </c>
      <c r="Q422" s="45" t="s">
        <v>1810</v>
      </c>
    </row>
    <row r="423" spans="1:17" ht="60" x14ac:dyDescent="0.25">
      <c r="A423" s="39"/>
      <c r="B423" s="18">
        <v>42655</v>
      </c>
      <c r="C423" s="18">
        <v>42655</v>
      </c>
      <c r="D423" s="7">
        <v>1815</v>
      </c>
      <c r="E423" s="146">
        <v>130895.4</v>
      </c>
      <c r="F423" s="95">
        <v>0</v>
      </c>
      <c r="G423" s="25" t="s">
        <v>1729</v>
      </c>
      <c r="H423" s="25" t="s">
        <v>1729</v>
      </c>
      <c r="I423" s="10" t="s">
        <v>19</v>
      </c>
      <c r="J423" s="133" t="s">
        <v>1682</v>
      </c>
      <c r="K423" s="131" t="s">
        <v>14</v>
      </c>
      <c r="L423" s="5" t="s">
        <v>14</v>
      </c>
      <c r="M423" s="16" t="s">
        <v>1720</v>
      </c>
      <c r="N423" s="8" t="s">
        <v>203</v>
      </c>
      <c r="O423" s="91" t="s">
        <v>1690</v>
      </c>
      <c r="P423" s="45" t="s">
        <v>549</v>
      </c>
      <c r="Q423" s="45" t="s">
        <v>1811</v>
      </c>
    </row>
    <row r="424" spans="1:17" ht="75" x14ac:dyDescent="0.25">
      <c r="A424" s="39"/>
      <c r="B424" s="18">
        <v>42655</v>
      </c>
      <c r="C424" s="18">
        <v>42655</v>
      </c>
      <c r="D424" s="7">
        <v>1816</v>
      </c>
      <c r="E424" s="146">
        <v>373014.17</v>
      </c>
      <c r="F424" s="95">
        <v>0</v>
      </c>
      <c r="G424" s="58" t="s">
        <v>1440</v>
      </c>
      <c r="H424" s="58" t="s">
        <v>1440</v>
      </c>
      <c r="I424" s="10" t="s">
        <v>19</v>
      </c>
      <c r="J424" s="133" t="s">
        <v>515</v>
      </c>
      <c r="K424" s="131" t="s">
        <v>14</v>
      </c>
      <c r="L424" s="5" t="s">
        <v>14</v>
      </c>
      <c r="M424" s="16" t="s">
        <v>1435</v>
      </c>
      <c r="N424" s="8" t="s">
        <v>1437</v>
      </c>
      <c r="O424" s="91" t="s">
        <v>1691</v>
      </c>
      <c r="P424" s="45" t="s">
        <v>551</v>
      </c>
      <c r="Q424" s="45" t="s">
        <v>1808</v>
      </c>
    </row>
    <row r="425" spans="1:17" ht="75" x14ac:dyDescent="0.25">
      <c r="A425" s="39"/>
      <c r="B425" s="18">
        <v>42655</v>
      </c>
      <c r="C425" s="18">
        <v>42655</v>
      </c>
      <c r="D425" s="7">
        <v>1817</v>
      </c>
      <c r="E425" s="146">
        <v>168188.47</v>
      </c>
      <c r="F425" s="95">
        <v>0</v>
      </c>
      <c r="G425" s="25" t="s">
        <v>1256</v>
      </c>
      <c r="H425" s="25" t="s">
        <v>1256</v>
      </c>
      <c r="I425" s="10" t="s">
        <v>19</v>
      </c>
      <c r="J425" s="133" t="s">
        <v>424</v>
      </c>
      <c r="K425" s="131" t="s">
        <v>14</v>
      </c>
      <c r="L425" s="5" t="s">
        <v>14</v>
      </c>
      <c r="M425" s="16" t="s">
        <v>1251</v>
      </c>
      <c r="N425" s="8" t="s">
        <v>458</v>
      </c>
      <c r="O425" s="91" t="s">
        <v>1692</v>
      </c>
      <c r="P425" s="45" t="s">
        <v>573</v>
      </c>
      <c r="Q425" s="45" t="s">
        <v>1809</v>
      </c>
    </row>
    <row r="426" spans="1:17" ht="75" x14ac:dyDescent="0.25">
      <c r="A426" s="39"/>
      <c r="B426" s="18">
        <v>42655</v>
      </c>
      <c r="C426" s="18">
        <v>42655</v>
      </c>
      <c r="D426" s="7">
        <v>30</v>
      </c>
      <c r="E426" s="146">
        <v>145254</v>
      </c>
      <c r="F426" s="95">
        <v>0</v>
      </c>
      <c r="G426" s="25" t="s">
        <v>1723</v>
      </c>
      <c r="H426" s="25" t="s">
        <v>1723</v>
      </c>
      <c r="I426" s="10" t="s">
        <v>118</v>
      </c>
      <c r="J426" s="133" t="s">
        <v>1694</v>
      </c>
      <c r="K426" s="131" t="s">
        <v>14</v>
      </c>
      <c r="L426" s="5" t="s">
        <v>14</v>
      </c>
      <c r="M426" s="16" t="s">
        <v>65</v>
      </c>
      <c r="N426" s="8" t="s">
        <v>1715</v>
      </c>
      <c r="O426" s="91" t="s">
        <v>1693</v>
      </c>
      <c r="P426" s="45" t="s">
        <v>540</v>
      </c>
      <c r="Q426" s="45" t="s">
        <v>1724</v>
      </c>
    </row>
    <row r="427" spans="1:17" ht="75" x14ac:dyDescent="0.25">
      <c r="A427" s="39"/>
      <c r="B427" s="18">
        <v>42655</v>
      </c>
      <c r="C427" s="18">
        <v>42655</v>
      </c>
      <c r="D427" s="7">
        <v>4300</v>
      </c>
      <c r="E427" s="146">
        <v>43500</v>
      </c>
      <c r="F427" s="95">
        <v>0</v>
      </c>
      <c r="G427" s="25" t="s">
        <v>1696</v>
      </c>
      <c r="H427" s="25" t="s">
        <v>1696</v>
      </c>
      <c r="I427" s="10" t="s">
        <v>12</v>
      </c>
      <c r="J427" s="133" t="s">
        <v>1688</v>
      </c>
      <c r="K427" s="131" t="s">
        <v>14</v>
      </c>
      <c r="L427" s="5" t="s">
        <v>14</v>
      </c>
      <c r="M427" s="16" t="s">
        <v>1695</v>
      </c>
      <c r="N427" s="8" t="s">
        <v>501</v>
      </c>
      <c r="O427" s="91" t="s">
        <v>1684</v>
      </c>
      <c r="P427" s="45" t="s">
        <v>540</v>
      </c>
      <c r="Q427" s="45" t="s">
        <v>1725</v>
      </c>
    </row>
    <row r="428" spans="1:17" ht="60" x14ac:dyDescent="0.25">
      <c r="A428" s="39"/>
      <c r="B428" s="18">
        <v>42657</v>
      </c>
      <c r="C428" s="18">
        <v>42657</v>
      </c>
      <c r="D428" s="7">
        <v>1825</v>
      </c>
      <c r="E428" s="146">
        <v>97720</v>
      </c>
      <c r="F428" s="95">
        <v>0</v>
      </c>
      <c r="G428" s="25" t="s">
        <v>224</v>
      </c>
      <c r="H428" s="25" t="s">
        <v>224</v>
      </c>
      <c r="I428" s="10" t="s">
        <v>12</v>
      </c>
      <c r="J428" s="133" t="s">
        <v>1509</v>
      </c>
      <c r="K428" s="131" t="s">
        <v>14</v>
      </c>
      <c r="L428" s="5" t="s">
        <v>14</v>
      </c>
      <c r="M428" s="16" t="s">
        <v>1528</v>
      </c>
      <c r="N428" s="8" t="s">
        <v>229</v>
      </c>
      <c r="O428" s="91" t="s">
        <v>1738</v>
      </c>
      <c r="P428" s="45" t="s">
        <v>540</v>
      </c>
      <c r="Q428" s="45" t="s">
        <v>1759</v>
      </c>
    </row>
    <row r="429" spans="1:17" ht="75" x14ac:dyDescent="0.25">
      <c r="A429" s="39"/>
      <c r="B429" s="18">
        <v>42660</v>
      </c>
      <c r="C429" s="18">
        <v>42660</v>
      </c>
      <c r="D429" s="7">
        <v>1829</v>
      </c>
      <c r="E429" s="146">
        <v>170660</v>
      </c>
      <c r="F429" s="95">
        <v>0</v>
      </c>
      <c r="G429" s="25" t="s">
        <v>1041</v>
      </c>
      <c r="H429" s="25" t="s">
        <v>1041</v>
      </c>
      <c r="I429" s="10" t="s">
        <v>19</v>
      </c>
      <c r="J429" s="133" t="s">
        <v>984</v>
      </c>
      <c r="K429" s="131" t="s">
        <v>14</v>
      </c>
      <c r="L429" s="5" t="s">
        <v>14</v>
      </c>
      <c r="M429" s="16" t="s">
        <v>1018</v>
      </c>
      <c r="N429" s="8" t="s">
        <v>1024</v>
      </c>
      <c r="O429" s="91" t="s">
        <v>1739</v>
      </c>
      <c r="P429" s="45" t="s">
        <v>540</v>
      </c>
      <c r="Q429" s="45" t="s">
        <v>1758</v>
      </c>
    </row>
    <row r="430" spans="1:17" ht="90" x14ac:dyDescent="0.25">
      <c r="A430" s="39"/>
      <c r="B430" s="18">
        <v>42662</v>
      </c>
      <c r="C430" s="18">
        <v>42662</v>
      </c>
      <c r="D430" s="7">
        <v>1843</v>
      </c>
      <c r="E430" s="146">
        <v>136000</v>
      </c>
      <c r="F430" s="95">
        <v>0</v>
      </c>
      <c r="G430" s="58" t="s">
        <v>436</v>
      </c>
      <c r="H430" s="58" t="s">
        <v>436</v>
      </c>
      <c r="I430" s="45" t="s">
        <v>19</v>
      </c>
      <c r="J430" s="133" t="s">
        <v>437</v>
      </c>
      <c r="K430" s="131" t="s">
        <v>14</v>
      </c>
      <c r="L430" s="5" t="s">
        <v>14</v>
      </c>
      <c r="M430" s="16" t="s">
        <v>867</v>
      </c>
      <c r="N430" s="8" t="s">
        <v>439</v>
      </c>
      <c r="O430" s="91" t="s">
        <v>1740</v>
      </c>
      <c r="P430" s="45" t="s">
        <v>551</v>
      </c>
      <c r="Q430" s="45" t="s">
        <v>1765</v>
      </c>
    </row>
    <row r="431" spans="1:17" ht="75" x14ac:dyDescent="0.25">
      <c r="A431" s="39"/>
      <c r="B431" s="18">
        <v>42662</v>
      </c>
      <c r="C431" s="18">
        <v>42662</v>
      </c>
      <c r="D431" s="7">
        <v>1844</v>
      </c>
      <c r="E431" s="146">
        <v>293215.5</v>
      </c>
      <c r="F431" s="95">
        <v>0</v>
      </c>
      <c r="G431" s="25" t="s">
        <v>1037</v>
      </c>
      <c r="H431" s="25" t="s">
        <v>1037</v>
      </c>
      <c r="I431" s="10" t="s">
        <v>19</v>
      </c>
      <c r="J431" s="133" t="s">
        <v>983</v>
      </c>
      <c r="K431" s="131" t="s">
        <v>14</v>
      </c>
      <c r="L431" s="5" t="s">
        <v>14</v>
      </c>
      <c r="M431" s="16" t="s">
        <v>1017</v>
      </c>
      <c r="N431" s="8" t="s">
        <v>1574</v>
      </c>
      <c r="O431" s="91" t="s">
        <v>1741</v>
      </c>
      <c r="P431" s="45" t="s">
        <v>562</v>
      </c>
      <c r="Q431" s="45" t="s">
        <v>1763</v>
      </c>
    </row>
    <row r="432" spans="1:17" ht="60" x14ac:dyDescent="0.25">
      <c r="A432" s="39"/>
      <c r="B432" s="18">
        <v>42662</v>
      </c>
      <c r="C432" s="18">
        <v>42662</v>
      </c>
      <c r="D432" s="7">
        <v>1845</v>
      </c>
      <c r="E432" s="146">
        <v>456683.74</v>
      </c>
      <c r="F432" s="95">
        <v>0</v>
      </c>
      <c r="G432" s="83" t="s">
        <v>402</v>
      </c>
      <c r="H432" s="58" t="s">
        <v>402</v>
      </c>
      <c r="I432" s="45" t="s">
        <v>387</v>
      </c>
      <c r="J432" s="133" t="s">
        <v>403</v>
      </c>
      <c r="K432" s="131" t="s">
        <v>14</v>
      </c>
      <c r="L432" s="5" t="s">
        <v>14</v>
      </c>
      <c r="M432" s="16" t="s">
        <v>271</v>
      </c>
      <c r="N432" s="8" t="s">
        <v>405</v>
      </c>
      <c r="O432" s="91" t="s">
        <v>1742</v>
      </c>
      <c r="P432" s="45" t="s">
        <v>577</v>
      </c>
      <c r="Q432" s="45" t="s">
        <v>1766</v>
      </c>
    </row>
    <row r="433" spans="1:18" ht="60" x14ac:dyDescent="0.25">
      <c r="A433" s="39"/>
      <c r="B433" s="18">
        <v>42662</v>
      </c>
      <c r="C433" s="18">
        <v>42662</v>
      </c>
      <c r="D433" s="7">
        <v>1846</v>
      </c>
      <c r="E433" s="146">
        <v>704000</v>
      </c>
      <c r="F433" s="95">
        <v>0</v>
      </c>
      <c r="G433" s="25" t="s">
        <v>178</v>
      </c>
      <c r="H433" s="25" t="s">
        <v>178</v>
      </c>
      <c r="I433" s="10" t="s">
        <v>19</v>
      </c>
      <c r="J433" s="133" t="s">
        <v>179</v>
      </c>
      <c r="K433" s="131" t="s">
        <v>14</v>
      </c>
      <c r="L433" s="5" t="s">
        <v>14</v>
      </c>
      <c r="M433" s="16" t="s">
        <v>180</v>
      </c>
      <c r="N433" s="8" t="s">
        <v>181</v>
      </c>
      <c r="O433" s="91" t="s">
        <v>1743</v>
      </c>
      <c r="P433" s="45" t="s">
        <v>577</v>
      </c>
      <c r="Q433" s="45" t="s">
        <v>1767</v>
      </c>
    </row>
    <row r="434" spans="1:18" ht="60" x14ac:dyDescent="0.25">
      <c r="A434" s="39"/>
      <c r="B434" s="18">
        <v>42662</v>
      </c>
      <c r="C434" s="18">
        <v>42662</v>
      </c>
      <c r="D434" s="7">
        <v>1847</v>
      </c>
      <c r="E434" s="146">
        <v>227000</v>
      </c>
      <c r="F434" s="95">
        <v>0</v>
      </c>
      <c r="G434" s="25" t="s">
        <v>1035</v>
      </c>
      <c r="H434" s="25" t="s">
        <v>1035</v>
      </c>
      <c r="I434" s="45" t="s">
        <v>387</v>
      </c>
      <c r="J434" s="133" t="s">
        <v>763</v>
      </c>
      <c r="K434" s="139" t="s">
        <v>14</v>
      </c>
      <c r="L434" s="5" t="s">
        <v>14</v>
      </c>
      <c r="M434" s="16" t="s">
        <v>388</v>
      </c>
      <c r="N434" s="8" t="s">
        <v>1013</v>
      </c>
      <c r="O434" s="91" t="s">
        <v>1744</v>
      </c>
      <c r="P434" s="45" t="s">
        <v>540</v>
      </c>
      <c r="Q434" s="45" t="s">
        <v>1764</v>
      </c>
    </row>
    <row r="435" spans="1:18" ht="75" x14ac:dyDescent="0.25">
      <c r="A435" s="39"/>
      <c r="B435" s="18">
        <v>42662</v>
      </c>
      <c r="C435" s="18">
        <v>42662</v>
      </c>
      <c r="D435" s="7">
        <v>4426</v>
      </c>
      <c r="E435" s="146">
        <v>337299.62</v>
      </c>
      <c r="F435" s="95">
        <v>0</v>
      </c>
      <c r="G435" s="25" t="s">
        <v>1564</v>
      </c>
      <c r="H435" s="25" t="s">
        <v>1564</v>
      </c>
      <c r="I435" s="10" t="s">
        <v>12</v>
      </c>
      <c r="J435" s="133" t="s">
        <v>1472</v>
      </c>
      <c r="K435" s="139" t="s">
        <v>14</v>
      </c>
      <c r="L435" s="5" t="s">
        <v>14</v>
      </c>
      <c r="M435" s="16" t="s">
        <v>1537</v>
      </c>
      <c r="N435" s="8" t="s">
        <v>772</v>
      </c>
      <c r="O435" s="91" t="s">
        <v>1745</v>
      </c>
      <c r="P435" s="45" t="s">
        <v>551</v>
      </c>
      <c r="Q435" s="45" t="s">
        <v>1760</v>
      </c>
    </row>
    <row r="436" spans="1:18" ht="75" x14ac:dyDescent="0.25">
      <c r="A436" s="39"/>
      <c r="B436" s="18">
        <v>42663</v>
      </c>
      <c r="C436" s="18">
        <v>42663</v>
      </c>
      <c r="D436" s="7">
        <v>1889</v>
      </c>
      <c r="E436" s="146">
        <v>194454</v>
      </c>
      <c r="F436" s="95">
        <v>0</v>
      </c>
      <c r="G436" s="92" t="s">
        <v>908</v>
      </c>
      <c r="H436" s="11" t="s">
        <v>908</v>
      </c>
      <c r="I436" s="20" t="s">
        <v>387</v>
      </c>
      <c r="J436" s="133" t="s">
        <v>1753</v>
      </c>
      <c r="K436" s="139" t="s">
        <v>14</v>
      </c>
      <c r="L436" s="5" t="s">
        <v>14</v>
      </c>
      <c r="M436" s="16" t="s">
        <v>1761</v>
      </c>
      <c r="N436" s="8" t="s">
        <v>907</v>
      </c>
      <c r="O436" s="91" t="s">
        <v>1746</v>
      </c>
      <c r="P436" s="10" t="s">
        <v>923</v>
      </c>
      <c r="Q436" s="45" t="s">
        <v>1813</v>
      </c>
    </row>
    <row r="437" spans="1:18" ht="75" x14ac:dyDescent="0.25">
      <c r="A437" s="39"/>
      <c r="B437" s="18">
        <v>42663</v>
      </c>
      <c r="C437" s="18">
        <v>42663</v>
      </c>
      <c r="D437" s="7">
        <v>1890</v>
      </c>
      <c r="E437" s="146">
        <v>128196.46</v>
      </c>
      <c r="F437" s="95">
        <v>0</v>
      </c>
      <c r="G437" s="25" t="s">
        <v>1580</v>
      </c>
      <c r="H437" s="25" t="s">
        <v>1580</v>
      </c>
      <c r="I437" s="10" t="s">
        <v>19</v>
      </c>
      <c r="J437" s="133" t="s">
        <v>1522</v>
      </c>
      <c r="K437" s="139" t="s">
        <v>14</v>
      </c>
      <c r="L437" s="5" t="s">
        <v>14</v>
      </c>
      <c r="M437" s="16" t="s">
        <v>1528</v>
      </c>
      <c r="N437" s="8" t="s">
        <v>229</v>
      </c>
      <c r="O437" s="91" t="s">
        <v>1747</v>
      </c>
      <c r="P437" s="45" t="s">
        <v>540</v>
      </c>
      <c r="Q437" s="45" t="s">
        <v>1812</v>
      </c>
    </row>
    <row r="438" spans="1:18" ht="75" x14ac:dyDescent="0.25">
      <c r="A438" s="39"/>
      <c r="B438" s="18">
        <v>42663</v>
      </c>
      <c r="C438" s="18">
        <v>42663</v>
      </c>
      <c r="D438" s="7">
        <v>1891</v>
      </c>
      <c r="E438" s="146">
        <v>30000</v>
      </c>
      <c r="F438" s="95">
        <v>0</v>
      </c>
      <c r="G438" s="25" t="s">
        <v>84</v>
      </c>
      <c r="H438" s="25" t="s">
        <v>84</v>
      </c>
      <c r="I438" s="10" t="s">
        <v>19</v>
      </c>
      <c r="J438" s="133" t="s">
        <v>85</v>
      </c>
      <c r="K438" s="139" t="s">
        <v>14</v>
      </c>
      <c r="L438" s="5" t="s">
        <v>14</v>
      </c>
      <c r="M438" s="16" t="s">
        <v>86</v>
      </c>
      <c r="N438" s="8" t="s">
        <v>87</v>
      </c>
      <c r="O438" s="91" t="s">
        <v>1497</v>
      </c>
      <c r="P438" s="45" t="s">
        <v>551</v>
      </c>
      <c r="Q438" s="45" t="s">
        <v>1815</v>
      </c>
    </row>
    <row r="439" spans="1:18" ht="60" x14ac:dyDescent="0.25">
      <c r="A439" s="39"/>
      <c r="B439" s="18">
        <v>42663</v>
      </c>
      <c r="C439" s="18">
        <v>42663</v>
      </c>
      <c r="D439" s="7">
        <v>1892</v>
      </c>
      <c r="E439" s="146">
        <v>300970.65000000002</v>
      </c>
      <c r="F439" s="95">
        <v>0</v>
      </c>
      <c r="G439" s="25" t="s">
        <v>1477</v>
      </c>
      <c r="H439" s="25" t="s">
        <v>1477</v>
      </c>
      <c r="I439" s="10" t="s">
        <v>19</v>
      </c>
      <c r="J439" s="133" t="s">
        <v>1472</v>
      </c>
      <c r="K439" s="139" t="s">
        <v>26</v>
      </c>
      <c r="L439" s="5" t="s">
        <v>283</v>
      </c>
      <c r="M439" s="16" t="s">
        <v>194</v>
      </c>
      <c r="N439" s="8" t="s">
        <v>1021</v>
      </c>
      <c r="O439" s="91" t="s">
        <v>1748</v>
      </c>
      <c r="P439" s="45" t="s">
        <v>551</v>
      </c>
      <c r="Q439" s="45" t="s">
        <v>1816</v>
      </c>
    </row>
    <row r="440" spans="1:18" ht="75" x14ac:dyDescent="0.25">
      <c r="A440" s="39"/>
      <c r="B440" s="18">
        <v>42663</v>
      </c>
      <c r="C440" s="18">
        <v>42663</v>
      </c>
      <c r="D440" s="7">
        <v>1893</v>
      </c>
      <c r="E440" s="146">
        <v>21633.119999999999</v>
      </c>
      <c r="F440" s="95">
        <v>0</v>
      </c>
      <c r="G440" s="25" t="s">
        <v>1794</v>
      </c>
      <c r="H440" s="25" t="s">
        <v>1794</v>
      </c>
      <c r="I440" s="10" t="s">
        <v>19</v>
      </c>
      <c r="J440" s="133" t="s">
        <v>818</v>
      </c>
      <c r="K440" s="139" t="s">
        <v>14</v>
      </c>
      <c r="L440" s="5" t="s">
        <v>14</v>
      </c>
      <c r="M440" s="16" t="s">
        <v>1761</v>
      </c>
      <c r="N440" s="8" t="s">
        <v>1022</v>
      </c>
      <c r="O440" s="91" t="s">
        <v>1749</v>
      </c>
      <c r="P440" s="45" t="s">
        <v>577</v>
      </c>
      <c r="Q440" s="45" t="s">
        <v>1814</v>
      </c>
    </row>
    <row r="441" spans="1:18" ht="60" x14ac:dyDescent="0.25">
      <c r="A441" s="39"/>
      <c r="B441" s="18">
        <v>42663</v>
      </c>
      <c r="C441" s="18">
        <v>42663</v>
      </c>
      <c r="D441" s="7">
        <v>31</v>
      </c>
      <c r="E441" s="146">
        <v>351913.8</v>
      </c>
      <c r="F441" s="95">
        <v>0</v>
      </c>
      <c r="G441" s="25" t="s">
        <v>1216</v>
      </c>
      <c r="H441" s="25" t="s">
        <v>1216</v>
      </c>
      <c r="I441" s="10" t="s">
        <v>118</v>
      </c>
      <c r="J441" s="133" t="s">
        <v>1010</v>
      </c>
      <c r="K441" s="131" t="s">
        <v>14</v>
      </c>
      <c r="L441" s="5" t="s">
        <v>14</v>
      </c>
      <c r="M441" s="16" t="s">
        <v>45</v>
      </c>
      <c r="N441" s="8" t="s">
        <v>510</v>
      </c>
      <c r="O441" s="91" t="s">
        <v>1750</v>
      </c>
      <c r="P441" s="45" t="s">
        <v>577</v>
      </c>
      <c r="Q441" s="45" t="s">
        <v>1762</v>
      </c>
    </row>
    <row r="442" spans="1:18" ht="60" x14ac:dyDescent="0.25">
      <c r="A442" s="39"/>
      <c r="B442" s="18">
        <v>42663</v>
      </c>
      <c r="C442" s="18">
        <v>42663</v>
      </c>
      <c r="D442" s="7">
        <v>32</v>
      </c>
      <c r="E442" s="146">
        <v>594963.59</v>
      </c>
      <c r="F442" s="95">
        <v>0</v>
      </c>
      <c r="G442" s="25" t="s">
        <v>1756</v>
      </c>
      <c r="H442" s="25" t="s">
        <v>1756</v>
      </c>
      <c r="I442" s="10" t="s">
        <v>118</v>
      </c>
      <c r="J442" s="133" t="s">
        <v>1571</v>
      </c>
      <c r="K442" s="131" t="s">
        <v>14</v>
      </c>
      <c r="L442" s="5" t="s">
        <v>14</v>
      </c>
      <c r="M442" s="16" t="s">
        <v>1020</v>
      </c>
      <c r="N442" s="8" t="s">
        <v>1755</v>
      </c>
      <c r="O442" s="91" t="s">
        <v>1751</v>
      </c>
      <c r="P442" s="45" t="s">
        <v>551</v>
      </c>
      <c r="Q442" s="45" t="s">
        <v>1830</v>
      </c>
      <c r="R442" s="157"/>
    </row>
    <row r="443" spans="1:18" ht="60" x14ac:dyDescent="0.25">
      <c r="A443" s="39"/>
      <c r="B443" s="18">
        <v>42663</v>
      </c>
      <c r="C443" s="18">
        <v>42663</v>
      </c>
      <c r="D443" s="7">
        <v>4472</v>
      </c>
      <c r="E443" s="146">
        <v>370000</v>
      </c>
      <c r="F443" s="95">
        <v>0</v>
      </c>
      <c r="G443" s="25" t="s">
        <v>1768</v>
      </c>
      <c r="H443" s="25" t="s">
        <v>1768</v>
      </c>
      <c r="I443" s="10" t="s">
        <v>12</v>
      </c>
      <c r="J443" s="133" t="s">
        <v>1754</v>
      </c>
      <c r="K443" s="139" t="s">
        <v>27</v>
      </c>
      <c r="L443" s="5" t="s">
        <v>27</v>
      </c>
      <c r="M443" s="16" t="s">
        <v>1757</v>
      </c>
      <c r="N443" s="8" t="s">
        <v>1021</v>
      </c>
      <c r="O443" s="91" t="s">
        <v>1752</v>
      </c>
      <c r="P443" s="45" t="s">
        <v>551</v>
      </c>
      <c r="Q443" s="45" t="s">
        <v>1769</v>
      </c>
    </row>
    <row r="444" spans="1:18" ht="60" x14ac:dyDescent="0.25">
      <c r="A444" s="39"/>
      <c r="B444" s="18">
        <v>42664</v>
      </c>
      <c r="C444" s="18">
        <v>42664</v>
      </c>
      <c r="D444" s="7">
        <v>1901</v>
      </c>
      <c r="E444" s="146">
        <v>299468.15999999997</v>
      </c>
      <c r="F444" s="95">
        <v>0</v>
      </c>
      <c r="G444" s="25" t="s">
        <v>1800</v>
      </c>
      <c r="H444" s="25" t="s">
        <v>1800</v>
      </c>
      <c r="I444" s="10" t="s">
        <v>19</v>
      </c>
      <c r="J444" s="133" t="s">
        <v>1002</v>
      </c>
      <c r="K444" s="131" t="s">
        <v>14</v>
      </c>
      <c r="L444" s="5" t="s">
        <v>14</v>
      </c>
      <c r="M444" s="16" t="s">
        <v>774</v>
      </c>
      <c r="N444" s="8" t="s">
        <v>1799</v>
      </c>
      <c r="O444" s="91" t="s">
        <v>1770</v>
      </c>
      <c r="P444" s="45" t="s">
        <v>551</v>
      </c>
      <c r="Q444" s="45" t="s">
        <v>1821</v>
      </c>
    </row>
    <row r="445" spans="1:18" ht="60" x14ac:dyDescent="0.25">
      <c r="A445" s="39"/>
      <c r="B445" s="18">
        <v>42664</v>
      </c>
      <c r="C445" s="18">
        <v>42664</v>
      </c>
      <c r="D445" s="7">
        <v>1902</v>
      </c>
      <c r="E445" s="146">
        <v>51179.199999999997</v>
      </c>
      <c r="F445" s="95">
        <v>0</v>
      </c>
      <c r="G445" s="25" t="s">
        <v>1796</v>
      </c>
      <c r="H445" s="25" t="s">
        <v>1796</v>
      </c>
      <c r="I445" s="10" t="s">
        <v>19</v>
      </c>
      <c r="J445" s="133" t="s">
        <v>1775</v>
      </c>
      <c r="K445" s="131" t="s">
        <v>14</v>
      </c>
      <c r="L445" s="5" t="s">
        <v>14</v>
      </c>
      <c r="M445" s="16" t="s">
        <v>60</v>
      </c>
      <c r="N445" s="8" t="s">
        <v>56</v>
      </c>
      <c r="O445" s="91" t="s">
        <v>1771</v>
      </c>
      <c r="P445" s="45" t="s">
        <v>540</v>
      </c>
      <c r="Q445" s="45" t="s">
        <v>1820</v>
      </c>
    </row>
    <row r="446" spans="1:18" ht="75" x14ac:dyDescent="0.25">
      <c r="A446" s="39"/>
      <c r="B446" s="18">
        <v>42664</v>
      </c>
      <c r="C446" s="18">
        <v>42664</v>
      </c>
      <c r="D446" s="7">
        <v>1900</v>
      </c>
      <c r="E446" s="146">
        <v>321157.89</v>
      </c>
      <c r="F446" s="95">
        <v>0</v>
      </c>
      <c r="G446" s="25" t="s">
        <v>1063</v>
      </c>
      <c r="H446" s="25" t="s">
        <v>1063</v>
      </c>
      <c r="I446" s="10" t="s">
        <v>19</v>
      </c>
      <c r="J446" s="133" t="s">
        <v>975</v>
      </c>
      <c r="K446" s="131" t="s">
        <v>14</v>
      </c>
      <c r="L446" s="5" t="s">
        <v>14</v>
      </c>
      <c r="M446" s="16" t="s">
        <v>1031</v>
      </c>
      <c r="N446" s="8" t="s">
        <v>1015</v>
      </c>
      <c r="O446" s="91" t="s">
        <v>1772</v>
      </c>
      <c r="P446" s="45" t="s">
        <v>1064</v>
      </c>
      <c r="Q446" s="45" t="s">
        <v>1819</v>
      </c>
    </row>
    <row r="447" spans="1:18" ht="60" x14ac:dyDescent="0.25">
      <c r="A447" s="39"/>
      <c r="B447" s="18">
        <v>42664</v>
      </c>
      <c r="C447" s="18">
        <v>42664</v>
      </c>
      <c r="D447" s="7">
        <v>1903</v>
      </c>
      <c r="E447" s="146">
        <v>223758</v>
      </c>
      <c r="F447" s="95">
        <v>0</v>
      </c>
      <c r="G447" s="25" t="s">
        <v>239</v>
      </c>
      <c r="H447" s="25" t="s">
        <v>239</v>
      </c>
      <c r="I447" s="10" t="s">
        <v>19</v>
      </c>
      <c r="J447" s="133" t="s">
        <v>1522</v>
      </c>
      <c r="K447" s="131" t="s">
        <v>14</v>
      </c>
      <c r="L447" s="5" t="s">
        <v>14</v>
      </c>
      <c r="M447" s="16" t="s">
        <v>180</v>
      </c>
      <c r="N447" s="8" t="s">
        <v>241</v>
      </c>
      <c r="O447" s="91" t="s">
        <v>1773</v>
      </c>
      <c r="P447" s="45" t="s">
        <v>549</v>
      </c>
      <c r="Q447" s="45" t="s">
        <v>1817</v>
      </c>
    </row>
    <row r="448" spans="1:18" ht="60" x14ac:dyDescent="0.25">
      <c r="A448" s="39"/>
      <c r="B448" s="18">
        <v>42664</v>
      </c>
      <c r="C448" s="18">
        <v>42664</v>
      </c>
      <c r="D448" s="7">
        <v>1904</v>
      </c>
      <c r="E448" s="146">
        <v>89533.73</v>
      </c>
      <c r="F448" s="95">
        <v>0</v>
      </c>
      <c r="G448" s="25" t="s">
        <v>1797</v>
      </c>
      <c r="H448" s="25" t="s">
        <v>1797</v>
      </c>
      <c r="I448" s="10" t="s">
        <v>19</v>
      </c>
      <c r="J448" s="133" t="s">
        <v>1430</v>
      </c>
      <c r="K448" s="131" t="s">
        <v>14</v>
      </c>
      <c r="L448" s="5" t="s">
        <v>14</v>
      </c>
      <c r="M448" s="16" t="s">
        <v>1795</v>
      </c>
      <c r="N448" s="8" t="s">
        <v>142</v>
      </c>
      <c r="O448" s="91" t="s">
        <v>1774</v>
      </c>
      <c r="P448" s="45" t="s">
        <v>546</v>
      </c>
      <c r="Q448" s="45" t="s">
        <v>1822</v>
      </c>
    </row>
    <row r="449" spans="1:17" ht="45" x14ac:dyDescent="0.25">
      <c r="A449" s="39"/>
      <c r="B449" s="18">
        <v>42667</v>
      </c>
      <c r="C449" s="18">
        <v>42667</v>
      </c>
      <c r="D449" s="7">
        <v>38</v>
      </c>
      <c r="E449" s="146">
        <v>-37471.86</v>
      </c>
      <c r="F449" s="95">
        <v>0</v>
      </c>
      <c r="G449" s="25" t="s">
        <v>941</v>
      </c>
      <c r="H449" s="25" t="s">
        <v>941</v>
      </c>
      <c r="I449" s="10" t="s">
        <v>387</v>
      </c>
      <c r="J449" s="133" t="s">
        <v>821</v>
      </c>
      <c r="K449" s="131" t="s">
        <v>14</v>
      </c>
      <c r="L449" s="5" t="s">
        <v>14</v>
      </c>
      <c r="M449" s="16" t="s">
        <v>322</v>
      </c>
      <c r="N449" s="8" t="s">
        <v>148</v>
      </c>
      <c r="O449" s="91" t="s">
        <v>1916</v>
      </c>
      <c r="P449" s="19" t="s">
        <v>946</v>
      </c>
      <c r="Q449" s="45" t="s">
        <v>805</v>
      </c>
    </row>
    <row r="450" spans="1:17" ht="60" customHeight="1" x14ac:dyDescent="0.25">
      <c r="A450" s="39"/>
      <c r="B450" s="18">
        <v>42669</v>
      </c>
      <c r="C450" s="18">
        <v>42669</v>
      </c>
      <c r="D450" s="7">
        <v>1922</v>
      </c>
      <c r="E450" s="146">
        <v>350309.62</v>
      </c>
      <c r="F450" s="95">
        <v>0</v>
      </c>
      <c r="G450" s="25" t="s">
        <v>1790</v>
      </c>
      <c r="H450" s="25" t="s">
        <v>1790</v>
      </c>
      <c r="I450" s="10" t="s">
        <v>19</v>
      </c>
      <c r="J450" s="133" t="s">
        <v>1472</v>
      </c>
      <c r="K450" s="131" t="s">
        <v>14</v>
      </c>
      <c r="L450" s="5" t="s">
        <v>14</v>
      </c>
      <c r="M450" s="16" t="s">
        <v>1789</v>
      </c>
      <c r="N450" s="8" t="s">
        <v>203</v>
      </c>
      <c r="O450" s="91" t="s">
        <v>1917</v>
      </c>
      <c r="P450" s="45"/>
      <c r="Q450" s="45" t="s">
        <v>1818</v>
      </c>
    </row>
    <row r="451" spans="1:17" ht="75" x14ac:dyDescent="0.25">
      <c r="A451" s="39"/>
      <c r="B451" s="18">
        <v>42669</v>
      </c>
      <c r="C451" s="18">
        <v>42669</v>
      </c>
      <c r="D451" s="7">
        <v>1923</v>
      </c>
      <c r="E451" s="146">
        <v>895669.56</v>
      </c>
      <c r="F451" s="95">
        <v>0</v>
      </c>
      <c r="G451" s="25" t="s">
        <v>1787</v>
      </c>
      <c r="H451" s="25" t="s">
        <v>1787</v>
      </c>
      <c r="I451" s="10" t="s">
        <v>19</v>
      </c>
      <c r="J451" s="133" t="s">
        <v>1776</v>
      </c>
      <c r="K451" s="139" t="s">
        <v>14</v>
      </c>
      <c r="L451" s="5" t="s">
        <v>14</v>
      </c>
      <c r="M451" s="16" t="s">
        <v>1757</v>
      </c>
      <c r="N451" s="8" t="s">
        <v>56</v>
      </c>
      <c r="O451" s="91" t="s">
        <v>1779</v>
      </c>
      <c r="P451" s="45" t="s">
        <v>540</v>
      </c>
      <c r="Q451" s="45" t="s">
        <v>1806</v>
      </c>
    </row>
    <row r="452" spans="1:17" ht="75" x14ac:dyDescent="0.25">
      <c r="A452" s="39"/>
      <c r="B452" s="18">
        <v>42669</v>
      </c>
      <c r="C452" s="18">
        <v>42669</v>
      </c>
      <c r="D452" s="7">
        <v>1921</v>
      </c>
      <c r="E452" s="146">
        <v>140002.79999999999</v>
      </c>
      <c r="F452" s="95">
        <v>0</v>
      </c>
      <c r="G452" s="11" t="s">
        <v>112</v>
      </c>
      <c r="H452" s="11" t="s">
        <v>112</v>
      </c>
      <c r="I452" s="10" t="s">
        <v>387</v>
      </c>
      <c r="J452" s="133" t="s">
        <v>403</v>
      </c>
      <c r="K452" s="6" t="s">
        <v>14</v>
      </c>
      <c r="L452" s="5" t="s">
        <v>14</v>
      </c>
      <c r="M452" s="16" t="s">
        <v>114</v>
      </c>
      <c r="N452" s="8" t="s">
        <v>115</v>
      </c>
      <c r="O452" s="91" t="s">
        <v>1780</v>
      </c>
      <c r="P452" s="10" t="s">
        <v>573</v>
      </c>
      <c r="Q452" s="45" t="s">
        <v>1823</v>
      </c>
    </row>
    <row r="453" spans="1:17" ht="75" x14ac:dyDescent="0.25">
      <c r="A453" s="39"/>
      <c r="B453" s="18">
        <v>42669</v>
      </c>
      <c r="C453" s="18">
        <v>42669</v>
      </c>
      <c r="D453" s="7">
        <v>1920</v>
      </c>
      <c r="E453" s="146">
        <v>630000</v>
      </c>
      <c r="F453" s="95">
        <v>0</v>
      </c>
      <c r="G453" s="58" t="s">
        <v>1416</v>
      </c>
      <c r="H453" s="58" t="s">
        <v>1416</v>
      </c>
      <c r="I453" s="45" t="s">
        <v>19</v>
      </c>
      <c r="J453" s="133" t="s">
        <v>1397</v>
      </c>
      <c r="K453" s="6" t="s">
        <v>14</v>
      </c>
      <c r="L453" s="5" t="s">
        <v>14</v>
      </c>
      <c r="M453" s="16" t="s">
        <v>65</v>
      </c>
      <c r="N453" s="8" t="s">
        <v>1413</v>
      </c>
      <c r="O453" s="91" t="s">
        <v>1781</v>
      </c>
      <c r="P453" s="45" t="s">
        <v>551</v>
      </c>
      <c r="Q453" s="45" t="s">
        <v>1825</v>
      </c>
    </row>
    <row r="454" spans="1:17" ht="90" x14ac:dyDescent="0.25">
      <c r="A454" s="39"/>
      <c r="B454" s="18">
        <v>42669</v>
      </c>
      <c r="C454" s="18">
        <v>42669</v>
      </c>
      <c r="D454" s="7">
        <v>1919</v>
      </c>
      <c r="E454" s="146">
        <v>31900</v>
      </c>
      <c r="F454" s="95">
        <v>0</v>
      </c>
      <c r="G454" s="25" t="s">
        <v>894</v>
      </c>
      <c r="H454" s="25" t="s">
        <v>741</v>
      </c>
      <c r="I454" s="10" t="s">
        <v>387</v>
      </c>
      <c r="J454" s="133" t="s">
        <v>740</v>
      </c>
      <c r="K454" s="131" t="s">
        <v>14</v>
      </c>
      <c r="L454" s="5" t="s">
        <v>14</v>
      </c>
      <c r="M454" s="16" t="s">
        <v>768</v>
      </c>
      <c r="N454" s="8" t="s">
        <v>771</v>
      </c>
      <c r="O454" s="91" t="s">
        <v>1782</v>
      </c>
      <c r="P454" s="45" t="s">
        <v>551</v>
      </c>
      <c r="Q454" s="45" t="s">
        <v>1827</v>
      </c>
    </row>
    <row r="455" spans="1:17" ht="75" x14ac:dyDescent="0.25">
      <c r="A455" s="39"/>
      <c r="B455" s="18">
        <v>42669</v>
      </c>
      <c r="C455" s="18">
        <v>42669</v>
      </c>
      <c r="D455" s="7">
        <v>1918</v>
      </c>
      <c r="E455" s="146">
        <v>303975</v>
      </c>
      <c r="F455" s="95">
        <v>0</v>
      </c>
      <c r="G455" s="25" t="s">
        <v>874</v>
      </c>
      <c r="H455" s="25" t="s">
        <v>874</v>
      </c>
      <c r="I455" s="10" t="s">
        <v>387</v>
      </c>
      <c r="J455" s="133" t="s">
        <v>814</v>
      </c>
      <c r="K455" s="131" t="s">
        <v>14</v>
      </c>
      <c r="L455" s="5" t="s">
        <v>14</v>
      </c>
      <c r="M455" s="16" t="s">
        <v>872</v>
      </c>
      <c r="N455" s="8" t="s">
        <v>458</v>
      </c>
      <c r="O455" s="91" t="s">
        <v>1783</v>
      </c>
      <c r="P455" s="45" t="s">
        <v>549</v>
      </c>
      <c r="Q455" s="45" t="s">
        <v>1826</v>
      </c>
    </row>
    <row r="456" spans="1:17" ht="60" x14ac:dyDescent="0.25">
      <c r="A456" s="39"/>
      <c r="B456" s="18">
        <v>42669</v>
      </c>
      <c r="C456" s="18">
        <v>42669</v>
      </c>
      <c r="D456" s="7">
        <v>4605</v>
      </c>
      <c r="E456" s="146">
        <v>320904</v>
      </c>
      <c r="F456" s="95">
        <v>0</v>
      </c>
      <c r="G456" s="25" t="s">
        <v>1290</v>
      </c>
      <c r="H456" s="25" t="s">
        <v>1290</v>
      </c>
      <c r="I456" s="10" t="s">
        <v>12</v>
      </c>
      <c r="J456" s="133" t="s">
        <v>983</v>
      </c>
      <c r="K456" s="6" t="s">
        <v>14</v>
      </c>
      <c r="L456" s="5" t="s">
        <v>14</v>
      </c>
      <c r="M456" s="16" t="s">
        <v>1017</v>
      </c>
      <c r="N456" s="8" t="s">
        <v>1264</v>
      </c>
      <c r="O456" s="91" t="s">
        <v>1784</v>
      </c>
      <c r="P456" s="45" t="s">
        <v>577</v>
      </c>
      <c r="Q456" s="45" t="s">
        <v>1824</v>
      </c>
    </row>
    <row r="457" spans="1:17" ht="75" x14ac:dyDescent="0.25">
      <c r="A457" s="39"/>
      <c r="B457" s="18">
        <v>42669</v>
      </c>
      <c r="C457" s="18">
        <v>42669</v>
      </c>
      <c r="D457" s="7">
        <v>4606</v>
      </c>
      <c r="E457" s="146">
        <v>844426.1</v>
      </c>
      <c r="F457" s="95">
        <v>0</v>
      </c>
      <c r="G457" s="25" t="s">
        <v>1482</v>
      </c>
      <c r="H457" s="25" t="s">
        <v>1482</v>
      </c>
      <c r="I457" s="10" t="s">
        <v>12</v>
      </c>
      <c r="J457" s="133" t="s">
        <v>1467</v>
      </c>
      <c r="K457" s="131" t="s">
        <v>14</v>
      </c>
      <c r="L457" s="5" t="s">
        <v>14</v>
      </c>
      <c r="M457" s="16" t="s">
        <v>1536</v>
      </c>
      <c r="N457" s="8" t="s">
        <v>195</v>
      </c>
      <c r="O457" s="91" t="s">
        <v>1785</v>
      </c>
      <c r="P457" s="45" t="s">
        <v>551</v>
      </c>
      <c r="Q457" s="45" t="s">
        <v>1805</v>
      </c>
    </row>
    <row r="458" spans="1:17" ht="60" x14ac:dyDescent="0.25">
      <c r="A458" s="39"/>
      <c r="B458" s="18">
        <v>42669</v>
      </c>
      <c r="C458" s="18">
        <v>42669</v>
      </c>
      <c r="D458" s="7">
        <v>4607</v>
      </c>
      <c r="E458" s="146">
        <v>70000</v>
      </c>
      <c r="F458" s="95">
        <v>0</v>
      </c>
      <c r="G458" s="25" t="s">
        <v>1803</v>
      </c>
      <c r="H458" s="25" t="s">
        <v>1803</v>
      </c>
      <c r="I458" s="10" t="s">
        <v>12</v>
      </c>
      <c r="J458" s="133" t="s">
        <v>1777</v>
      </c>
      <c r="K458" s="131" t="s">
        <v>26</v>
      </c>
      <c r="L458" s="5" t="s">
        <v>1801</v>
      </c>
      <c r="M458" s="16" t="s">
        <v>1802</v>
      </c>
      <c r="N458" s="8" t="s">
        <v>1021</v>
      </c>
      <c r="O458" s="91" t="s">
        <v>1786</v>
      </c>
      <c r="P458" s="45" t="s">
        <v>551</v>
      </c>
      <c r="Q458" s="45" t="s">
        <v>1828</v>
      </c>
    </row>
    <row r="459" spans="1:17" ht="60" x14ac:dyDescent="0.25">
      <c r="A459" s="39"/>
      <c r="B459" s="18">
        <v>42670</v>
      </c>
      <c r="C459" s="18">
        <v>42670</v>
      </c>
      <c r="D459" s="7">
        <v>1943</v>
      </c>
      <c r="E459" s="146">
        <v>9416.09</v>
      </c>
      <c r="F459" s="95">
        <v>0</v>
      </c>
      <c r="G459" s="25" t="s">
        <v>1477</v>
      </c>
      <c r="H459" s="25" t="s">
        <v>1477</v>
      </c>
      <c r="I459" s="10" t="s">
        <v>19</v>
      </c>
      <c r="J459" s="133" t="s">
        <v>1793</v>
      </c>
      <c r="K459" s="131" t="s">
        <v>26</v>
      </c>
      <c r="L459" s="5" t="s">
        <v>283</v>
      </c>
      <c r="M459" s="16" t="s">
        <v>194</v>
      </c>
      <c r="N459" s="8" t="s">
        <v>1021</v>
      </c>
      <c r="O459" s="91" t="s">
        <v>1791</v>
      </c>
      <c r="P459" s="45" t="s">
        <v>957</v>
      </c>
      <c r="Q459" s="45" t="s">
        <v>1807</v>
      </c>
    </row>
    <row r="460" spans="1:17" ht="75" x14ac:dyDescent="0.25">
      <c r="A460" s="39"/>
      <c r="B460" s="18">
        <v>42670</v>
      </c>
      <c r="C460" s="18">
        <v>42670</v>
      </c>
      <c r="D460" s="7">
        <v>1941</v>
      </c>
      <c r="E460" s="146">
        <v>413000</v>
      </c>
      <c r="F460" s="95">
        <v>0</v>
      </c>
      <c r="G460" s="25" t="s">
        <v>1062</v>
      </c>
      <c r="H460" s="25" t="s">
        <v>1062</v>
      </c>
      <c r="I460" s="10" t="s">
        <v>19</v>
      </c>
      <c r="J460" s="133" t="s">
        <v>1002</v>
      </c>
      <c r="K460" s="131" t="s">
        <v>14</v>
      </c>
      <c r="L460" s="5" t="s">
        <v>14</v>
      </c>
      <c r="M460" s="16" t="s">
        <v>774</v>
      </c>
      <c r="N460" s="8" t="s">
        <v>501</v>
      </c>
      <c r="O460" s="91" t="s">
        <v>1792</v>
      </c>
      <c r="P460" s="45" t="s">
        <v>551</v>
      </c>
      <c r="Q460" s="45" t="s">
        <v>1829</v>
      </c>
    </row>
    <row r="461" spans="1:17" x14ac:dyDescent="0.25">
      <c r="A461" s="39"/>
      <c r="B461" s="18"/>
      <c r="C461" s="18"/>
      <c r="D461" s="7"/>
      <c r="E461" s="61"/>
      <c r="F461" s="95"/>
      <c r="G461" s="25"/>
      <c r="H461" s="25"/>
      <c r="I461" s="10"/>
      <c r="J461" s="130"/>
      <c r="K461" s="132"/>
      <c r="L461" s="5"/>
      <c r="M461" s="16"/>
      <c r="N461" s="8"/>
      <c r="O461" s="91"/>
      <c r="P461" s="45"/>
      <c r="Q461" s="45"/>
    </row>
    <row r="462" spans="1:17" x14ac:dyDescent="0.25">
      <c r="A462" s="96"/>
      <c r="E462" s="76">
        <f>SUM(E6:E461)</f>
        <v>110810046.99400008</v>
      </c>
      <c r="F462" s="76">
        <f>SUM(F6:F251)</f>
        <v>125</v>
      </c>
    </row>
    <row r="463" spans="1:17" ht="15.75" x14ac:dyDescent="0.25">
      <c r="A463" s="96"/>
      <c r="D463" t="s">
        <v>806</v>
      </c>
      <c r="E463" s="77">
        <f>E462+F462</f>
        <v>110810171.99400008</v>
      </c>
    </row>
    <row r="464" spans="1:17" x14ac:dyDescent="0.25">
      <c r="A464" s="96"/>
      <c r="D464" t="s">
        <v>967</v>
      </c>
      <c r="E464" s="86">
        <f>SUM(E146:E251)</f>
        <v>32319936.313999996</v>
      </c>
    </row>
    <row r="465" spans="1:17" x14ac:dyDescent="0.25">
      <c r="A465" s="96"/>
      <c r="D465" t="s">
        <v>1486</v>
      </c>
      <c r="E465" s="86">
        <f>SUM(E252:E399)</f>
        <v>35186451.530000001</v>
      </c>
    </row>
    <row r="466" spans="1:17" ht="17.25" x14ac:dyDescent="0.3">
      <c r="A466" s="96"/>
      <c r="D466" s="87" t="s">
        <v>1661</v>
      </c>
      <c r="E466" s="88">
        <f>SUM(E400:E460)</f>
        <v>18032450.200000003</v>
      </c>
    </row>
    <row r="467" spans="1:17" s="33" customFormat="1" ht="17.25" x14ac:dyDescent="0.3">
      <c r="A467" s="96"/>
      <c r="B467"/>
      <c r="C467"/>
      <c r="D467" s="87"/>
      <c r="E467" s="88"/>
      <c r="F467" s="2"/>
      <c r="I467"/>
      <c r="J467"/>
      <c r="K467"/>
      <c r="L467" s="3"/>
      <c r="M467"/>
      <c r="N467"/>
      <c r="O467"/>
      <c r="P467"/>
      <c r="Q467"/>
    </row>
    <row r="468" spans="1:17" s="33" customFormat="1" x14ac:dyDescent="0.25">
      <c r="A468" s="96"/>
      <c r="B468"/>
      <c r="C468"/>
      <c r="D468"/>
      <c r="E468" s="2"/>
      <c r="F468" s="2"/>
      <c r="I468"/>
      <c r="J468"/>
      <c r="K468"/>
      <c r="L468" s="3"/>
      <c r="M468"/>
      <c r="N468"/>
      <c r="O468"/>
      <c r="P468"/>
      <c r="Q468"/>
    </row>
    <row r="469" spans="1:17" s="33" customFormat="1" x14ac:dyDescent="0.25">
      <c r="A469" s="96"/>
      <c r="B469"/>
      <c r="C469"/>
      <c r="D469"/>
      <c r="E469" s="2"/>
      <c r="F469" s="148"/>
      <c r="G469" s="149"/>
      <c r="I469"/>
      <c r="J469"/>
      <c r="K469"/>
      <c r="L469" s="3"/>
      <c r="M469"/>
      <c r="N469"/>
      <c r="O469"/>
      <c r="P469"/>
      <c r="Q469"/>
    </row>
    <row r="470" spans="1:17" s="33" customFormat="1" x14ac:dyDescent="0.25">
      <c r="A470" s="96"/>
      <c r="B470"/>
      <c r="C470"/>
      <c r="D470"/>
      <c r="E470" s="2"/>
      <c r="F470" s="150">
        <v>3438752.4</v>
      </c>
      <c r="G470" s="151"/>
      <c r="I470"/>
      <c r="J470"/>
      <c r="K470"/>
      <c r="L470" s="3"/>
      <c r="M470"/>
      <c r="N470"/>
      <c r="O470"/>
      <c r="P470"/>
      <c r="Q470"/>
    </row>
    <row r="471" spans="1:17" s="33" customFormat="1" x14ac:dyDescent="0.25">
      <c r="A471" s="96"/>
      <c r="B471"/>
      <c r="C471"/>
      <c r="D471"/>
      <c r="E471" s="2"/>
      <c r="F471" s="150">
        <v>1115718.25</v>
      </c>
      <c r="G471" s="151"/>
      <c r="I471"/>
      <c r="J471"/>
      <c r="K471"/>
      <c r="L471" s="3"/>
      <c r="M471"/>
      <c r="N471"/>
      <c r="O471"/>
      <c r="P471"/>
      <c r="Q471"/>
    </row>
    <row r="472" spans="1:17" s="33" customFormat="1" x14ac:dyDescent="0.25">
      <c r="A472" s="96"/>
      <c r="B472"/>
      <c r="C472"/>
      <c r="D472"/>
      <c r="E472" s="2"/>
      <c r="F472" s="150">
        <v>1604583.94</v>
      </c>
      <c r="G472" s="152"/>
      <c r="I472"/>
      <c r="J472"/>
      <c r="K472"/>
      <c r="L472" s="3"/>
      <c r="M472"/>
      <c r="N472"/>
      <c r="O472"/>
      <c r="P472"/>
      <c r="Q472"/>
    </row>
    <row r="473" spans="1:17" s="33" customFormat="1" x14ac:dyDescent="0.25">
      <c r="A473" s="96"/>
      <c r="B473"/>
      <c r="C473"/>
      <c r="D473"/>
      <c r="E473" s="2"/>
      <c r="F473" s="150">
        <v>1420319</v>
      </c>
      <c r="G473" s="152"/>
      <c r="I473"/>
      <c r="J473"/>
      <c r="K473"/>
      <c r="L473" s="3"/>
      <c r="M473"/>
      <c r="N473"/>
      <c r="O473"/>
      <c r="P473"/>
      <c r="Q473"/>
    </row>
    <row r="474" spans="1:17" s="33" customFormat="1" x14ac:dyDescent="0.25">
      <c r="A474" s="96"/>
      <c r="B474"/>
      <c r="C474"/>
      <c r="D474"/>
      <c r="E474" s="2"/>
      <c r="F474" s="150">
        <v>1081137.8400000001</v>
      </c>
      <c r="G474" s="152"/>
      <c r="I474"/>
      <c r="J474"/>
      <c r="K474"/>
      <c r="L474" s="3"/>
      <c r="M474"/>
      <c r="N474"/>
      <c r="O474"/>
      <c r="P474"/>
      <c r="Q474"/>
    </row>
    <row r="475" spans="1:17" s="33" customFormat="1" x14ac:dyDescent="0.25">
      <c r="A475" s="96"/>
      <c r="B475"/>
      <c r="C475"/>
      <c r="D475"/>
      <c r="E475" s="2"/>
      <c r="F475" s="150">
        <v>97720</v>
      </c>
      <c r="G475" s="152"/>
      <c r="I475"/>
      <c r="J475"/>
      <c r="K475"/>
      <c r="L475" s="3"/>
      <c r="M475"/>
      <c r="N475"/>
      <c r="O475"/>
      <c r="P475"/>
      <c r="Q475"/>
    </row>
    <row r="476" spans="1:17" s="33" customFormat="1" x14ac:dyDescent="0.25">
      <c r="A476" s="96"/>
      <c r="B476"/>
      <c r="C476"/>
      <c r="D476"/>
      <c r="E476" s="2"/>
      <c r="F476" s="150">
        <v>170660</v>
      </c>
      <c r="G476" s="152"/>
      <c r="I476"/>
      <c r="J476"/>
      <c r="K476"/>
      <c r="L476" s="3"/>
      <c r="M476"/>
      <c r="N476"/>
      <c r="O476"/>
      <c r="P476"/>
      <c r="Q476"/>
    </row>
    <row r="477" spans="1:17" s="33" customFormat="1" x14ac:dyDescent="0.25">
      <c r="A477" s="96"/>
      <c r="B477"/>
      <c r="C477"/>
      <c r="D477"/>
      <c r="E477" s="2"/>
      <c r="F477" s="150">
        <v>2154198.86</v>
      </c>
      <c r="G477" s="152"/>
      <c r="I477"/>
      <c r="J477"/>
      <c r="K477"/>
      <c r="L477" s="3"/>
      <c r="M477"/>
      <c r="N477"/>
      <c r="O477"/>
      <c r="P477"/>
      <c r="Q477"/>
    </row>
    <row r="478" spans="1:17" s="33" customFormat="1" x14ac:dyDescent="0.25">
      <c r="A478" s="96"/>
      <c r="B478"/>
      <c r="C478"/>
      <c r="D478"/>
      <c r="E478" s="2"/>
      <c r="F478" s="150">
        <v>1992131.62</v>
      </c>
      <c r="G478" s="152"/>
      <c r="I478"/>
      <c r="J478"/>
      <c r="K478"/>
      <c r="L478" s="3"/>
      <c r="M478"/>
      <c r="N478"/>
      <c r="O478"/>
      <c r="P478"/>
      <c r="Q478"/>
    </row>
    <row r="479" spans="1:17" s="33" customFormat="1" x14ac:dyDescent="0.25">
      <c r="A479" s="96"/>
      <c r="B479"/>
      <c r="C479"/>
      <c r="D479"/>
      <c r="E479" s="2"/>
      <c r="F479" s="150">
        <v>985096.98</v>
      </c>
      <c r="G479" s="152"/>
      <c r="I479"/>
      <c r="J479"/>
      <c r="K479"/>
      <c r="L479" s="3"/>
      <c r="M479"/>
      <c r="N479"/>
      <c r="O479"/>
      <c r="P479"/>
      <c r="Q479"/>
    </row>
    <row r="480" spans="1:17" s="33" customFormat="1" x14ac:dyDescent="0.25">
      <c r="A480" s="96"/>
      <c r="B480"/>
      <c r="C480"/>
      <c r="D480"/>
      <c r="E480" s="2"/>
      <c r="F480" s="150">
        <v>3587187.08</v>
      </c>
      <c r="G480" s="152"/>
      <c r="I480"/>
      <c r="J480"/>
      <c r="K480"/>
      <c r="L480" s="3"/>
      <c r="M480"/>
      <c r="N480"/>
      <c r="O480"/>
      <c r="P480"/>
      <c r="Q480"/>
    </row>
    <row r="481" spans="1:17" s="33" customFormat="1" x14ac:dyDescent="0.25">
      <c r="A481" s="96"/>
      <c r="B481"/>
      <c r="C481"/>
      <c r="D481"/>
      <c r="E481" s="2"/>
      <c r="F481" s="150">
        <v>422416.09</v>
      </c>
      <c r="G481" s="152"/>
      <c r="I481"/>
      <c r="J481"/>
      <c r="K481"/>
      <c r="L481" s="3"/>
      <c r="M481"/>
      <c r="N481"/>
      <c r="O481"/>
      <c r="P481"/>
      <c r="Q481"/>
    </row>
    <row r="482" spans="1:17" s="33" customFormat="1" x14ac:dyDescent="0.25">
      <c r="A482" s="96"/>
      <c r="B482"/>
      <c r="C482"/>
      <c r="D482"/>
      <c r="E482" s="2"/>
      <c r="F482" s="150"/>
      <c r="G482" s="152"/>
      <c r="I482"/>
      <c r="J482"/>
      <c r="K482"/>
      <c r="L482" s="3"/>
      <c r="M482"/>
      <c r="N482"/>
      <c r="O482"/>
      <c r="P482"/>
      <c r="Q482"/>
    </row>
    <row r="483" spans="1:17" s="33" customFormat="1" x14ac:dyDescent="0.25">
      <c r="A483" s="96"/>
      <c r="B483"/>
      <c r="C483"/>
      <c r="D483"/>
      <c r="E483" s="2"/>
      <c r="F483" s="153"/>
      <c r="G483" s="154"/>
      <c r="I483"/>
      <c r="J483"/>
      <c r="K483"/>
      <c r="L483" s="3"/>
      <c r="M483"/>
      <c r="N483"/>
      <c r="O483"/>
      <c r="P483"/>
      <c r="Q483"/>
    </row>
    <row r="484" spans="1:17" s="33" customFormat="1" x14ac:dyDescent="0.25">
      <c r="A484" s="96"/>
      <c r="B484"/>
      <c r="C484"/>
      <c r="D484"/>
      <c r="E484" s="2"/>
      <c r="F484" s="153"/>
      <c r="G484" s="154"/>
      <c r="I484"/>
      <c r="J484"/>
      <c r="K484"/>
      <c r="L484" s="3"/>
      <c r="M484"/>
      <c r="N484"/>
      <c r="O484"/>
      <c r="P484"/>
      <c r="Q484"/>
    </row>
    <row r="485" spans="1:17" s="33" customFormat="1" x14ac:dyDescent="0.25">
      <c r="A485" s="96"/>
      <c r="B485"/>
      <c r="C485"/>
      <c r="D485"/>
      <c r="E485" s="2"/>
      <c r="F485" s="153">
        <f>SUM(F470:F484)</f>
        <v>18069922.059999999</v>
      </c>
      <c r="G485" s="154">
        <f>F485-E466</f>
        <v>37471.859999995679</v>
      </c>
      <c r="I485"/>
      <c r="J485"/>
      <c r="K485"/>
      <c r="L485" s="3"/>
      <c r="M485"/>
      <c r="N485"/>
      <c r="O485"/>
      <c r="P485"/>
      <c r="Q485"/>
    </row>
    <row r="486" spans="1:17" s="33" customFormat="1" x14ac:dyDescent="0.25">
      <c r="A486" s="96"/>
      <c r="B486"/>
      <c r="C486"/>
      <c r="D486"/>
      <c r="E486" s="2"/>
      <c r="F486" s="155"/>
      <c r="G486" s="154"/>
      <c r="I486"/>
      <c r="J486"/>
      <c r="K486"/>
      <c r="L486" s="3"/>
      <c r="M486"/>
      <c r="N486"/>
      <c r="O486"/>
      <c r="P486"/>
      <c r="Q486"/>
    </row>
    <row r="487" spans="1:17" s="33" customFormat="1" x14ac:dyDescent="0.25">
      <c r="A487" s="96"/>
      <c r="B487"/>
      <c r="C487"/>
      <c r="D487"/>
      <c r="E487" s="2"/>
      <c r="F487" s="2"/>
      <c r="G487" s="112"/>
      <c r="I487"/>
      <c r="J487"/>
      <c r="K487"/>
      <c r="L487" s="3"/>
      <c r="M487"/>
      <c r="N487"/>
      <c r="O487"/>
      <c r="P487"/>
      <c r="Q487"/>
    </row>
    <row r="488" spans="1:17" s="33" customFormat="1" x14ac:dyDescent="0.25">
      <c r="A488" s="96"/>
      <c r="B488"/>
      <c r="C488"/>
      <c r="D488"/>
      <c r="E488" s="2"/>
      <c r="F488" s="2"/>
      <c r="G488" s="112"/>
      <c r="I488"/>
      <c r="J488"/>
      <c r="K488"/>
      <c r="L488" s="3"/>
      <c r="M488"/>
      <c r="N488"/>
      <c r="O488"/>
      <c r="P488"/>
      <c r="Q488"/>
    </row>
    <row r="489" spans="1:17" s="33" customFormat="1" x14ac:dyDescent="0.25">
      <c r="A489" s="96"/>
      <c r="B489"/>
      <c r="C489"/>
      <c r="D489"/>
      <c r="E489" s="2"/>
      <c r="F489" s="2"/>
      <c r="G489" s="124"/>
      <c r="H489" s="112"/>
      <c r="I489"/>
      <c r="J489"/>
      <c r="K489"/>
      <c r="L489" s="3"/>
      <c r="M489"/>
      <c r="N489"/>
      <c r="O489"/>
      <c r="P489"/>
      <c r="Q489"/>
    </row>
    <row r="490" spans="1:17" s="33" customFormat="1" x14ac:dyDescent="0.25">
      <c r="A490" s="96"/>
      <c r="B490"/>
      <c r="C490"/>
      <c r="D490"/>
      <c r="E490" s="2"/>
      <c r="F490" s="2"/>
      <c r="I490"/>
      <c r="J490"/>
      <c r="K490"/>
      <c r="L490" s="3"/>
      <c r="M490"/>
      <c r="N490"/>
      <c r="O490"/>
      <c r="P490"/>
      <c r="Q490"/>
    </row>
    <row r="491" spans="1:17" x14ac:dyDescent="0.25">
      <c r="A491" s="96"/>
    </row>
    <row r="492" spans="1:17" x14ac:dyDescent="0.25">
      <c r="A492" s="96"/>
    </row>
    <row r="493" spans="1:17" x14ac:dyDescent="0.25">
      <c r="A493" s="97"/>
    </row>
  </sheetData>
  <autoFilter ref="A5:Q463"/>
  <dataConsolidate/>
  <mergeCells count="16">
    <mergeCell ref="Q4:Q5"/>
    <mergeCell ref="B1:O1"/>
    <mergeCell ref="B2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N4"/>
    <mergeCell ref="O4:O5"/>
    <mergeCell ref="P4:P5"/>
  </mergeCells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5"/>
  <sheetViews>
    <sheetView zoomScale="89" zoomScaleNormal="89" workbookViewId="0">
      <pane ySplit="5" topLeftCell="A495" activePane="bottomLeft" state="frozen"/>
      <selection pane="bottomLeft" activeCell="E503" sqref="E503"/>
    </sheetView>
  </sheetViews>
  <sheetFormatPr defaultColWidth="14.7109375" defaultRowHeight="15" x14ac:dyDescent="0.25"/>
  <cols>
    <col min="1" max="1" width="4.42578125" customWidth="1"/>
    <col min="2" max="3" width="12.42578125" customWidth="1"/>
    <col min="4" max="4" width="17.140625" customWidth="1"/>
    <col min="5" max="6" width="23.5703125" style="2" customWidth="1"/>
    <col min="7" max="8" width="26.140625" style="33" customWidth="1"/>
    <col min="9" max="9" width="23.5703125" customWidth="1"/>
    <col min="10" max="10" width="22.28515625" customWidth="1"/>
    <col min="11" max="11" width="26" customWidth="1"/>
    <col min="12" max="12" width="17.5703125" style="3" customWidth="1"/>
    <col min="13" max="13" width="21.85546875" customWidth="1"/>
    <col min="14" max="14" width="10" customWidth="1"/>
    <col min="15" max="15" width="50.28515625" customWidth="1"/>
    <col min="16" max="17" width="21.140625" bestFit="1" customWidth="1"/>
  </cols>
  <sheetData>
    <row r="1" spans="1:17" ht="23.25" x14ac:dyDescent="0.35">
      <c r="B1" s="198" t="s">
        <v>382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"/>
    </row>
    <row r="2" spans="1:17" ht="26.25" x14ac:dyDescent="0.4">
      <c r="B2" s="199" t="s">
        <v>951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"/>
    </row>
    <row r="3" spans="1:17" ht="15.75" thickBot="1" x14ac:dyDescent="0.3"/>
    <row r="4" spans="1:17" s="4" customFormat="1" x14ac:dyDescent="0.25">
      <c r="A4" s="200" t="s">
        <v>0</v>
      </c>
      <c r="B4" s="202" t="s">
        <v>531</v>
      </c>
      <c r="C4" s="196" t="s">
        <v>530</v>
      </c>
      <c r="D4" s="202" t="s">
        <v>1</v>
      </c>
      <c r="E4" s="204" t="s">
        <v>2</v>
      </c>
      <c r="F4" s="196" t="s">
        <v>520</v>
      </c>
      <c r="G4" s="196" t="s">
        <v>521</v>
      </c>
      <c r="H4" s="196" t="s">
        <v>522</v>
      </c>
      <c r="I4" s="196" t="s">
        <v>3</v>
      </c>
      <c r="J4" s="196" t="s">
        <v>4</v>
      </c>
      <c r="K4" s="202" t="s">
        <v>5</v>
      </c>
      <c r="L4" s="202"/>
      <c r="M4" s="202"/>
      <c r="N4" s="206"/>
      <c r="O4" s="196" t="s">
        <v>6</v>
      </c>
      <c r="P4" s="196" t="s">
        <v>518</v>
      </c>
      <c r="Q4" s="196" t="s">
        <v>519</v>
      </c>
    </row>
    <row r="5" spans="1:17" x14ac:dyDescent="0.25">
      <c r="A5" s="201"/>
      <c r="B5" s="203"/>
      <c r="C5" s="197"/>
      <c r="D5" s="203"/>
      <c r="E5" s="205"/>
      <c r="F5" s="197"/>
      <c r="G5" s="197"/>
      <c r="H5" s="197"/>
      <c r="I5" s="197"/>
      <c r="J5" s="197"/>
      <c r="K5" s="145" t="s">
        <v>7</v>
      </c>
      <c r="L5" s="145" t="s">
        <v>8</v>
      </c>
      <c r="M5" s="79" t="s">
        <v>9</v>
      </c>
      <c r="N5" s="80" t="s">
        <v>10</v>
      </c>
      <c r="O5" s="197"/>
      <c r="P5" s="197"/>
      <c r="Q5" s="197"/>
    </row>
    <row r="6" spans="1:17" s="48" customFormat="1" ht="60" x14ac:dyDescent="0.25">
      <c r="A6" s="49">
        <v>1</v>
      </c>
      <c r="B6" s="81">
        <v>42104</v>
      </c>
      <c r="C6" s="81">
        <v>42104</v>
      </c>
      <c r="D6" s="40">
        <v>54</v>
      </c>
      <c r="E6" s="41">
        <v>145866.29999999999</v>
      </c>
      <c r="F6" s="15">
        <v>0</v>
      </c>
      <c r="G6" s="42" t="s">
        <v>11</v>
      </c>
      <c r="H6" s="43" t="s">
        <v>11</v>
      </c>
      <c r="I6" s="44" t="s">
        <v>12</v>
      </c>
      <c r="J6" s="45" t="s">
        <v>532</v>
      </c>
      <c r="K6" s="45" t="s">
        <v>14</v>
      </c>
      <c r="L6" s="45" t="s">
        <v>14</v>
      </c>
      <c r="M6" s="46" t="s">
        <v>15</v>
      </c>
      <c r="N6" s="58" t="s">
        <v>16</v>
      </c>
      <c r="O6" s="47" t="s">
        <v>17</v>
      </c>
      <c r="P6" s="10" t="s">
        <v>533</v>
      </c>
      <c r="Q6" s="10" t="s">
        <v>1122</v>
      </c>
    </row>
    <row r="7" spans="1:17" s="48" customFormat="1" ht="90" x14ac:dyDescent="0.25">
      <c r="A7" s="49">
        <f>A6+1</f>
        <v>2</v>
      </c>
      <c r="B7" s="81">
        <v>42130</v>
      </c>
      <c r="C7" s="81">
        <v>42131</v>
      </c>
      <c r="D7" s="40">
        <v>467</v>
      </c>
      <c r="E7" s="15">
        <v>109353.55</v>
      </c>
      <c r="F7" s="15">
        <v>0</v>
      </c>
      <c r="G7" s="42" t="s">
        <v>18</v>
      </c>
      <c r="H7" s="42" t="s">
        <v>18</v>
      </c>
      <c r="I7" s="50" t="s">
        <v>19</v>
      </c>
      <c r="J7" s="45" t="s">
        <v>538</v>
      </c>
      <c r="K7" s="45" t="s">
        <v>14</v>
      </c>
      <c r="L7" s="45" t="s">
        <v>14</v>
      </c>
      <c r="M7" s="16" t="s">
        <v>1033</v>
      </c>
      <c r="N7" s="58" t="s">
        <v>21</v>
      </c>
      <c r="O7" s="47" t="s">
        <v>22</v>
      </c>
      <c r="P7" s="45" t="s">
        <v>537</v>
      </c>
      <c r="Q7" s="45" t="s">
        <v>1123</v>
      </c>
    </row>
    <row r="8" spans="1:17" s="13" customFormat="1" ht="60" x14ac:dyDescent="0.25">
      <c r="A8" s="49">
        <f t="shared" ref="A8:A71" si="0">A7+1</f>
        <v>3</v>
      </c>
      <c r="B8" s="81" t="s">
        <v>23</v>
      </c>
      <c r="C8" s="81">
        <v>42137</v>
      </c>
      <c r="D8" s="40">
        <v>482</v>
      </c>
      <c r="E8" s="41">
        <v>68152.5</v>
      </c>
      <c r="F8" s="41">
        <v>0</v>
      </c>
      <c r="G8" s="82" t="s">
        <v>24</v>
      </c>
      <c r="H8" s="82" t="s">
        <v>24</v>
      </c>
      <c r="I8" s="50" t="s">
        <v>19</v>
      </c>
      <c r="J8" s="45" t="s">
        <v>25</v>
      </c>
      <c r="K8" s="45" t="s">
        <v>26</v>
      </c>
      <c r="L8" s="45" t="s">
        <v>27</v>
      </c>
      <c r="M8" s="46" t="s">
        <v>28</v>
      </c>
      <c r="N8" s="58" t="s">
        <v>29</v>
      </c>
      <c r="O8" s="47" t="s">
        <v>30</v>
      </c>
      <c r="P8" s="45" t="s">
        <v>534</v>
      </c>
      <c r="Q8" s="45" t="s">
        <v>1124</v>
      </c>
    </row>
    <row r="9" spans="1:17" s="13" customFormat="1" ht="60" x14ac:dyDescent="0.25">
      <c r="A9" s="49">
        <f t="shared" si="0"/>
        <v>4</v>
      </c>
      <c r="B9" s="81" t="s">
        <v>23</v>
      </c>
      <c r="C9" s="81">
        <v>42137</v>
      </c>
      <c r="D9" s="9">
        <v>483</v>
      </c>
      <c r="E9" s="15">
        <v>27561.02</v>
      </c>
      <c r="F9" s="15">
        <v>0</v>
      </c>
      <c r="G9" s="51" t="s">
        <v>24</v>
      </c>
      <c r="H9" s="82" t="s">
        <v>24</v>
      </c>
      <c r="I9" s="50" t="s">
        <v>19</v>
      </c>
      <c r="J9" s="45" t="s">
        <v>31</v>
      </c>
      <c r="K9" s="45" t="s">
        <v>26</v>
      </c>
      <c r="L9" s="45" t="s">
        <v>27</v>
      </c>
      <c r="M9" s="46" t="s">
        <v>28</v>
      </c>
      <c r="N9" s="58" t="s">
        <v>29</v>
      </c>
      <c r="O9" s="47" t="s">
        <v>32</v>
      </c>
      <c r="P9" s="45" t="s">
        <v>540</v>
      </c>
      <c r="Q9" s="45" t="s">
        <v>1124</v>
      </c>
    </row>
    <row r="10" spans="1:17" s="13" customFormat="1" ht="60" x14ac:dyDescent="0.25">
      <c r="A10" s="49">
        <f t="shared" si="0"/>
        <v>5</v>
      </c>
      <c r="B10" s="14" t="s">
        <v>23</v>
      </c>
      <c r="C10" s="14">
        <v>42137</v>
      </c>
      <c r="D10" s="9">
        <v>484</v>
      </c>
      <c r="E10" s="15">
        <v>5825.78</v>
      </c>
      <c r="F10" s="15">
        <v>0</v>
      </c>
      <c r="G10" s="51" t="s">
        <v>24</v>
      </c>
      <c r="H10" s="82" t="s">
        <v>24</v>
      </c>
      <c r="I10" s="50" t="s">
        <v>19</v>
      </c>
      <c r="J10" s="45" t="s">
        <v>25</v>
      </c>
      <c r="K10" s="45" t="s">
        <v>26</v>
      </c>
      <c r="L10" s="45" t="s">
        <v>27</v>
      </c>
      <c r="M10" s="46" t="s">
        <v>28</v>
      </c>
      <c r="N10" s="58" t="s">
        <v>29</v>
      </c>
      <c r="O10" s="47" t="s">
        <v>33</v>
      </c>
      <c r="P10" s="45" t="s">
        <v>540</v>
      </c>
      <c r="Q10" s="45" t="s">
        <v>1124</v>
      </c>
    </row>
    <row r="11" spans="1:17" s="13" customFormat="1" ht="60" x14ac:dyDescent="0.25">
      <c r="A11" s="49">
        <f t="shared" si="0"/>
        <v>6</v>
      </c>
      <c r="B11" s="14" t="s">
        <v>23</v>
      </c>
      <c r="C11" s="14">
        <v>42137</v>
      </c>
      <c r="D11" s="9">
        <v>485</v>
      </c>
      <c r="E11" s="15">
        <v>8698.5</v>
      </c>
      <c r="F11" s="15">
        <v>0</v>
      </c>
      <c r="G11" s="51" t="s">
        <v>24</v>
      </c>
      <c r="H11" s="82" t="s">
        <v>24</v>
      </c>
      <c r="I11" s="50" t="s">
        <v>19</v>
      </c>
      <c r="J11" s="45" t="s">
        <v>25</v>
      </c>
      <c r="K11" s="45" t="s">
        <v>26</v>
      </c>
      <c r="L11" s="45" t="s">
        <v>27</v>
      </c>
      <c r="M11" s="46" t="s">
        <v>28</v>
      </c>
      <c r="N11" s="58" t="s">
        <v>29</v>
      </c>
      <c r="O11" s="47" t="s">
        <v>34</v>
      </c>
      <c r="P11" s="45" t="s">
        <v>537</v>
      </c>
      <c r="Q11" s="45" t="s">
        <v>1124</v>
      </c>
    </row>
    <row r="12" spans="1:17" s="13" customFormat="1" ht="60" x14ac:dyDescent="0.25">
      <c r="A12" s="49">
        <f t="shared" si="0"/>
        <v>7</v>
      </c>
      <c r="B12" s="14" t="s">
        <v>23</v>
      </c>
      <c r="C12" s="14">
        <v>42137</v>
      </c>
      <c r="D12" s="9">
        <v>486</v>
      </c>
      <c r="E12" s="15">
        <v>11865</v>
      </c>
      <c r="F12" s="15">
        <v>0</v>
      </c>
      <c r="G12" s="51" t="s">
        <v>24</v>
      </c>
      <c r="H12" s="51" t="s">
        <v>24</v>
      </c>
      <c r="I12" s="50" t="s">
        <v>19</v>
      </c>
      <c r="J12" s="10" t="s">
        <v>35</v>
      </c>
      <c r="K12" s="45" t="s">
        <v>26</v>
      </c>
      <c r="L12" s="45" t="s">
        <v>27</v>
      </c>
      <c r="M12" s="46" t="s">
        <v>28</v>
      </c>
      <c r="N12" s="58" t="s">
        <v>29</v>
      </c>
      <c r="O12" s="47" t="s">
        <v>36</v>
      </c>
      <c r="P12" s="10" t="s">
        <v>537</v>
      </c>
      <c r="Q12" s="10" t="s">
        <v>1124</v>
      </c>
    </row>
    <row r="13" spans="1:17" s="48" customFormat="1" ht="75" x14ac:dyDescent="0.25">
      <c r="A13" s="49">
        <f t="shared" si="0"/>
        <v>8</v>
      </c>
      <c r="B13" s="81">
        <v>42139</v>
      </c>
      <c r="C13" s="81">
        <v>42139</v>
      </c>
      <c r="D13" s="40">
        <v>589</v>
      </c>
      <c r="E13" s="15">
        <v>340354.7</v>
      </c>
      <c r="F13" s="15">
        <v>0</v>
      </c>
      <c r="G13" s="42" t="s">
        <v>11</v>
      </c>
      <c r="H13" s="42" t="s">
        <v>11</v>
      </c>
      <c r="I13" s="44" t="s">
        <v>12</v>
      </c>
      <c r="J13" s="45" t="s">
        <v>532</v>
      </c>
      <c r="K13" s="45" t="s">
        <v>14</v>
      </c>
      <c r="L13" s="45" t="s">
        <v>14</v>
      </c>
      <c r="M13" s="46" t="s">
        <v>15</v>
      </c>
      <c r="N13" s="58" t="s">
        <v>16</v>
      </c>
      <c r="O13" s="47" t="s">
        <v>37</v>
      </c>
      <c r="P13" s="45" t="s">
        <v>533</v>
      </c>
      <c r="Q13" s="45" t="s">
        <v>1125</v>
      </c>
    </row>
    <row r="14" spans="1:17" s="48" customFormat="1" ht="60" x14ac:dyDescent="0.25">
      <c r="A14" s="49">
        <f t="shared" si="0"/>
        <v>9</v>
      </c>
      <c r="B14" s="81">
        <v>42163</v>
      </c>
      <c r="C14" s="81">
        <v>42163</v>
      </c>
      <c r="D14" s="40">
        <v>910</v>
      </c>
      <c r="E14" s="15">
        <v>265075.83</v>
      </c>
      <c r="F14" s="15">
        <v>0</v>
      </c>
      <c r="G14" s="42" t="s">
        <v>11</v>
      </c>
      <c r="H14" s="42" t="s">
        <v>11</v>
      </c>
      <c r="I14" s="44" t="s">
        <v>12</v>
      </c>
      <c r="J14" s="45" t="s">
        <v>532</v>
      </c>
      <c r="K14" s="45" t="s">
        <v>14</v>
      </c>
      <c r="L14" s="45" t="s">
        <v>14</v>
      </c>
      <c r="M14" s="46" t="s">
        <v>15</v>
      </c>
      <c r="N14" s="58" t="s">
        <v>16</v>
      </c>
      <c r="O14" s="12" t="s">
        <v>544</v>
      </c>
      <c r="P14" s="45" t="s">
        <v>542</v>
      </c>
      <c r="Q14" s="45" t="s">
        <v>1126</v>
      </c>
    </row>
    <row r="15" spans="1:17" s="48" customFormat="1" ht="75" x14ac:dyDescent="0.25">
      <c r="A15" s="49">
        <f t="shared" si="0"/>
        <v>10</v>
      </c>
      <c r="B15" s="81">
        <v>42171</v>
      </c>
      <c r="C15" s="81">
        <v>42171</v>
      </c>
      <c r="D15" s="40">
        <v>583</v>
      </c>
      <c r="E15" s="15">
        <v>137899.20000000001</v>
      </c>
      <c r="F15" s="15">
        <v>0</v>
      </c>
      <c r="G15" s="42" t="s">
        <v>38</v>
      </c>
      <c r="H15" s="42" t="s">
        <v>38</v>
      </c>
      <c r="I15" s="50" t="s">
        <v>19</v>
      </c>
      <c r="J15" s="45" t="s">
        <v>39</v>
      </c>
      <c r="K15" s="45" t="s">
        <v>14</v>
      </c>
      <c r="L15" s="45" t="s">
        <v>14</v>
      </c>
      <c r="M15" s="46" t="s">
        <v>40</v>
      </c>
      <c r="N15" s="58" t="s">
        <v>41</v>
      </c>
      <c r="O15" s="47" t="s">
        <v>42</v>
      </c>
      <c r="P15" s="45" t="s">
        <v>542</v>
      </c>
      <c r="Q15" s="45" t="s">
        <v>1325</v>
      </c>
    </row>
    <row r="16" spans="1:17" s="48" customFormat="1" ht="60" x14ac:dyDescent="0.25">
      <c r="A16" s="49">
        <f t="shared" si="0"/>
        <v>11</v>
      </c>
      <c r="B16" s="81">
        <v>42172</v>
      </c>
      <c r="C16" s="81">
        <v>42172</v>
      </c>
      <c r="D16" s="40">
        <v>585</v>
      </c>
      <c r="E16" s="15">
        <v>81474.039999999994</v>
      </c>
      <c r="F16" s="15">
        <v>0</v>
      </c>
      <c r="G16" s="42" t="s">
        <v>43</v>
      </c>
      <c r="H16" s="42" t="s">
        <v>43</v>
      </c>
      <c r="I16" s="50" t="s">
        <v>19</v>
      </c>
      <c r="J16" s="45" t="s">
        <v>44</v>
      </c>
      <c r="K16" s="45" t="s">
        <v>14</v>
      </c>
      <c r="L16" s="45" t="s">
        <v>14</v>
      </c>
      <c r="M16" s="46" t="s">
        <v>45</v>
      </c>
      <c r="N16" s="58" t="s">
        <v>46</v>
      </c>
      <c r="O16" s="47" t="s">
        <v>47</v>
      </c>
      <c r="P16" s="45" t="s">
        <v>546</v>
      </c>
      <c r="Q16" s="45" t="s">
        <v>1326</v>
      </c>
    </row>
    <row r="17" spans="1:17" s="48" customFormat="1" ht="60" x14ac:dyDescent="0.25">
      <c r="A17" s="49">
        <f t="shared" si="0"/>
        <v>12</v>
      </c>
      <c r="B17" s="81">
        <v>42180</v>
      </c>
      <c r="C17" s="81">
        <v>42180</v>
      </c>
      <c r="D17" s="40">
        <v>610</v>
      </c>
      <c r="E17" s="15">
        <v>44308.5</v>
      </c>
      <c r="F17" s="15">
        <v>0</v>
      </c>
      <c r="G17" s="42" t="s">
        <v>48</v>
      </c>
      <c r="H17" s="42" t="s">
        <v>48</v>
      </c>
      <c r="I17" s="50" t="s">
        <v>19</v>
      </c>
      <c r="J17" s="45" t="s">
        <v>49</v>
      </c>
      <c r="K17" s="45" t="s">
        <v>14</v>
      </c>
      <c r="L17" s="45" t="s">
        <v>14</v>
      </c>
      <c r="M17" s="46" t="s">
        <v>50</v>
      </c>
      <c r="N17" s="58" t="s">
        <v>51</v>
      </c>
      <c r="O17" s="47" t="s">
        <v>52</v>
      </c>
      <c r="P17" s="45" t="s">
        <v>549</v>
      </c>
      <c r="Q17" s="45" t="s">
        <v>1327</v>
      </c>
    </row>
    <row r="18" spans="1:17" s="48" customFormat="1" ht="75" x14ac:dyDescent="0.25">
      <c r="A18" s="49">
        <f t="shared" si="0"/>
        <v>13</v>
      </c>
      <c r="B18" s="14">
        <v>42184</v>
      </c>
      <c r="C18" s="14">
        <v>42184</v>
      </c>
      <c r="D18" s="9">
        <v>623</v>
      </c>
      <c r="E18" s="15">
        <v>208747.43</v>
      </c>
      <c r="F18" s="15">
        <v>0</v>
      </c>
      <c r="G18" s="42" t="s">
        <v>53</v>
      </c>
      <c r="H18" s="42" t="s">
        <v>53</v>
      </c>
      <c r="I18" s="50" t="s">
        <v>19</v>
      </c>
      <c r="J18" s="10" t="s">
        <v>54</v>
      </c>
      <c r="K18" s="45" t="s">
        <v>14</v>
      </c>
      <c r="L18" s="45" t="s">
        <v>14</v>
      </c>
      <c r="M18" s="16" t="s">
        <v>55</v>
      </c>
      <c r="N18" s="11" t="s">
        <v>56</v>
      </c>
      <c r="O18" s="52" t="s">
        <v>57</v>
      </c>
      <c r="P18" s="10" t="s">
        <v>551</v>
      </c>
      <c r="Q18" s="10" t="s">
        <v>1133</v>
      </c>
    </row>
    <row r="19" spans="1:17" s="53" customFormat="1" ht="60" x14ac:dyDescent="0.25">
      <c r="A19" s="49">
        <f t="shared" si="0"/>
        <v>14</v>
      </c>
      <c r="B19" s="14">
        <v>42185</v>
      </c>
      <c r="C19" s="14">
        <v>42185</v>
      </c>
      <c r="D19" s="9">
        <v>627</v>
      </c>
      <c r="E19" s="15">
        <v>59742</v>
      </c>
      <c r="F19" s="15">
        <v>0</v>
      </c>
      <c r="G19" s="42" t="s">
        <v>58</v>
      </c>
      <c r="H19" s="42" t="s">
        <v>58</v>
      </c>
      <c r="I19" s="50" t="s">
        <v>19</v>
      </c>
      <c r="J19" s="10" t="s">
        <v>59</v>
      </c>
      <c r="K19" s="45" t="s">
        <v>14</v>
      </c>
      <c r="L19" s="45" t="s">
        <v>14</v>
      </c>
      <c r="M19" s="16" t="s">
        <v>60</v>
      </c>
      <c r="N19" s="11" t="s">
        <v>61</v>
      </c>
      <c r="O19" s="12" t="s">
        <v>62</v>
      </c>
      <c r="P19" s="10" t="s">
        <v>542</v>
      </c>
      <c r="Q19" s="10" t="s">
        <v>1132</v>
      </c>
    </row>
    <row r="20" spans="1:17" s="13" customFormat="1" ht="60" x14ac:dyDescent="0.25">
      <c r="A20" s="49">
        <f t="shared" si="0"/>
        <v>15</v>
      </c>
      <c r="B20" s="14">
        <v>42192</v>
      </c>
      <c r="C20" s="14">
        <v>42192</v>
      </c>
      <c r="D20" s="9">
        <v>643</v>
      </c>
      <c r="E20" s="15">
        <v>235964.39</v>
      </c>
      <c r="F20" s="15">
        <v>0</v>
      </c>
      <c r="G20" s="11" t="s">
        <v>63</v>
      </c>
      <c r="H20" s="11" t="s">
        <v>63</v>
      </c>
      <c r="I20" s="50" t="s">
        <v>19</v>
      </c>
      <c r="J20" s="10" t="s">
        <v>64</v>
      </c>
      <c r="K20" s="45" t="s">
        <v>14</v>
      </c>
      <c r="L20" s="45" t="s">
        <v>14</v>
      </c>
      <c r="M20" s="16" t="s">
        <v>65</v>
      </c>
      <c r="N20" s="11" t="s">
        <v>66</v>
      </c>
      <c r="O20" s="12" t="s">
        <v>67</v>
      </c>
      <c r="P20" s="10" t="s">
        <v>550</v>
      </c>
      <c r="Q20" s="10" t="s">
        <v>1131</v>
      </c>
    </row>
    <row r="21" spans="1:17" s="13" customFormat="1" ht="75" x14ac:dyDescent="0.25">
      <c r="A21" s="49">
        <f t="shared" si="0"/>
        <v>16</v>
      </c>
      <c r="B21" s="14">
        <v>42202</v>
      </c>
      <c r="C21" s="14">
        <v>42202</v>
      </c>
      <c r="D21" s="9">
        <v>682</v>
      </c>
      <c r="E21" s="41">
        <v>95086.17</v>
      </c>
      <c r="F21" s="41">
        <v>0</v>
      </c>
      <c r="G21" s="54" t="s">
        <v>68</v>
      </c>
      <c r="H21" s="54" t="s">
        <v>68</v>
      </c>
      <c r="I21" s="50" t="s">
        <v>19</v>
      </c>
      <c r="J21" s="45" t="s">
        <v>69</v>
      </c>
      <c r="K21" s="45" t="s">
        <v>14</v>
      </c>
      <c r="L21" s="45" t="s">
        <v>14</v>
      </c>
      <c r="M21" s="45" t="s">
        <v>70</v>
      </c>
      <c r="N21" s="11" t="s">
        <v>71</v>
      </c>
      <c r="O21" s="55" t="s">
        <v>72</v>
      </c>
      <c r="P21" s="45" t="s">
        <v>551</v>
      </c>
      <c r="Q21" s="45" t="s">
        <v>1130</v>
      </c>
    </row>
    <row r="22" spans="1:17" s="13" customFormat="1" ht="75" x14ac:dyDescent="0.25">
      <c r="A22" s="49">
        <f t="shared" si="0"/>
        <v>17</v>
      </c>
      <c r="B22" s="14">
        <v>42202</v>
      </c>
      <c r="C22" s="14">
        <v>42202</v>
      </c>
      <c r="D22" s="9">
        <v>679</v>
      </c>
      <c r="E22" s="41">
        <v>64309.06</v>
      </c>
      <c r="F22" s="41">
        <v>0</v>
      </c>
      <c r="G22" s="54" t="s">
        <v>24</v>
      </c>
      <c r="H22" s="54" t="s">
        <v>24</v>
      </c>
      <c r="I22" s="50" t="s">
        <v>19</v>
      </c>
      <c r="J22" s="45" t="s">
        <v>31</v>
      </c>
      <c r="K22" s="10" t="s">
        <v>26</v>
      </c>
      <c r="L22" s="10" t="s">
        <v>27</v>
      </c>
      <c r="M22" s="45" t="s">
        <v>28</v>
      </c>
      <c r="N22" s="11" t="s">
        <v>29</v>
      </c>
      <c r="O22" s="55" t="s">
        <v>73</v>
      </c>
      <c r="P22" s="45" t="s">
        <v>540</v>
      </c>
      <c r="Q22" s="45" t="s">
        <v>1127</v>
      </c>
    </row>
    <row r="23" spans="1:17" s="13" customFormat="1" ht="60" x14ac:dyDescent="0.25">
      <c r="A23" s="49">
        <f t="shared" si="0"/>
        <v>18</v>
      </c>
      <c r="B23" s="14">
        <v>42202</v>
      </c>
      <c r="C23" s="14">
        <v>42202</v>
      </c>
      <c r="D23" s="9">
        <v>680</v>
      </c>
      <c r="E23" s="41">
        <v>13593.48</v>
      </c>
      <c r="F23" s="41">
        <v>0</v>
      </c>
      <c r="G23" s="54" t="s">
        <v>24</v>
      </c>
      <c r="H23" s="54" t="s">
        <v>24</v>
      </c>
      <c r="I23" s="50" t="s">
        <v>19</v>
      </c>
      <c r="J23" s="45" t="s">
        <v>25</v>
      </c>
      <c r="K23" s="10" t="s">
        <v>26</v>
      </c>
      <c r="L23" s="10" t="s">
        <v>27</v>
      </c>
      <c r="M23" s="45" t="s">
        <v>28</v>
      </c>
      <c r="N23" s="11" t="s">
        <v>29</v>
      </c>
      <c r="O23" s="64" t="s">
        <v>74</v>
      </c>
      <c r="P23" s="45" t="s">
        <v>540</v>
      </c>
      <c r="Q23" s="45" t="s">
        <v>1127</v>
      </c>
    </row>
    <row r="24" spans="1:17" s="13" customFormat="1" ht="60" x14ac:dyDescent="0.25">
      <c r="A24" s="49">
        <f t="shared" si="0"/>
        <v>19</v>
      </c>
      <c r="B24" s="14">
        <v>42202</v>
      </c>
      <c r="C24" s="14">
        <v>42202</v>
      </c>
      <c r="D24" s="9">
        <v>681</v>
      </c>
      <c r="E24" s="41">
        <v>20296.5</v>
      </c>
      <c r="F24" s="41">
        <v>0</v>
      </c>
      <c r="G24" s="54" t="s">
        <v>24</v>
      </c>
      <c r="H24" s="54" t="s">
        <v>24</v>
      </c>
      <c r="I24" s="50" t="s">
        <v>19</v>
      </c>
      <c r="J24" s="45" t="s">
        <v>25</v>
      </c>
      <c r="K24" s="10" t="s">
        <v>26</v>
      </c>
      <c r="L24" s="10" t="s">
        <v>27</v>
      </c>
      <c r="M24" s="45" t="s">
        <v>28</v>
      </c>
      <c r="N24" s="11" t="s">
        <v>29</v>
      </c>
      <c r="O24" s="64" t="s">
        <v>75</v>
      </c>
      <c r="P24" s="45" t="s">
        <v>537</v>
      </c>
      <c r="Q24" s="45" t="s">
        <v>1127</v>
      </c>
    </row>
    <row r="25" spans="1:17" s="13" customFormat="1" ht="75" x14ac:dyDescent="0.25">
      <c r="A25" s="49">
        <f t="shared" si="0"/>
        <v>20</v>
      </c>
      <c r="B25" s="14">
        <v>42201</v>
      </c>
      <c r="C25" s="14">
        <v>42201</v>
      </c>
      <c r="D25" s="9">
        <v>675</v>
      </c>
      <c r="E25" s="15">
        <v>210000</v>
      </c>
      <c r="F25" s="15">
        <v>0</v>
      </c>
      <c r="G25" s="11" t="s">
        <v>76</v>
      </c>
      <c r="H25" s="11" t="s">
        <v>76</v>
      </c>
      <c r="I25" s="50" t="s">
        <v>19</v>
      </c>
      <c r="J25" s="10" t="s">
        <v>557</v>
      </c>
      <c r="K25" s="45" t="s">
        <v>14</v>
      </c>
      <c r="L25" s="45" t="s">
        <v>14</v>
      </c>
      <c r="M25" s="16" t="s">
        <v>77</v>
      </c>
      <c r="N25" s="11" t="s">
        <v>78</v>
      </c>
      <c r="O25" s="12" t="s">
        <v>79</v>
      </c>
      <c r="P25" s="10" t="s">
        <v>542</v>
      </c>
      <c r="Q25" s="10" t="s">
        <v>1128</v>
      </c>
    </row>
    <row r="26" spans="1:17" s="13" customFormat="1" ht="75" x14ac:dyDescent="0.25">
      <c r="A26" s="49">
        <f t="shared" si="0"/>
        <v>21</v>
      </c>
      <c r="B26" s="14">
        <v>42207</v>
      </c>
      <c r="C26" s="14">
        <v>42207</v>
      </c>
      <c r="D26" s="9">
        <v>696</v>
      </c>
      <c r="E26" s="15">
        <v>487077.33</v>
      </c>
      <c r="F26" s="15">
        <v>0</v>
      </c>
      <c r="G26" s="11" t="s">
        <v>53</v>
      </c>
      <c r="H26" s="11" t="s">
        <v>53</v>
      </c>
      <c r="I26" s="50" t="s">
        <v>19</v>
      </c>
      <c r="J26" s="45" t="s">
        <v>54</v>
      </c>
      <c r="K26" s="45" t="s">
        <v>14</v>
      </c>
      <c r="L26" s="45" t="s">
        <v>14</v>
      </c>
      <c r="M26" s="16" t="s">
        <v>55</v>
      </c>
      <c r="N26" s="11" t="s">
        <v>56</v>
      </c>
      <c r="O26" s="55" t="s">
        <v>80</v>
      </c>
      <c r="P26" s="45" t="s">
        <v>551</v>
      </c>
      <c r="Q26" s="45" t="s">
        <v>1129</v>
      </c>
    </row>
    <row r="27" spans="1:17" s="13" customFormat="1" ht="75" x14ac:dyDescent="0.25">
      <c r="A27" s="49">
        <f t="shared" si="0"/>
        <v>22</v>
      </c>
      <c r="B27" s="14">
        <v>42207</v>
      </c>
      <c r="C27" s="14">
        <v>42207</v>
      </c>
      <c r="D27" s="9">
        <v>697</v>
      </c>
      <c r="E27" s="15">
        <v>190106.11</v>
      </c>
      <c r="F27" s="15">
        <v>0</v>
      </c>
      <c r="G27" s="11" t="s">
        <v>43</v>
      </c>
      <c r="H27" s="11" t="s">
        <v>43</v>
      </c>
      <c r="I27" s="50" t="s">
        <v>19</v>
      </c>
      <c r="J27" s="10" t="s">
        <v>44</v>
      </c>
      <c r="K27" s="45" t="s">
        <v>14</v>
      </c>
      <c r="L27" s="45" t="s">
        <v>14</v>
      </c>
      <c r="M27" s="16" t="s">
        <v>45</v>
      </c>
      <c r="N27" s="11" t="s">
        <v>46</v>
      </c>
      <c r="O27" s="55" t="s">
        <v>81</v>
      </c>
      <c r="P27" s="10" t="s">
        <v>546</v>
      </c>
      <c r="Q27" s="10" t="s">
        <v>1134</v>
      </c>
    </row>
    <row r="28" spans="1:17" s="13" customFormat="1" ht="75" x14ac:dyDescent="0.25">
      <c r="A28" s="49">
        <f t="shared" si="0"/>
        <v>23</v>
      </c>
      <c r="B28" s="14">
        <v>42209</v>
      </c>
      <c r="C28" s="14">
        <v>42209</v>
      </c>
      <c r="D28" s="9">
        <v>704</v>
      </c>
      <c r="E28" s="41">
        <v>139398</v>
      </c>
      <c r="F28" s="41">
        <v>0</v>
      </c>
      <c r="G28" s="11" t="s">
        <v>58</v>
      </c>
      <c r="H28" s="11" t="s">
        <v>58</v>
      </c>
      <c r="I28" s="50" t="s">
        <v>19</v>
      </c>
      <c r="J28" s="10" t="s">
        <v>82</v>
      </c>
      <c r="K28" s="45" t="s">
        <v>14</v>
      </c>
      <c r="L28" s="45" t="s">
        <v>14</v>
      </c>
      <c r="M28" s="16" t="s">
        <v>60</v>
      </c>
      <c r="N28" s="11" t="s">
        <v>61</v>
      </c>
      <c r="O28" s="12" t="s">
        <v>83</v>
      </c>
      <c r="P28" s="10" t="s">
        <v>542</v>
      </c>
      <c r="Q28" s="10" t="s">
        <v>1135</v>
      </c>
    </row>
    <row r="29" spans="1:17" s="13" customFormat="1" ht="75" x14ac:dyDescent="0.25">
      <c r="A29" s="49">
        <f t="shared" si="0"/>
        <v>24</v>
      </c>
      <c r="B29" s="14">
        <v>42209</v>
      </c>
      <c r="C29" s="14">
        <v>42209</v>
      </c>
      <c r="D29" s="9">
        <v>703</v>
      </c>
      <c r="E29" s="41">
        <v>566705.53</v>
      </c>
      <c r="F29" s="41">
        <v>0</v>
      </c>
      <c r="G29" s="11" t="s">
        <v>84</v>
      </c>
      <c r="H29" s="11" t="s">
        <v>84</v>
      </c>
      <c r="I29" s="50" t="s">
        <v>19</v>
      </c>
      <c r="J29" s="10" t="s">
        <v>85</v>
      </c>
      <c r="K29" s="45" t="s">
        <v>14</v>
      </c>
      <c r="L29" s="45" t="s">
        <v>14</v>
      </c>
      <c r="M29" s="16" t="s">
        <v>86</v>
      </c>
      <c r="N29" s="11" t="s">
        <v>87</v>
      </c>
      <c r="O29" s="12" t="s">
        <v>88</v>
      </c>
      <c r="P29" s="10" t="s">
        <v>551</v>
      </c>
      <c r="Q29" s="10" t="s">
        <v>1136</v>
      </c>
    </row>
    <row r="30" spans="1:17" s="13" customFormat="1" ht="45" x14ac:dyDescent="0.25">
      <c r="A30" s="49">
        <f t="shared" si="0"/>
        <v>25</v>
      </c>
      <c r="B30" s="14">
        <v>42212</v>
      </c>
      <c r="C30" s="14">
        <v>42212</v>
      </c>
      <c r="D30" s="9">
        <v>706</v>
      </c>
      <c r="E30" s="41">
        <v>159022.5</v>
      </c>
      <c r="F30" s="41">
        <v>0</v>
      </c>
      <c r="G30" s="11" t="s">
        <v>24</v>
      </c>
      <c r="H30" s="11" t="s">
        <v>24</v>
      </c>
      <c r="I30" s="50" t="s">
        <v>19</v>
      </c>
      <c r="J30" s="10" t="s">
        <v>25</v>
      </c>
      <c r="K30" s="45" t="s">
        <v>14</v>
      </c>
      <c r="L30" s="45" t="s">
        <v>27</v>
      </c>
      <c r="M30" s="16" t="s">
        <v>28</v>
      </c>
      <c r="N30" s="11" t="s">
        <v>29</v>
      </c>
      <c r="O30" s="12" t="s">
        <v>89</v>
      </c>
      <c r="P30" s="10" t="s">
        <v>562</v>
      </c>
      <c r="Q30" s="10" t="s">
        <v>1137</v>
      </c>
    </row>
    <row r="31" spans="1:17" s="13" customFormat="1" ht="60" x14ac:dyDescent="0.25">
      <c r="A31" s="49">
        <f t="shared" si="0"/>
        <v>26</v>
      </c>
      <c r="B31" s="14">
        <v>42229</v>
      </c>
      <c r="C31" s="14">
        <v>42229</v>
      </c>
      <c r="D31" s="9">
        <v>742</v>
      </c>
      <c r="E31" s="41">
        <v>43740</v>
      </c>
      <c r="F31" s="41">
        <v>0</v>
      </c>
      <c r="G31" s="11" t="s">
        <v>90</v>
      </c>
      <c r="H31" s="11" t="s">
        <v>90</v>
      </c>
      <c r="I31" s="50" t="s">
        <v>19</v>
      </c>
      <c r="J31" s="10" t="s">
        <v>91</v>
      </c>
      <c r="K31" s="45" t="s">
        <v>14</v>
      </c>
      <c r="L31" s="45" t="s">
        <v>14</v>
      </c>
      <c r="M31" s="16" t="s">
        <v>92</v>
      </c>
      <c r="N31" s="11" t="s">
        <v>93</v>
      </c>
      <c r="O31" s="12" t="s">
        <v>94</v>
      </c>
      <c r="P31" s="10" t="s">
        <v>540</v>
      </c>
      <c r="Q31" s="10" t="s">
        <v>1138</v>
      </c>
    </row>
    <row r="32" spans="1:17" s="13" customFormat="1" ht="60" x14ac:dyDescent="0.25">
      <c r="A32" s="49">
        <f t="shared" si="0"/>
        <v>27</v>
      </c>
      <c r="B32" s="56">
        <v>42233</v>
      </c>
      <c r="C32" s="56">
        <v>42233</v>
      </c>
      <c r="D32" s="9">
        <v>763</v>
      </c>
      <c r="E32" s="41">
        <v>177410.1</v>
      </c>
      <c r="F32" s="41">
        <v>0</v>
      </c>
      <c r="G32" s="57" t="s">
        <v>95</v>
      </c>
      <c r="H32" s="57" t="s">
        <v>95</v>
      </c>
      <c r="I32" s="50" t="s">
        <v>19</v>
      </c>
      <c r="J32" s="10" t="s">
        <v>566</v>
      </c>
      <c r="K32" s="45" t="s">
        <v>14</v>
      </c>
      <c r="L32" s="45" t="s">
        <v>14</v>
      </c>
      <c r="M32" s="16" t="s">
        <v>65</v>
      </c>
      <c r="N32" s="11" t="s">
        <v>97</v>
      </c>
      <c r="O32" s="12" t="s">
        <v>98</v>
      </c>
      <c r="P32" s="10" t="s">
        <v>549</v>
      </c>
      <c r="Q32" s="10" t="s">
        <v>1139</v>
      </c>
    </row>
    <row r="33" spans="1:17" s="13" customFormat="1" ht="75" x14ac:dyDescent="0.25">
      <c r="A33" s="49">
        <f t="shared" si="0"/>
        <v>28</v>
      </c>
      <c r="B33" s="56">
        <v>42233</v>
      </c>
      <c r="C33" s="56">
        <v>42233</v>
      </c>
      <c r="D33" s="9">
        <v>761</v>
      </c>
      <c r="E33" s="41">
        <v>27685</v>
      </c>
      <c r="F33" s="41">
        <v>0</v>
      </c>
      <c r="G33" s="54" t="s">
        <v>24</v>
      </c>
      <c r="H33" s="54" t="s">
        <v>24</v>
      </c>
      <c r="I33" s="50" t="s">
        <v>19</v>
      </c>
      <c r="J33" s="10" t="s">
        <v>35</v>
      </c>
      <c r="K33" s="45" t="s">
        <v>14</v>
      </c>
      <c r="L33" s="45" t="s">
        <v>27</v>
      </c>
      <c r="M33" s="16" t="s">
        <v>28</v>
      </c>
      <c r="N33" s="11" t="s">
        <v>29</v>
      </c>
      <c r="O33" s="12" t="s">
        <v>99</v>
      </c>
      <c r="P33" s="10" t="s">
        <v>537</v>
      </c>
      <c r="Q33" s="10" t="s">
        <v>1140</v>
      </c>
    </row>
    <row r="34" spans="1:17" s="13" customFormat="1" ht="90" x14ac:dyDescent="0.25">
      <c r="A34" s="49">
        <f t="shared" si="0"/>
        <v>29</v>
      </c>
      <c r="B34" s="56">
        <v>42233</v>
      </c>
      <c r="C34" s="56">
        <v>42233</v>
      </c>
      <c r="D34" s="9">
        <v>762</v>
      </c>
      <c r="E34" s="41">
        <v>151040</v>
      </c>
      <c r="F34" s="41">
        <v>0</v>
      </c>
      <c r="G34" s="54" t="s">
        <v>68</v>
      </c>
      <c r="H34" s="54" t="s">
        <v>68</v>
      </c>
      <c r="I34" s="50" t="s">
        <v>19</v>
      </c>
      <c r="J34" s="10" t="s">
        <v>69</v>
      </c>
      <c r="K34" s="45" t="s">
        <v>14</v>
      </c>
      <c r="L34" s="45" t="s">
        <v>14</v>
      </c>
      <c r="M34" s="45" t="s">
        <v>70</v>
      </c>
      <c r="N34" s="11" t="s">
        <v>71</v>
      </c>
      <c r="O34" s="12" t="s">
        <v>100</v>
      </c>
      <c r="P34" s="10" t="s">
        <v>551</v>
      </c>
      <c r="Q34" s="10" t="s">
        <v>1141</v>
      </c>
    </row>
    <row r="35" spans="1:17" s="13" customFormat="1" ht="75" x14ac:dyDescent="0.25">
      <c r="A35" s="49">
        <f t="shared" si="0"/>
        <v>30</v>
      </c>
      <c r="B35" s="14">
        <v>42237</v>
      </c>
      <c r="C35" s="14">
        <v>42237</v>
      </c>
      <c r="D35" s="9">
        <v>774</v>
      </c>
      <c r="E35" s="15">
        <v>550583.56999999995</v>
      </c>
      <c r="F35" s="15">
        <v>0</v>
      </c>
      <c r="G35" s="58" t="s">
        <v>63</v>
      </c>
      <c r="H35" s="58" t="s">
        <v>63</v>
      </c>
      <c r="I35" s="50" t="s">
        <v>19</v>
      </c>
      <c r="J35" s="10" t="s">
        <v>64</v>
      </c>
      <c r="K35" s="45" t="s">
        <v>14</v>
      </c>
      <c r="L35" s="45" t="s">
        <v>14</v>
      </c>
      <c r="M35" s="16" t="s">
        <v>65</v>
      </c>
      <c r="N35" s="11" t="s">
        <v>66</v>
      </c>
      <c r="O35" s="55" t="s">
        <v>101</v>
      </c>
      <c r="P35" s="10" t="s">
        <v>550</v>
      </c>
      <c r="Q35" s="10" t="s">
        <v>1142</v>
      </c>
    </row>
    <row r="36" spans="1:17" s="13" customFormat="1" ht="60" x14ac:dyDescent="0.25">
      <c r="A36" s="49">
        <f t="shared" si="0"/>
        <v>31</v>
      </c>
      <c r="B36" s="14">
        <v>42242</v>
      </c>
      <c r="C36" s="14">
        <v>42242</v>
      </c>
      <c r="D36" s="9">
        <v>785</v>
      </c>
      <c r="E36" s="15">
        <v>59979.45</v>
      </c>
      <c r="F36" s="15">
        <v>0</v>
      </c>
      <c r="G36" s="17" t="s">
        <v>102</v>
      </c>
      <c r="H36" s="17" t="s">
        <v>102</v>
      </c>
      <c r="I36" s="50" t="s">
        <v>19</v>
      </c>
      <c r="J36" s="10" t="s">
        <v>103</v>
      </c>
      <c r="K36" s="45" t="s">
        <v>14</v>
      </c>
      <c r="L36" s="45" t="s">
        <v>14</v>
      </c>
      <c r="M36" s="16" t="s">
        <v>104</v>
      </c>
      <c r="N36" s="11" t="s">
        <v>105</v>
      </c>
      <c r="O36" s="12" t="s">
        <v>106</v>
      </c>
      <c r="P36" s="10" t="s">
        <v>540</v>
      </c>
      <c r="Q36" s="10" t="s">
        <v>1143</v>
      </c>
    </row>
    <row r="37" spans="1:17" s="13" customFormat="1" ht="60" x14ac:dyDescent="0.25">
      <c r="A37" s="49">
        <f t="shared" si="0"/>
        <v>32</v>
      </c>
      <c r="B37" s="14">
        <v>42243</v>
      </c>
      <c r="C37" s="14">
        <v>42243</v>
      </c>
      <c r="D37" s="9">
        <v>789</v>
      </c>
      <c r="E37" s="15">
        <v>30000</v>
      </c>
      <c r="F37" s="15">
        <v>0</v>
      </c>
      <c r="G37" s="58" t="s">
        <v>107</v>
      </c>
      <c r="H37" s="58" t="s">
        <v>107</v>
      </c>
      <c r="I37" s="50" t="s">
        <v>19</v>
      </c>
      <c r="J37" s="45" t="s">
        <v>108</v>
      </c>
      <c r="K37" s="45" t="s">
        <v>14</v>
      </c>
      <c r="L37" s="45" t="s">
        <v>14</v>
      </c>
      <c r="M37" s="16" t="s">
        <v>109</v>
      </c>
      <c r="N37" s="11" t="s">
        <v>110</v>
      </c>
      <c r="O37" s="55" t="s">
        <v>111</v>
      </c>
      <c r="P37" s="45" t="s">
        <v>551</v>
      </c>
      <c r="Q37" s="45" t="s">
        <v>1144</v>
      </c>
    </row>
    <row r="38" spans="1:17" s="13" customFormat="1" ht="60" x14ac:dyDescent="0.25">
      <c r="A38" s="49">
        <f t="shared" si="0"/>
        <v>33</v>
      </c>
      <c r="B38" s="14">
        <v>42244</v>
      </c>
      <c r="C38" s="14">
        <v>42244</v>
      </c>
      <c r="D38" s="9">
        <v>798</v>
      </c>
      <c r="E38" s="15">
        <v>332793.45</v>
      </c>
      <c r="F38" s="15">
        <v>0</v>
      </c>
      <c r="G38" s="17" t="s">
        <v>112</v>
      </c>
      <c r="H38" s="17" t="s">
        <v>112</v>
      </c>
      <c r="I38" s="50" t="s">
        <v>19</v>
      </c>
      <c r="J38" s="10" t="s">
        <v>113</v>
      </c>
      <c r="K38" s="45" t="s">
        <v>14</v>
      </c>
      <c r="L38" s="45" t="s">
        <v>14</v>
      </c>
      <c r="M38" s="16" t="s">
        <v>114</v>
      </c>
      <c r="N38" s="11" t="s">
        <v>115</v>
      </c>
      <c r="O38" s="12" t="s">
        <v>116</v>
      </c>
      <c r="P38" s="10" t="s">
        <v>573</v>
      </c>
      <c r="Q38" s="10" t="s">
        <v>1145</v>
      </c>
    </row>
    <row r="39" spans="1:17" s="13" customFormat="1" ht="60" x14ac:dyDescent="0.25">
      <c r="A39" s="49">
        <f t="shared" si="0"/>
        <v>34</v>
      </c>
      <c r="B39" s="14">
        <v>42248</v>
      </c>
      <c r="C39" s="14">
        <v>42248</v>
      </c>
      <c r="D39" s="9">
        <v>14</v>
      </c>
      <c r="E39" s="15">
        <v>355941.96</v>
      </c>
      <c r="F39" s="15">
        <v>0</v>
      </c>
      <c r="G39" s="11" t="s">
        <v>117</v>
      </c>
      <c r="H39" s="11" t="s">
        <v>117</v>
      </c>
      <c r="I39" s="50" t="s">
        <v>118</v>
      </c>
      <c r="J39" s="10" t="s">
        <v>119</v>
      </c>
      <c r="K39" s="45" t="s">
        <v>14</v>
      </c>
      <c r="L39" s="45" t="s">
        <v>14</v>
      </c>
      <c r="M39" s="16" t="s">
        <v>120</v>
      </c>
      <c r="N39" s="11" t="s">
        <v>121</v>
      </c>
      <c r="O39" s="12" t="s">
        <v>122</v>
      </c>
      <c r="P39" s="10" t="s">
        <v>577</v>
      </c>
      <c r="Q39" s="10" t="s">
        <v>1146</v>
      </c>
    </row>
    <row r="40" spans="1:17" s="13" customFormat="1" ht="75" x14ac:dyDescent="0.25">
      <c r="A40" s="49">
        <f t="shared" si="0"/>
        <v>35</v>
      </c>
      <c r="B40" s="14">
        <v>42248</v>
      </c>
      <c r="C40" s="14">
        <v>42248</v>
      </c>
      <c r="D40" s="9">
        <v>819</v>
      </c>
      <c r="E40" s="15">
        <v>50000</v>
      </c>
      <c r="F40" s="15">
        <v>0</v>
      </c>
      <c r="G40" s="11" t="s">
        <v>123</v>
      </c>
      <c r="H40" s="11" t="s">
        <v>123</v>
      </c>
      <c r="I40" s="50" t="s">
        <v>19</v>
      </c>
      <c r="J40" s="10" t="s">
        <v>124</v>
      </c>
      <c r="K40" s="45" t="s">
        <v>14</v>
      </c>
      <c r="L40" s="45" t="s">
        <v>14</v>
      </c>
      <c r="M40" s="16" t="s">
        <v>125</v>
      </c>
      <c r="N40" s="11" t="s">
        <v>126</v>
      </c>
      <c r="O40" s="12" t="s">
        <v>127</v>
      </c>
      <c r="P40" s="10" t="s">
        <v>575</v>
      </c>
      <c r="Q40" s="10" t="s">
        <v>1147</v>
      </c>
    </row>
    <row r="41" spans="1:17" s="13" customFormat="1" ht="60" x14ac:dyDescent="0.25">
      <c r="A41" s="49">
        <f t="shared" si="0"/>
        <v>36</v>
      </c>
      <c r="B41" s="14">
        <v>42249</v>
      </c>
      <c r="C41" s="14">
        <v>42249</v>
      </c>
      <c r="D41" s="9">
        <v>2054</v>
      </c>
      <c r="E41" s="15">
        <v>124500</v>
      </c>
      <c r="F41" s="15">
        <v>0</v>
      </c>
      <c r="G41" s="42" t="s">
        <v>11</v>
      </c>
      <c r="H41" s="42" t="s">
        <v>11</v>
      </c>
      <c r="I41" s="44" t="s">
        <v>12</v>
      </c>
      <c r="J41" s="10" t="s">
        <v>128</v>
      </c>
      <c r="K41" s="45" t="s">
        <v>14</v>
      </c>
      <c r="L41" s="45" t="s">
        <v>14</v>
      </c>
      <c r="M41" s="16" t="s">
        <v>15</v>
      </c>
      <c r="N41" s="11" t="s">
        <v>16</v>
      </c>
      <c r="O41" s="12" t="s">
        <v>129</v>
      </c>
      <c r="P41" s="10" t="s">
        <v>579</v>
      </c>
      <c r="Q41" s="10" t="s">
        <v>1148</v>
      </c>
    </row>
    <row r="42" spans="1:17" s="13" customFormat="1" ht="60" x14ac:dyDescent="0.25">
      <c r="A42" s="49">
        <f t="shared" si="0"/>
        <v>37</v>
      </c>
      <c r="B42" s="14">
        <v>42250</v>
      </c>
      <c r="C42" s="14">
        <v>42250</v>
      </c>
      <c r="D42" s="9">
        <v>851</v>
      </c>
      <c r="E42" s="41">
        <v>33840</v>
      </c>
      <c r="F42" s="41">
        <v>0</v>
      </c>
      <c r="G42" s="11" t="s">
        <v>130</v>
      </c>
      <c r="H42" s="11" t="s">
        <v>130</v>
      </c>
      <c r="I42" s="50" t="s">
        <v>19</v>
      </c>
      <c r="J42" s="45" t="s">
        <v>131</v>
      </c>
      <c r="K42" s="45" t="s">
        <v>14</v>
      </c>
      <c r="L42" s="45" t="s">
        <v>14</v>
      </c>
      <c r="M42" s="16" t="s">
        <v>132</v>
      </c>
      <c r="N42" s="11" t="s">
        <v>133</v>
      </c>
      <c r="O42" s="12" t="s">
        <v>134</v>
      </c>
      <c r="P42" s="45" t="s">
        <v>540</v>
      </c>
      <c r="Q42" s="10" t="s">
        <v>1307</v>
      </c>
    </row>
    <row r="43" spans="1:17" s="13" customFormat="1" ht="60" x14ac:dyDescent="0.25">
      <c r="A43" s="49">
        <f t="shared" si="0"/>
        <v>38</v>
      </c>
      <c r="B43" s="14">
        <v>42250</v>
      </c>
      <c r="C43" s="14">
        <v>42250</v>
      </c>
      <c r="D43" s="9">
        <v>852</v>
      </c>
      <c r="E43" s="41">
        <v>31725</v>
      </c>
      <c r="F43" s="41">
        <v>0</v>
      </c>
      <c r="G43" s="11" t="s">
        <v>135</v>
      </c>
      <c r="H43" s="11" t="s">
        <v>135</v>
      </c>
      <c r="I43" s="50" t="s">
        <v>19</v>
      </c>
      <c r="J43" s="45" t="s">
        <v>131</v>
      </c>
      <c r="K43" s="45" t="s">
        <v>14</v>
      </c>
      <c r="L43" s="45" t="s">
        <v>14</v>
      </c>
      <c r="M43" s="16" t="s">
        <v>132</v>
      </c>
      <c r="N43" s="11" t="s">
        <v>136</v>
      </c>
      <c r="O43" s="12" t="s">
        <v>137</v>
      </c>
      <c r="P43" s="45" t="s">
        <v>540</v>
      </c>
      <c r="Q43" s="45" t="s">
        <v>1308</v>
      </c>
    </row>
    <row r="44" spans="1:17" s="13" customFormat="1" ht="75" x14ac:dyDescent="0.25">
      <c r="A44" s="49">
        <f t="shared" si="0"/>
        <v>39</v>
      </c>
      <c r="B44" s="14">
        <v>42257</v>
      </c>
      <c r="C44" s="14">
        <v>42257</v>
      </c>
      <c r="D44" s="9">
        <v>861</v>
      </c>
      <c r="E44" s="41">
        <v>106133.09</v>
      </c>
      <c r="F44" s="41">
        <v>0</v>
      </c>
      <c r="G44" s="17" t="s">
        <v>53</v>
      </c>
      <c r="H44" s="17" t="s">
        <v>53</v>
      </c>
      <c r="I44" s="20" t="s">
        <v>19</v>
      </c>
      <c r="J44" s="45" t="s">
        <v>54</v>
      </c>
      <c r="K44" s="45" t="s">
        <v>14</v>
      </c>
      <c r="L44" s="45" t="s">
        <v>14</v>
      </c>
      <c r="M44" s="16" t="s">
        <v>55</v>
      </c>
      <c r="N44" s="11" t="s">
        <v>56</v>
      </c>
      <c r="O44" s="12" t="s">
        <v>138</v>
      </c>
      <c r="P44" s="45" t="s">
        <v>551</v>
      </c>
      <c r="Q44" s="45" t="s">
        <v>1309</v>
      </c>
    </row>
    <row r="45" spans="1:17" s="13" customFormat="1" ht="60" x14ac:dyDescent="0.25">
      <c r="A45" s="49">
        <f t="shared" si="0"/>
        <v>40</v>
      </c>
      <c r="B45" s="14">
        <v>42257</v>
      </c>
      <c r="C45" s="14">
        <v>42257</v>
      </c>
      <c r="D45" s="9">
        <v>866</v>
      </c>
      <c r="E45" s="41">
        <v>94408.2</v>
      </c>
      <c r="F45" s="41">
        <v>0</v>
      </c>
      <c r="G45" s="17" t="s">
        <v>139</v>
      </c>
      <c r="H45" s="17" t="s">
        <v>139</v>
      </c>
      <c r="I45" s="20" t="s">
        <v>19</v>
      </c>
      <c r="J45" s="45" t="s">
        <v>140</v>
      </c>
      <c r="K45" s="45" t="s">
        <v>26</v>
      </c>
      <c r="L45" s="45" t="s">
        <v>27</v>
      </c>
      <c r="M45" s="16" t="s">
        <v>141</v>
      </c>
      <c r="N45" s="11" t="s">
        <v>142</v>
      </c>
      <c r="O45" s="12" t="s">
        <v>143</v>
      </c>
      <c r="P45" s="45" t="s">
        <v>551</v>
      </c>
      <c r="Q45" s="45" t="s">
        <v>1149</v>
      </c>
    </row>
    <row r="46" spans="1:17" s="13" customFormat="1" ht="75" x14ac:dyDescent="0.25">
      <c r="A46" s="49">
        <f t="shared" si="0"/>
        <v>41</v>
      </c>
      <c r="B46" s="14">
        <v>42257</v>
      </c>
      <c r="C46" s="14">
        <v>42257</v>
      </c>
      <c r="D46" s="9">
        <v>863</v>
      </c>
      <c r="E46" s="41">
        <v>102060</v>
      </c>
      <c r="F46" s="41">
        <v>0</v>
      </c>
      <c r="G46" s="17" t="s">
        <v>90</v>
      </c>
      <c r="H46" s="17" t="s">
        <v>90</v>
      </c>
      <c r="I46" s="20" t="s">
        <v>19</v>
      </c>
      <c r="J46" s="45" t="s">
        <v>91</v>
      </c>
      <c r="K46" s="45" t="s">
        <v>14</v>
      </c>
      <c r="L46" s="45" t="s">
        <v>14</v>
      </c>
      <c r="M46" s="16" t="s">
        <v>92</v>
      </c>
      <c r="N46" s="11" t="s">
        <v>93</v>
      </c>
      <c r="O46" s="12" t="s">
        <v>144</v>
      </c>
      <c r="P46" s="45" t="s">
        <v>540</v>
      </c>
      <c r="Q46" s="45" t="s">
        <v>1150</v>
      </c>
    </row>
    <row r="47" spans="1:17" s="13" customFormat="1" ht="75" x14ac:dyDescent="0.25">
      <c r="A47" s="49">
        <f t="shared" si="0"/>
        <v>42</v>
      </c>
      <c r="B47" s="14">
        <v>42257</v>
      </c>
      <c r="C47" s="14">
        <v>42257</v>
      </c>
      <c r="D47" s="9">
        <v>862</v>
      </c>
      <c r="E47" s="41">
        <v>149566.76999999999</v>
      </c>
      <c r="F47" s="41">
        <v>0</v>
      </c>
      <c r="G47" s="17" t="s">
        <v>145</v>
      </c>
      <c r="H47" s="17" t="s">
        <v>145</v>
      </c>
      <c r="I47" s="20" t="s">
        <v>19</v>
      </c>
      <c r="J47" s="45" t="s">
        <v>146</v>
      </c>
      <c r="K47" s="45" t="s">
        <v>14</v>
      </c>
      <c r="L47" s="45" t="s">
        <v>14</v>
      </c>
      <c r="M47" s="16" t="s">
        <v>147</v>
      </c>
      <c r="N47" s="11" t="s">
        <v>148</v>
      </c>
      <c r="O47" s="12" t="s">
        <v>149</v>
      </c>
      <c r="P47" s="45" t="s">
        <v>551</v>
      </c>
      <c r="Q47" s="45" t="s">
        <v>1151</v>
      </c>
    </row>
    <row r="48" spans="1:17" s="13" customFormat="1" ht="75" x14ac:dyDescent="0.25">
      <c r="A48" s="49">
        <f t="shared" si="0"/>
        <v>43</v>
      </c>
      <c r="B48" s="14">
        <v>42254</v>
      </c>
      <c r="C48" s="14">
        <v>42254</v>
      </c>
      <c r="D48" s="9">
        <v>2078</v>
      </c>
      <c r="E48" s="41">
        <v>228000</v>
      </c>
      <c r="F48" s="41">
        <v>0</v>
      </c>
      <c r="G48" s="17" t="s">
        <v>150</v>
      </c>
      <c r="H48" s="17" t="s">
        <v>150</v>
      </c>
      <c r="I48" s="20" t="s">
        <v>12</v>
      </c>
      <c r="J48" s="45" t="s">
        <v>54</v>
      </c>
      <c r="K48" s="45" t="s">
        <v>14</v>
      </c>
      <c r="L48" s="45" t="s">
        <v>14</v>
      </c>
      <c r="M48" s="16" t="s">
        <v>151</v>
      </c>
      <c r="N48" s="11" t="s">
        <v>152</v>
      </c>
      <c r="O48" s="12" t="s">
        <v>153</v>
      </c>
      <c r="P48" s="45" t="s">
        <v>551</v>
      </c>
      <c r="Q48" s="45" t="s">
        <v>1152</v>
      </c>
    </row>
    <row r="49" spans="1:17" s="13" customFormat="1" ht="60" x14ac:dyDescent="0.25">
      <c r="A49" s="49">
        <f t="shared" si="0"/>
        <v>44</v>
      </c>
      <c r="B49" s="14">
        <v>42254</v>
      </c>
      <c r="C49" s="14">
        <v>42254</v>
      </c>
      <c r="D49" s="9">
        <v>2077</v>
      </c>
      <c r="E49" s="15">
        <v>61111.85</v>
      </c>
      <c r="F49" s="15">
        <v>0</v>
      </c>
      <c r="G49" s="17" t="s">
        <v>154</v>
      </c>
      <c r="H49" s="17" t="s">
        <v>154</v>
      </c>
      <c r="I49" s="20" t="s">
        <v>12</v>
      </c>
      <c r="J49" s="10" t="s">
        <v>155</v>
      </c>
      <c r="K49" s="45" t="s">
        <v>14</v>
      </c>
      <c r="L49" s="45" t="s">
        <v>14</v>
      </c>
      <c r="M49" s="16" t="s">
        <v>156</v>
      </c>
      <c r="N49" s="11" t="s">
        <v>157</v>
      </c>
      <c r="O49" s="12" t="s">
        <v>158</v>
      </c>
      <c r="P49" s="10" t="s">
        <v>534</v>
      </c>
      <c r="Q49" s="10" t="s">
        <v>1153</v>
      </c>
    </row>
    <row r="50" spans="1:17" s="13" customFormat="1" ht="75" x14ac:dyDescent="0.25">
      <c r="A50" s="49">
        <f t="shared" si="0"/>
        <v>45</v>
      </c>
      <c r="B50" s="14">
        <v>42262</v>
      </c>
      <c r="C50" s="14">
        <v>42262</v>
      </c>
      <c r="D50" s="9">
        <v>1</v>
      </c>
      <c r="E50" s="15">
        <v>102727.36</v>
      </c>
      <c r="F50" s="15">
        <v>0</v>
      </c>
      <c r="G50" s="8" t="s">
        <v>1628</v>
      </c>
      <c r="H50" s="11" t="s">
        <v>159</v>
      </c>
      <c r="I50" s="17" t="s">
        <v>160</v>
      </c>
      <c r="J50" s="10" t="s">
        <v>161</v>
      </c>
      <c r="K50" s="45" t="s">
        <v>14</v>
      </c>
      <c r="L50" s="45" t="s">
        <v>14</v>
      </c>
      <c r="M50" s="16" t="s">
        <v>162</v>
      </c>
      <c r="N50" s="11" t="s">
        <v>163</v>
      </c>
      <c r="O50" s="55" t="s">
        <v>164</v>
      </c>
      <c r="P50" s="10" t="s">
        <v>551</v>
      </c>
      <c r="Q50" s="10" t="s">
        <v>1154</v>
      </c>
    </row>
    <row r="51" spans="1:17" s="13" customFormat="1" ht="75" x14ac:dyDescent="0.25">
      <c r="A51" s="49">
        <f t="shared" si="0"/>
        <v>46</v>
      </c>
      <c r="B51" s="14">
        <v>42257</v>
      </c>
      <c r="C51" s="14">
        <v>42257</v>
      </c>
      <c r="D51" s="9">
        <v>864</v>
      </c>
      <c r="E51" s="15">
        <v>66000</v>
      </c>
      <c r="F51" s="15">
        <v>0</v>
      </c>
      <c r="G51" s="11" t="s">
        <v>165</v>
      </c>
      <c r="H51" s="11" t="s">
        <v>165</v>
      </c>
      <c r="I51" s="20" t="s">
        <v>19</v>
      </c>
      <c r="J51" s="10" t="s">
        <v>166</v>
      </c>
      <c r="K51" s="45" t="s">
        <v>14</v>
      </c>
      <c r="L51" s="45" t="s">
        <v>14</v>
      </c>
      <c r="M51" s="16" t="s">
        <v>167</v>
      </c>
      <c r="N51" s="11" t="s">
        <v>168</v>
      </c>
      <c r="O51" s="55" t="s">
        <v>169</v>
      </c>
      <c r="P51" s="10" t="s">
        <v>551</v>
      </c>
      <c r="Q51" s="10" t="s">
        <v>1162</v>
      </c>
    </row>
    <row r="52" spans="1:17" s="13" customFormat="1" ht="75" x14ac:dyDescent="0.25">
      <c r="A52" s="49">
        <f t="shared" si="0"/>
        <v>47</v>
      </c>
      <c r="B52" s="14">
        <v>42257</v>
      </c>
      <c r="C52" s="14">
        <v>42257</v>
      </c>
      <c r="D52" s="9">
        <v>15</v>
      </c>
      <c r="E52" s="15">
        <v>426916.06</v>
      </c>
      <c r="F52" s="15">
        <v>0</v>
      </c>
      <c r="G52" s="21" t="s">
        <v>117</v>
      </c>
      <c r="H52" s="21" t="s">
        <v>117</v>
      </c>
      <c r="I52" s="50" t="s">
        <v>118</v>
      </c>
      <c r="J52" s="10" t="s">
        <v>119</v>
      </c>
      <c r="K52" s="45" t="s">
        <v>14</v>
      </c>
      <c r="L52" s="45" t="s">
        <v>14</v>
      </c>
      <c r="M52" s="16" t="s">
        <v>120</v>
      </c>
      <c r="N52" s="11" t="s">
        <v>121</v>
      </c>
      <c r="O52" s="55" t="s">
        <v>170</v>
      </c>
      <c r="P52" s="10" t="s">
        <v>577</v>
      </c>
      <c r="Q52" s="10" t="s">
        <v>1161</v>
      </c>
    </row>
    <row r="53" spans="1:17" s="13" customFormat="1" ht="75" x14ac:dyDescent="0.25">
      <c r="A53" s="49">
        <f t="shared" si="0"/>
        <v>48</v>
      </c>
      <c r="B53" s="14">
        <v>42257</v>
      </c>
      <c r="C53" s="14">
        <v>42257</v>
      </c>
      <c r="D53" s="9">
        <v>865</v>
      </c>
      <c r="E53" s="15">
        <v>229832</v>
      </c>
      <c r="F53" s="15">
        <v>0</v>
      </c>
      <c r="G53" s="42" t="s">
        <v>38</v>
      </c>
      <c r="H53" s="42" t="s">
        <v>38</v>
      </c>
      <c r="I53" s="50" t="s">
        <v>19</v>
      </c>
      <c r="J53" s="45" t="s">
        <v>39</v>
      </c>
      <c r="K53" s="45" t="s">
        <v>14</v>
      </c>
      <c r="L53" s="45" t="s">
        <v>14</v>
      </c>
      <c r="M53" s="16" t="s">
        <v>40</v>
      </c>
      <c r="N53" s="11" t="s">
        <v>41</v>
      </c>
      <c r="O53" s="55" t="s">
        <v>171</v>
      </c>
      <c r="P53" s="45" t="s">
        <v>542</v>
      </c>
      <c r="Q53" s="45" t="s">
        <v>1160</v>
      </c>
    </row>
    <row r="54" spans="1:17" s="13" customFormat="1" ht="90" x14ac:dyDescent="0.25">
      <c r="A54" s="49">
        <f t="shared" si="0"/>
        <v>49</v>
      </c>
      <c r="B54" s="14">
        <v>42257</v>
      </c>
      <c r="C54" s="14">
        <v>42257</v>
      </c>
      <c r="D54" s="9">
        <v>867</v>
      </c>
      <c r="E54" s="15">
        <v>504000</v>
      </c>
      <c r="F54" s="15">
        <v>0</v>
      </c>
      <c r="G54" s="17" t="s">
        <v>76</v>
      </c>
      <c r="H54" s="17" t="s">
        <v>76</v>
      </c>
      <c r="I54" s="20" t="s">
        <v>19</v>
      </c>
      <c r="J54" s="10" t="s">
        <v>172</v>
      </c>
      <c r="K54" s="45" t="s">
        <v>14</v>
      </c>
      <c r="L54" s="45" t="s">
        <v>14</v>
      </c>
      <c r="M54" s="16" t="s">
        <v>77</v>
      </c>
      <c r="N54" s="11" t="s">
        <v>78</v>
      </c>
      <c r="O54" s="55" t="s">
        <v>173</v>
      </c>
      <c r="P54" s="10" t="s">
        <v>542</v>
      </c>
      <c r="Q54" s="10" t="s">
        <v>1159</v>
      </c>
    </row>
    <row r="55" spans="1:17" s="13" customFormat="1" ht="60" x14ac:dyDescent="0.25">
      <c r="A55" s="49">
        <f t="shared" si="0"/>
        <v>50</v>
      </c>
      <c r="B55" s="14">
        <v>42262</v>
      </c>
      <c r="C55" s="14">
        <v>42262</v>
      </c>
      <c r="D55" s="9">
        <v>882</v>
      </c>
      <c r="E55" s="15">
        <v>33000</v>
      </c>
      <c r="F55" s="15">
        <v>0</v>
      </c>
      <c r="G55" s="11" t="s">
        <v>174</v>
      </c>
      <c r="H55" s="11" t="s">
        <v>174</v>
      </c>
      <c r="I55" s="20" t="s">
        <v>19</v>
      </c>
      <c r="J55" s="10" t="s">
        <v>175</v>
      </c>
      <c r="K55" s="45" t="s">
        <v>14</v>
      </c>
      <c r="L55" s="45" t="s">
        <v>14</v>
      </c>
      <c r="M55" s="16" t="s">
        <v>65</v>
      </c>
      <c r="N55" s="11" t="s">
        <v>176</v>
      </c>
      <c r="O55" s="55" t="s">
        <v>177</v>
      </c>
      <c r="P55" s="10" t="s">
        <v>551</v>
      </c>
      <c r="Q55" s="10" t="s">
        <v>1158</v>
      </c>
    </row>
    <row r="56" spans="1:17" s="13" customFormat="1" ht="60" x14ac:dyDescent="0.25">
      <c r="A56" s="49">
        <f t="shared" si="0"/>
        <v>51</v>
      </c>
      <c r="B56" s="14">
        <v>42265</v>
      </c>
      <c r="C56" s="14">
        <v>42265</v>
      </c>
      <c r="D56" s="9">
        <v>912</v>
      </c>
      <c r="E56" s="15">
        <v>193821.09</v>
      </c>
      <c r="F56" s="15">
        <v>0</v>
      </c>
      <c r="G56" s="11" t="s">
        <v>178</v>
      </c>
      <c r="H56" s="11" t="s">
        <v>178</v>
      </c>
      <c r="I56" s="20" t="s">
        <v>19</v>
      </c>
      <c r="J56" s="10" t="s">
        <v>179</v>
      </c>
      <c r="K56" s="45" t="s">
        <v>14</v>
      </c>
      <c r="L56" s="45" t="s">
        <v>14</v>
      </c>
      <c r="M56" s="16" t="s">
        <v>180</v>
      </c>
      <c r="N56" s="11" t="s">
        <v>181</v>
      </c>
      <c r="O56" s="55" t="s">
        <v>182</v>
      </c>
      <c r="P56" s="10" t="s">
        <v>577</v>
      </c>
      <c r="Q56" s="10" t="s">
        <v>1157</v>
      </c>
    </row>
    <row r="57" spans="1:17" s="13" customFormat="1" ht="75" x14ac:dyDescent="0.25">
      <c r="A57" s="49">
        <f t="shared" si="0"/>
        <v>52</v>
      </c>
      <c r="B57" s="14">
        <v>42265</v>
      </c>
      <c r="C57" s="14">
        <v>42265</v>
      </c>
      <c r="D57" s="9">
        <v>910</v>
      </c>
      <c r="E57" s="41">
        <v>304898.39</v>
      </c>
      <c r="F57" s="41">
        <v>0</v>
      </c>
      <c r="G57" s="11" t="s">
        <v>84</v>
      </c>
      <c r="H57" s="11" t="s">
        <v>84</v>
      </c>
      <c r="I57" s="20" t="s">
        <v>19</v>
      </c>
      <c r="J57" s="10" t="s">
        <v>85</v>
      </c>
      <c r="K57" s="45" t="s">
        <v>14</v>
      </c>
      <c r="L57" s="45" t="s">
        <v>14</v>
      </c>
      <c r="M57" s="16" t="s">
        <v>86</v>
      </c>
      <c r="N57" s="11" t="s">
        <v>87</v>
      </c>
      <c r="O57" s="55" t="s">
        <v>183</v>
      </c>
      <c r="P57" s="10" t="s">
        <v>551</v>
      </c>
      <c r="Q57" s="10" t="s">
        <v>1155</v>
      </c>
    </row>
    <row r="58" spans="1:17" s="13" customFormat="1" ht="75" x14ac:dyDescent="0.25">
      <c r="A58" s="49">
        <f t="shared" si="0"/>
        <v>53</v>
      </c>
      <c r="B58" s="14">
        <v>42265</v>
      </c>
      <c r="C58" s="14">
        <v>42265</v>
      </c>
      <c r="D58" s="9">
        <v>911</v>
      </c>
      <c r="E58" s="15">
        <v>58821.23</v>
      </c>
      <c r="F58" s="15">
        <v>0</v>
      </c>
      <c r="G58" s="17" t="s">
        <v>68</v>
      </c>
      <c r="H58" s="17" t="s">
        <v>68</v>
      </c>
      <c r="I58" s="20" t="s">
        <v>19</v>
      </c>
      <c r="J58" s="10" t="s">
        <v>69</v>
      </c>
      <c r="K58" s="45" t="s">
        <v>14</v>
      </c>
      <c r="L58" s="45" t="s">
        <v>14</v>
      </c>
      <c r="M58" s="45" t="s">
        <v>70</v>
      </c>
      <c r="N58" s="11" t="s">
        <v>71</v>
      </c>
      <c r="O58" s="12" t="s">
        <v>184</v>
      </c>
      <c r="P58" s="10" t="s">
        <v>551</v>
      </c>
      <c r="Q58" s="10" t="s">
        <v>1156</v>
      </c>
    </row>
    <row r="59" spans="1:17" s="59" customFormat="1" ht="60" x14ac:dyDescent="0.25">
      <c r="A59" s="49">
        <f t="shared" si="0"/>
        <v>54</v>
      </c>
      <c r="B59" s="14">
        <v>42269</v>
      </c>
      <c r="C59" s="14">
        <v>42269</v>
      </c>
      <c r="D59" s="9">
        <v>919</v>
      </c>
      <c r="E59" s="15">
        <v>151262.97</v>
      </c>
      <c r="F59" s="15">
        <v>0</v>
      </c>
      <c r="G59" s="17" t="s">
        <v>185</v>
      </c>
      <c r="H59" s="17" t="s">
        <v>185</v>
      </c>
      <c r="I59" s="20" t="s">
        <v>19</v>
      </c>
      <c r="J59" s="10" t="s">
        <v>186</v>
      </c>
      <c r="K59" s="45" t="s">
        <v>14</v>
      </c>
      <c r="L59" s="45" t="s">
        <v>14</v>
      </c>
      <c r="M59" s="16" t="s">
        <v>187</v>
      </c>
      <c r="N59" s="11" t="s">
        <v>188</v>
      </c>
      <c r="O59" s="12" t="s">
        <v>189</v>
      </c>
      <c r="P59" s="10" t="s">
        <v>546</v>
      </c>
      <c r="Q59" s="10" t="s">
        <v>1310</v>
      </c>
    </row>
    <row r="60" spans="1:17" s="59" customFormat="1" ht="60" x14ac:dyDescent="0.25">
      <c r="A60" s="49">
        <f t="shared" si="0"/>
        <v>55</v>
      </c>
      <c r="B60" s="14">
        <v>42271</v>
      </c>
      <c r="C60" s="14">
        <v>42271</v>
      </c>
      <c r="D60" s="9">
        <v>2184</v>
      </c>
      <c r="E60" s="15">
        <v>60831.17</v>
      </c>
      <c r="F60" s="15">
        <v>0</v>
      </c>
      <c r="G60" s="17" t="s">
        <v>11</v>
      </c>
      <c r="H60" s="17" t="s">
        <v>11</v>
      </c>
      <c r="I60" s="20" t="s">
        <v>12</v>
      </c>
      <c r="J60" s="10" t="s">
        <v>13</v>
      </c>
      <c r="K60" s="45" t="s">
        <v>14</v>
      </c>
      <c r="L60" s="45" t="s">
        <v>14</v>
      </c>
      <c r="M60" s="16" t="s">
        <v>15</v>
      </c>
      <c r="N60" s="11" t="s">
        <v>16</v>
      </c>
      <c r="O60" s="12" t="s">
        <v>190</v>
      </c>
      <c r="P60" s="10" t="s">
        <v>542</v>
      </c>
      <c r="Q60" s="10" t="s">
        <v>1311</v>
      </c>
    </row>
    <row r="61" spans="1:17" s="59" customFormat="1" ht="60" x14ac:dyDescent="0.25">
      <c r="A61" s="49">
        <f t="shared" si="0"/>
        <v>56</v>
      </c>
      <c r="B61" s="14">
        <v>42270</v>
      </c>
      <c r="C61" s="14">
        <v>42270</v>
      </c>
      <c r="D61" s="9">
        <v>2168</v>
      </c>
      <c r="E61" s="15">
        <v>213000</v>
      </c>
      <c r="F61" s="15">
        <v>0</v>
      </c>
      <c r="G61" s="17" t="s">
        <v>191</v>
      </c>
      <c r="H61" s="17" t="s">
        <v>191</v>
      </c>
      <c r="I61" s="20" t="s">
        <v>12</v>
      </c>
      <c r="J61" s="10" t="s">
        <v>192</v>
      </c>
      <c r="K61" s="45" t="s">
        <v>26</v>
      </c>
      <c r="L61" s="45" t="s">
        <v>193</v>
      </c>
      <c r="M61" s="16" t="s">
        <v>194</v>
      </c>
      <c r="N61" s="11" t="s">
        <v>195</v>
      </c>
      <c r="O61" s="12" t="s">
        <v>196</v>
      </c>
      <c r="P61" s="10" t="s">
        <v>600</v>
      </c>
      <c r="Q61" s="10" t="s">
        <v>1312</v>
      </c>
    </row>
    <row r="62" spans="1:17" s="59" customFormat="1" ht="60" x14ac:dyDescent="0.25">
      <c r="A62" s="49">
        <f t="shared" si="0"/>
        <v>57</v>
      </c>
      <c r="B62" s="14">
        <v>42272</v>
      </c>
      <c r="C62" s="14">
        <v>42272</v>
      </c>
      <c r="D62" s="9">
        <v>945</v>
      </c>
      <c r="E62" s="15">
        <v>195600</v>
      </c>
      <c r="F62" s="15">
        <v>0</v>
      </c>
      <c r="G62" s="17" t="s">
        <v>197</v>
      </c>
      <c r="H62" s="17" t="s">
        <v>197</v>
      </c>
      <c r="I62" s="20" t="s">
        <v>19</v>
      </c>
      <c r="J62" s="10" t="s">
        <v>59</v>
      </c>
      <c r="K62" s="45" t="s">
        <v>14</v>
      </c>
      <c r="L62" s="45" t="s">
        <v>14</v>
      </c>
      <c r="M62" s="16" t="s">
        <v>15</v>
      </c>
      <c r="N62" s="11" t="s">
        <v>198</v>
      </c>
      <c r="O62" s="12" t="s">
        <v>199</v>
      </c>
      <c r="P62" s="10" t="s">
        <v>542</v>
      </c>
      <c r="Q62" s="10" t="s">
        <v>1313</v>
      </c>
    </row>
    <row r="63" spans="1:17" s="59" customFormat="1" ht="60" x14ac:dyDescent="0.25">
      <c r="A63" s="49">
        <f t="shared" si="0"/>
        <v>58</v>
      </c>
      <c r="B63" s="56">
        <v>42275</v>
      </c>
      <c r="C63" s="56">
        <v>42275</v>
      </c>
      <c r="D63" s="60">
        <v>946</v>
      </c>
      <c r="E63" s="61">
        <v>146394.57</v>
      </c>
      <c r="F63" s="61">
        <v>0</v>
      </c>
      <c r="G63" s="22" t="s">
        <v>200</v>
      </c>
      <c r="H63" s="22" t="s">
        <v>200</v>
      </c>
      <c r="I63" s="23" t="s">
        <v>19</v>
      </c>
      <c r="J63" s="62" t="s">
        <v>201</v>
      </c>
      <c r="K63" s="62" t="s">
        <v>14</v>
      </c>
      <c r="L63" s="62" t="s">
        <v>14</v>
      </c>
      <c r="M63" s="24" t="s">
        <v>202</v>
      </c>
      <c r="N63" s="63" t="s">
        <v>203</v>
      </c>
      <c r="O63" s="52" t="s">
        <v>204</v>
      </c>
      <c r="P63" s="62" t="s">
        <v>551</v>
      </c>
      <c r="Q63" s="62" t="s">
        <v>1211</v>
      </c>
    </row>
    <row r="64" spans="1:17" s="59" customFormat="1" ht="60" x14ac:dyDescent="0.25">
      <c r="A64" s="49">
        <f t="shared" si="0"/>
        <v>59</v>
      </c>
      <c r="B64" s="56">
        <v>42275</v>
      </c>
      <c r="C64" s="56">
        <v>42275</v>
      </c>
      <c r="D64" s="60" t="s">
        <v>604</v>
      </c>
      <c r="E64" s="61">
        <f>60660</f>
        <v>60660</v>
      </c>
      <c r="F64" s="61">
        <v>25</v>
      </c>
      <c r="G64" s="22" t="s">
        <v>205</v>
      </c>
      <c r="H64" s="22" t="s">
        <v>205</v>
      </c>
      <c r="I64" s="23" t="s">
        <v>206</v>
      </c>
      <c r="J64" s="62" t="s">
        <v>207</v>
      </c>
      <c r="K64" s="62" t="s">
        <v>14</v>
      </c>
      <c r="L64" s="62" t="s">
        <v>14</v>
      </c>
      <c r="M64" s="24" t="s">
        <v>208</v>
      </c>
      <c r="N64" s="63" t="s">
        <v>209</v>
      </c>
      <c r="O64" s="52" t="s">
        <v>210</v>
      </c>
      <c r="P64" s="62" t="s">
        <v>549</v>
      </c>
      <c r="Q64" s="62" t="s">
        <v>1328</v>
      </c>
    </row>
    <row r="65" spans="1:17" s="59" customFormat="1" ht="60" x14ac:dyDescent="0.25">
      <c r="A65" s="49">
        <f t="shared" si="0"/>
        <v>60</v>
      </c>
      <c r="B65" s="56">
        <v>42276</v>
      </c>
      <c r="C65" s="56">
        <v>42276</v>
      </c>
      <c r="D65" s="60">
        <v>952</v>
      </c>
      <c r="E65" s="61">
        <v>151262.97</v>
      </c>
      <c r="F65" s="61">
        <v>0</v>
      </c>
      <c r="G65" s="58" t="s">
        <v>211</v>
      </c>
      <c r="H65" s="58" t="s">
        <v>211</v>
      </c>
      <c r="I65" s="23" t="s">
        <v>19</v>
      </c>
      <c r="J65" s="62" t="s">
        <v>212</v>
      </c>
      <c r="K65" s="62" t="s">
        <v>14</v>
      </c>
      <c r="L65" s="62" t="s">
        <v>14</v>
      </c>
      <c r="M65" s="24" t="s">
        <v>187</v>
      </c>
      <c r="N65" s="63" t="s">
        <v>213</v>
      </c>
      <c r="O65" s="55" t="s">
        <v>214</v>
      </c>
      <c r="P65" s="62" t="s">
        <v>546</v>
      </c>
      <c r="Q65" s="62" t="s">
        <v>1329</v>
      </c>
    </row>
    <row r="66" spans="1:17" s="59" customFormat="1" ht="60" x14ac:dyDescent="0.25">
      <c r="A66" s="49">
        <f t="shared" si="0"/>
        <v>61</v>
      </c>
      <c r="B66" s="56">
        <v>42278</v>
      </c>
      <c r="C66" s="56">
        <v>42278</v>
      </c>
      <c r="D66" s="60">
        <v>959</v>
      </c>
      <c r="E66" s="61">
        <v>32744</v>
      </c>
      <c r="F66" s="61">
        <v>0</v>
      </c>
      <c r="G66" s="58" t="s">
        <v>215</v>
      </c>
      <c r="H66" s="58" t="s">
        <v>215</v>
      </c>
      <c r="I66" s="23" t="s">
        <v>19</v>
      </c>
      <c r="J66" s="62" t="s">
        <v>216</v>
      </c>
      <c r="K66" s="62" t="s">
        <v>26</v>
      </c>
      <c r="L66" s="62" t="s">
        <v>27</v>
      </c>
      <c r="M66" s="24" t="s">
        <v>217</v>
      </c>
      <c r="N66" s="63" t="s">
        <v>218</v>
      </c>
      <c r="O66" s="55" t="s">
        <v>219</v>
      </c>
      <c r="P66" s="62" t="s">
        <v>549</v>
      </c>
      <c r="Q66" s="62" t="s">
        <v>1330</v>
      </c>
    </row>
    <row r="67" spans="1:17" s="59" customFormat="1" ht="75" x14ac:dyDescent="0.25">
      <c r="A67" s="49">
        <f t="shared" si="0"/>
        <v>62</v>
      </c>
      <c r="B67" s="56">
        <v>42279</v>
      </c>
      <c r="C67" s="56">
        <v>42279</v>
      </c>
      <c r="D67" s="60">
        <v>967</v>
      </c>
      <c r="E67" s="61">
        <v>76404</v>
      </c>
      <c r="F67" s="61">
        <v>0</v>
      </c>
      <c r="G67" s="58" t="s">
        <v>215</v>
      </c>
      <c r="H67" s="58" t="s">
        <v>215</v>
      </c>
      <c r="I67" s="23" t="s">
        <v>19</v>
      </c>
      <c r="J67" s="62" t="s">
        <v>216</v>
      </c>
      <c r="K67" s="62" t="s">
        <v>26</v>
      </c>
      <c r="L67" s="62" t="s">
        <v>27</v>
      </c>
      <c r="M67" s="24" t="s">
        <v>217</v>
      </c>
      <c r="N67" s="63" t="s">
        <v>218</v>
      </c>
      <c r="O67" s="55" t="s">
        <v>220</v>
      </c>
      <c r="P67" s="62" t="s">
        <v>549</v>
      </c>
      <c r="Q67" s="62" t="s">
        <v>1331</v>
      </c>
    </row>
    <row r="68" spans="1:17" s="59" customFormat="1" ht="75" x14ac:dyDescent="0.25">
      <c r="A68" s="49">
        <f t="shared" si="0"/>
        <v>63</v>
      </c>
      <c r="B68" s="56">
        <v>42278</v>
      </c>
      <c r="C68" s="56">
        <v>42278</v>
      </c>
      <c r="D68" s="60">
        <v>960</v>
      </c>
      <c r="E68" s="61">
        <v>49941.14</v>
      </c>
      <c r="F68" s="61">
        <v>0</v>
      </c>
      <c r="G68" s="58" t="s">
        <v>215</v>
      </c>
      <c r="H68" s="58" t="s">
        <v>215</v>
      </c>
      <c r="I68" s="23" t="s">
        <v>19</v>
      </c>
      <c r="J68" s="62" t="s">
        <v>221</v>
      </c>
      <c r="K68" s="62" t="s">
        <v>26</v>
      </c>
      <c r="L68" s="62" t="s">
        <v>27</v>
      </c>
      <c r="M68" s="24" t="s">
        <v>217</v>
      </c>
      <c r="N68" s="63" t="s">
        <v>218</v>
      </c>
      <c r="O68" s="55" t="s">
        <v>222</v>
      </c>
      <c r="P68" s="62" t="s">
        <v>609</v>
      </c>
      <c r="Q68" s="62" t="s">
        <v>1357</v>
      </c>
    </row>
    <row r="69" spans="1:17" s="59" customFormat="1" ht="75" x14ac:dyDescent="0.25">
      <c r="A69" s="49">
        <f t="shared" si="0"/>
        <v>64</v>
      </c>
      <c r="B69" s="56">
        <v>42278</v>
      </c>
      <c r="C69" s="56">
        <v>42278</v>
      </c>
      <c r="D69" s="60">
        <v>962</v>
      </c>
      <c r="E69" s="61">
        <v>373956.9</v>
      </c>
      <c r="F69" s="61">
        <v>0</v>
      </c>
      <c r="G69" s="58" t="s">
        <v>95</v>
      </c>
      <c r="H69" s="58" t="s">
        <v>95</v>
      </c>
      <c r="I69" s="23" t="s">
        <v>19</v>
      </c>
      <c r="J69" s="62" t="s">
        <v>96</v>
      </c>
      <c r="K69" s="62" t="s">
        <v>14</v>
      </c>
      <c r="L69" s="62" t="s">
        <v>14</v>
      </c>
      <c r="M69" s="24" t="s">
        <v>65</v>
      </c>
      <c r="N69" s="63" t="s">
        <v>97</v>
      </c>
      <c r="O69" s="55" t="s">
        <v>223</v>
      </c>
      <c r="P69" s="62" t="s">
        <v>611</v>
      </c>
      <c r="Q69" s="62" t="s">
        <v>1305</v>
      </c>
    </row>
    <row r="70" spans="1:17" s="59" customFormat="1" ht="75" x14ac:dyDescent="0.25">
      <c r="A70" s="49">
        <f t="shared" si="0"/>
        <v>65</v>
      </c>
      <c r="B70" s="56">
        <v>42278</v>
      </c>
      <c r="C70" s="56">
        <v>42278</v>
      </c>
      <c r="D70" s="60">
        <v>2223</v>
      </c>
      <c r="E70" s="61">
        <v>84060</v>
      </c>
      <c r="F70" s="61">
        <v>0</v>
      </c>
      <c r="G70" s="58" t="s">
        <v>224</v>
      </c>
      <c r="H70" s="58" t="s">
        <v>224</v>
      </c>
      <c r="I70" s="23" t="s">
        <v>12</v>
      </c>
      <c r="J70" s="62" t="s">
        <v>225</v>
      </c>
      <c r="K70" s="62" t="s">
        <v>14</v>
      </c>
      <c r="L70" s="62" t="s">
        <v>14</v>
      </c>
      <c r="M70" s="24" t="s">
        <v>15</v>
      </c>
      <c r="N70" s="63" t="s">
        <v>16</v>
      </c>
      <c r="O70" s="55" t="s">
        <v>226</v>
      </c>
      <c r="P70" s="62" t="s">
        <v>609</v>
      </c>
      <c r="Q70" s="62" t="s">
        <v>1358</v>
      </c>
    </row>
    <row r="71" spans="1:17" s="59" customFormat="1" ht="75" x14ac:dyDescent="0.25">
      <c r="A71" s="49">
        <f t="shared" si="0"/>
        <v>66</v>
      </c>
      <c r="B71" s="56">
        <v>42278</v>
      </c>
      <c r="C71" s="56">
        <v>42278</v>
      </c>
      <c r="D71" s="60">
        <v>961</v>
      </c>
      <c r="E71" s="61">
        <v>230993.14</v>
      </c>
      <c r="F71" s="61">
        <v>0</v>
      </c>
      <c r="G71" s="58" t="s">
        <v>227</v>
      </c>
      <c r="H71" s="58" t="s">
        <v>227</v>
      </c>
      <c r="I71" s="23" t="s">
        <v>19</v>
      </c>
      <c r="J71" s="62" t="s">
        <v>54</v>
      </c>
      <c r="K71" s="62" t="s">
        <v>14</v>
      </c>
      <c r="L71" s="62" t="s">
        <v>14</v>
      </c>
      <c r="M71" s="24" t="s">
        <v>228</v>
      </c>
      <c r="N71" s="63" t="s">
        <v>229</v>
      </c>
      <c r="O71" s="55" t="s">
        <v>230</v>
      </c>
      <c r="P71" s="62" t="s">
        <v>551</v>
      </c>
      <c r="Q71" s="62" t="s">
        <v>1163</v>
      </c>
    </row>
    <row r="72" spans="1:17" s="59" customFormat="1" ht="75" x14ac:dyDescent="0.25">
      <c r="A72" s="49">
        <f t="shared" ref="A72:A135" si="1">A71+1</f>
        <v>67</v>
      </c>
      <c r="B72" s="56">
        <v>42278</v>
      </c>
      <c r="C72" s="56">
        <v>42278</v>
      </c>
      <c r="D72" s="60">
        <v>16</v>
      </c>
      <c r="E72" s="61">
        <v>240000</v>
      </c>
      <c r="F72" s="61">
        <v>0</v>
      </c>
      <c r="G72" s="58" t="s">
        <v>117</v>
      </c>
      <c r="H72" s="58" t="s">
        <v>117</v>
      </c>
      <c r="I72" s="23" t="s">
        <v>118</v>
      </c>
      <c r="J72" s="62" t="s">
        <v>119</v>
      </c>
      <c r="K72" s="62" t="s">
        <v>14</v>
      </c>
      <c r="L72" s="62" t="s">
        <v>14</v>
      </c>
      <c r="M72" s="24" t="s">
        <v>120</v>
      </c>
      <c r="N72" s="63" t="s">
        <v>121</v>
      </c>
      <c r="O72" s="55" t="s">
        <v>231</v>
      </c>
      <c r="P72" s="62" t="s">
        <v>577</v>
      </c>
      <c r="Q72" s="62" t="s">
        <v>1164</v>
      </c>
    </row>
    <row r="73" spans="1:17" s="59" customFormat="1" ht="60" x14ac:dyDescent="0.25">
      <c r="A73" s="49">
        <f t="shared" si="1"/>
        <v>68</v>
      </c>
      <c r="B73" s="56">
        <v>42283</v>
      </c>
      <c r="C73" s="56">
        <v>42283</v>
      </c>
      <c r="D73" s="60">
        <v>2242</v>
      </c>
      <c r="E73" s="61">
        <v>68580</v>
      </c>
      <c r="F73" s="61">
        <v>0</v>
      </c>
      <c r="G73" s="58" t="s">
        <v>232</v>
      </c>
      <c r="H73" s="58" t="s">
        <v>232</v>
      </c>
      <c r="I73" s="23" t="s">
        <v>12</v>
      </c>
      <c r="J73" s="62" t="s">
        <v>59</v>
      </c>
      <c r="K73" s="62" t="s">
        <v>14</v>
      </c>
      <c r="L73" s="62" t="s">
        <v>14</v>
      </c>
      <c r="M73" s="24" t="s">
        <v>233</v>
      </c>
      <c r="N73" s="63" t="s">
        <v>234</v>
      </c>
      <c r="O73" s="55" t="s">
        <v>235</v>
      </c>
      <c r="P73" s="62" t="s">
        <v>542</v>
      </c>
      <c r="Q73" s="62" t="s">
        <v>1165</v>
      </c>
    </row>
    <row r="74" spans="1:17" s="59" customFormat="1" ht="60" x14ac:dyDescent="0.25">
      <c r="A74" s="49">
        <f t="shared" si="1"/>
        <v>69</v>
      </c>
      <c r="B74" s="56">
        <v>42285</v>
      </c>
      <c r="C74" s="56">
        <v>42285</v>
      </c>
      <c r="D74" s="60">
        <v>985</v>
      </c>
      <c r="E74" s="61">
        <v>150216</v>
      </c>
      <c r="F74" s="61">
        <v>0</v>
      </c>
      <c r="G74" s="58" t="s">
        <v>236</v>
      </c>
      <c r="H74" s="58" t="s">
        <v>236</v>
      </c>
      <c r="I74" s="23" t="s">
        <v>19</v>
      </c>
      <c r="J74" s="62" t="s">
        <v>59</v>
      </c>
      <c r="K74" s="62" t="s">
        <v>14</v>
      </c>
      <c r="L74" s="62" t="s">
        <v>14</v>
      </c>
      <c r="M74" s="24" t="s">
        <v>237</v>
      </c>
      <c r="N74" s="63" t="s">
        <v>142</v>
      </c>
      <c r="O74" s="55" t="s">
        <v>238</v>
      </c>
      <c r="P74" s="62" t="s">
        <v>542</v>
      </c>
      <c r="Q74" s="62" t="s">
        <v>1166</v>
      </c>
    </row>
    <row r="75" spans="1:17" s="59" customFormat="1" ht="60" x14ac:dyDescent="0.25">
      <c r="A75" s="49">
        <f t="shared" si="1"/>
        <v>70</v>
      </c>
      <c r="B75" s="56">
        <v>42285</v>
      </c>
      <c r="C75" s="56">
        <v>42285</v>
      </c>
      <c r="D75" s="60">
        <v>992</v>
      </c>
      <c r="E75" s="61">
        <v>180000</v>
      </c>
      <c r="F75" s="61">
        <v>0</v>
      </c>
      <c r="G75" s="58" t="s">
        <v>239</v>
      </c>
      <c r="H75" s="58" t="s">
        <v>239</v>
      </c>
      <c r="I75" s="23" t="s">
        <v>19</v>
      </c>
      <c r="J75" s="62" t="s">
        <v>240</v>
      </c>
      <c r="K75" s="62" t="s">
        <v>14</v>
      </c>
      <c r="L75" s="62" t="s">
        <v>14</v>
      </c>
      <c r="M75" s="24" t="s">
        <v>180</v>
      </c>
      <c r="N75" s="63" t="s">
        <v>241</v>
      </c>
      <c r="O75" s="55" t="s">
        <v>242</v>
      </c>
      <c r="P75" s="62" t="s">
        <v>562</v>
      </c>
      <c r="Q75" s="62" t="s">
        <v>1167</v>
      </c>
    </row>
    <row r="76" spans="1:17" s="59" customFormat="1" ht="75" x14ac:dyDescent="0.25">
      <c r="A76" s="49">
        <f t="shared" si="1"/>
        <v>71</v>
      </c>
      <c r="B76" s="56">
        <v>42291</v>
      </c>
      <c r="C76" s="56">
        <v>42291</v>
      </c>
      <c r="D76" s="60">
        <v>1010</v>
      </c>
      <c r="E76" s="61">
        <v>74025</v>
      </c>
      <c r="F76" s="61">
        <v>0</v>
      </c>
      <c r="G76" s="58" t="s">
        <v>135</v>
      </c>
      <c r="H76" s="58" t="s">
        <v>135</v>
      </c>
      <c r="I76" s="23" t="s">
        <v>19</v>
      </c>
      <c r="J76" s="62" t="s">
        <v>131</v>
      </c>
      <c r="K76" s="62" t="s">
        <v>14</v>
      </c>
      <c r="L76" s="62" t="s">
        <v>14</v>
      </c>
      <c r="M76" s="24" t="s">
        <v>132</v>
      </c>
      <c r="N76" s="63" t="s">
        <v>136</v>
      </c>
      <c r="O76" s="55" t="s">
        <v>243</v>
      </c>
      <c r="P76" s="62" t="s">
        <v>540</v>
      </c>
      <c r="Q76" s="62" t="s">
        <v>1168</v>
      </c>
    </row>
    <row r="77" spans="1:17" s="59" customFormat="1" ht="75" x14ac:dyDescent="0.25">
      <c r="A77" s="49">
        <f t="shared" si="1"/>
        <v>72</v>
      </c>
      <c r="B77" s="56">
        <v>42291</v>
      </c>
      <c r="C77" s="56">
        <v>42291</v>
      </c>
      <c r="D77" s="60">
        <v>1011</v>
      </c>
      <c r="E77" s="61">
        <v>78960</v>
      </c>
      <c r="F77" s="61">
        <v>0</v>
      </c>
      <c r="G77" s="58" t="s">
        <v>130</v>
      </c>
      <c r="H77" s="58" t="s">
        <v>130</v>
      </c>
      <c r="I77" s="23" t="s">
        <v>19</v>
      </c>
      <c r="J77" s="62" t="s">
        <v>131</v>
      </c>
      <c r="K77" s="62" t="s">
        <v>14</v>
      </c>
      <c r="L77" s="62" t="s">
        <v>14</v>
      </c>
      <c r="M77" s="24" t="s">
        <v>132</v>
      </c>
      <c r="N77" s="63" t="s">
        <v>133</v>
      </c>
      <c r="O77" s="55" t="s">
        <v>244</v>
      </c>
      <c r="P77" s="62" t="s">
        <v>540</v>
      </c>
      <c r="Q77" s="62" t="s">
        <v>1169</v>
      </c>
    </row>
    <row r="78" spans="1:17" s="59" customFormat="1" ht="75" x14ac:dyDescent="0.25">
      <c r="A78" s="49">
        <f t="shared" si="1"/>
        <v>73</v>
      </c>
      <c r="B78" s="56">
        <v>42290</v>
      </c>
      <c r="C78" s="56">
        <v>42290</v>
      </c>
      <c r="D78" s="60">
        <v>2288</v>
      </c>
      <c r="E78" s="61">
        <v>142594.31</v>
      </c>
      <c r="F78" s="61">
        <v>0</v>
      </c>
      <c r="G78" s="58" t="s">
        <v>154</v>
      </c>
      <c r="H78" s="58" t="s">
        <v>154</v>
      </c>
      <c r="I78" s="23" t="s">
        <v>12</v>
      </c>
      <c r="J78" s="62" t="s">
        <v>155</v>
      </c>
      <c r="K78" s="62" t="s">
        <v>14</v>
      </c>
      <c r="L78" s="62" t="s">
        <v>14</v>
      </c>
      <c r="M78" s="24" t="s">
        <v>156</v>
      </c>
      <c r="N78" s="63" t="s">
        <v>157</v>
      </c>
      <c r="O78" s="55" t="s">
        <v>245</v>
      </c>
      <c r="P78" s="62" t="s">
        <v>562</v>
      </c>
      <c r="Q78" s="62" t="s">
        <v>1359</v>
      </c>
    </row>
    <row r="79" spans="1:17" s="59" customFormat="1" ht="72.75" customHeight="1" x14ac:dyDescent="0.25">
      <c r="A79" s="49">
        <f t="shared" si="1"/>
        <v>74</v>
      </c>
      <c r="B79" s="56">
        <v>42291</v>
      </c>
      <c r="C79" s="56">
        <v>42291</v>
      </c>
      <c r="D79" s="60">
        <v>1008</v>
      </c>
      <c r="E79" s="61">
        <v>59596.04</v>
      </c>
      <c r="F79" s="61">
        <v>0</v>
      </c>
      <c r="G79" s="58" t="s">
        <v>246</v>
      </c>
      <c r="H79" s="58" t="s">
        <v>246</v>
      </c>
      <c r="I79" s="23" t="s">
        <v>19</v>
      </c>
      <c r="J79" s="62" t="s">
        <v>247</v>
      </c>
      <c r="K79" s="62" t="s">
        <v>26</v>
      </c>
      <c r="L79" s="62" t="s">
        <v>248</v>
      </c>
      <c r="M79" s="24" t="s">
        <v>141</v>
      </c>
      <c r="N79" s="63" t="s">
        <v>78</v>
      </c>
      <c r="O79" s="55" t="s">
        <v>249</v>
      </c>
      <c r="P79" s="62" t="s">
        <v>540</v>
      </c>
      <c r="Q79" s="10" t="s">
        <v>1658</v>
      </c>
    </row>
    <row r="80" spans="1:17" s="59" customFormat="1" ht="75" x14ac:dyDescent="0.25">
      <c r="A80" s="49">
        <f t="shared" si="1"/>
        <v>75</v>
      </c>
      <c r="B80" s="56">
        <v>42291</v>
      </c>
      <c r="C80" s="56">
        <v>42291</v>
      </c>
      <c r="D80" s="60">
        <v>1006</v>
      </c>
      <c r="E80" s="61">
        <v>185276.6</v>
      </c>
      <c r="F80" s="61">
        <v>0</v>
      </c>
      <c r="G80" s="58" t="s">
        <v>250</v>
      </c>
      <c r="H80" s="58" t="s">
        <v>250</v>
      </c>
      <c r="I80" s="23" t="s">
        <v>19</v>
      </c>
      <c r="J80" s="62" t="s">
        <v>251</v>
      </c>
      <c r="K80" s="62" t="s">
        <v>14</v>
      </c>
      <c r="L80" s="62" t="s">
        <v>14</v>
      </c>
      <c r="M80" s="24" t="s">
        <v>252</v>
      </c>
      <c r="N80" s="63" t="s">
        <v>253</v>
      </c>
      <c r="O80" s="55" t="s">
        <v>254</v>
      </c>
      <c r="P80" s="62" t="s">
        <v>546</v>
      </c>
      <c r="Q80" s="62" t="s">
        <v>1360</v>
      </c>
    </row>
    <row r="81" spans="1:17" s="59" customFormat="1" ht="75" x14ac:dyDescent="0.25">
      <c r="A81" s="49">
        <f t="shared" si="1"/>
        <v>76</v>
      </c>
      <c r="B81" s="56">
        <v>42291</v>
      </c>
      <c r="C81" s="56">
        <v>42291</v>
      </c>
      <c r="D81" s="60">
        <v>1007</v>
      </c>
      <c r="E81" s="61">
        <v>190249.74</v>
      </c>
      <c r="F81" s="61">
        <v>0</v>
      </c>
      <c r="G81" s="58" t="s">
        <v>250</v>
      </c>
      <c r="H81" s="58" t="s">
        <v>250</v>
      </c>
      <c r="I81" s="23" t="s">
        <v>19</v>
      </c>
      <c r="J81" s="62" t="s">
        <v>255</v>
      </c>
      <c r="K81" s="62" t="s">
        <v>14</v>
      </c>
      <c r="L81" s="62" t="s">
        <v>14</v>
      </c>
      <c r="M81" s="24" t="s">
        <v>252</v>
      </c>
      <c r="N81" s="63" t="s">
        <v>253</v>
      </c>
      <c r="O81" s="55" t="s">
        <v>256</v>
      </c>
      <c r="P81" s="62" t="s">
        <v>546</v>
      </c>
      <c r="Q81" s="62" t="s">
        <v>1178</v>
      </c>
    </row>
    <row r="82" spans="1:17" s="59" customFormat="1" ht="75" x14ac:dyDescent="0.25">
      <c r="A82" s="49">
        <f t="shared" si="1"/>
        <v>77</v>
      </c>
      <c r="B82" s="56">
        <v>42291</v>
      </c>
      <c r="C82" s="56">
        <v>42291</v>
      </c>
      <c r="D82" s="60">
        <v>1013</v>
      </c>
      <c r="E82" s="61">
        <v>70671.5</v>
      </c>
      <c r="F82" s="61">
        <v>0</v>
      </c>
      <c r="G82" s="58" t="s">
        <v>250</v>
      </c>
      <c r="H82" s="58" t="s">
        <v>250</v>
      </c>
      <c r="I82" s="23" t="s">
        <v>19</v>
      </c>
      <c r="J82" s="62" t="s">
        <v>257</v>
      </c>
      <c r="K82" s="62" t="s">
        <v>14</v>
      </c>
      <c r="L82" s="62" t="s">
        <v>14</v>
      </c>
      <c r="M82" s="24" t="s">
        <v>252</v>
      </c>
      <c r="N82" s="63" t="s">
        <v>253</v>
      </c>
      <c r="O82" s="55" t="s">
        <v>258</v>
      </c>
      <c r="P82" s="62" t="s">
        <v>546</v>
      </c>
      <c r="Q82" s="62" t="s">
        <v>1177</v>
      </c>
    </row>
    <row r="83" spans="1:17" s="59" customFormat="1" ht="60" x14ac:dyDescent="0.25">
      <c r="A83" s="49">
        <f t="shared" si="1"/>
        <v>78</v>
      </c>
      <c r="B83" s="56">
        <v>42291</v>
      </c>
      <c r="C83" s="56">
        <v>42291</v>
      </c>
      <c r="D83" s="60">
        <v>1009</v>
      </c>
      <c r="E83" s="61">
        <v>70093.53</v>
      </c>
      <c r="F83" s="61">
        <v>0</v>
      </c>
      <c r="G83" s="58" t="s">
        <v>259</v>
      </c>
      <c r="H83" s="58" t="s">
        <v>259</v>
      </c>
      <c r="I83" s="23" t="s">
        <v>19</v>
      </c>
      <c r="J83" s="62" t="s">
        <v>260</v>
      </c>
      <c r="K83" s="62" t="s">
        <v>14</v>
      </c>
      <c r="L83" s="62" t="s">
        <v>14</v>
      </c>
      <c r="M83" s="24" t="s">
        <v>109</v>
      </c>
      <c r="N83" s="63" t="s">
        <v>261</v>
      </c>
      <c r="O83" s="55" t="s">
        <v>262</v>
      </c>
      <c r="P83" s="62" t="s">
        <v>573</v>
      </c>
      <c r="Q83" s="62" t="s">
        <v>1176</v>
      </c>
    </row>
    <row r="84" spans="1:17" s="59" customFormat="1" ht="45" x14ac:dyDescent="0.25">
      <c r="A84" s="49">
        <f t="shared" si="1"/>
        <v>79</v>
      </c>
      <c r="B84" s="56">
        <v>42297</v>
      </c>
      <c r="C84" s="56">
        <v>42297</v>
      </c>
      <c r="D84" s="60">
        <v>18</v>
      </c>
      <c r="E84" s="61">
        <v>71801.100000000006</v>
      </c>
      <c r="F84" s="61">
        <v>0</v>
      </c>
      <c r="G84" s="58" t="s">
        <v>263</v>
      </c>
      <c r="H84" s="58" t="s">
        <v>263</v>
      </c>
      <c r="I84" s="23" t="s">
        <v>118</v>
      </c>
      <c r="J84" s="62" t="s">
        <v>264</v>
      </c>
      <c r="K84" s="62" t="s">
        <v>14</v>
      </c>
      <c r="L84" s="62" t="s">
        <v>14</v>
      </c>
      <c r="M84" s="24" t="s">
        <v>65</v>
      </c>
      <c r="N84" s="63" t="s">
        <v>265</v>
      </c>
      <c r="O84" s="55" t="s">
        <v>266</v>
      </c>
      <c r="P84" s="62" t="s">
        <v>549</v>
      </c>
      <c r="Q84" s="62" t="s">
        <v>1175</v>
      </c>
    </row>
    <row r="85" spans="1:17" s="59" customFormat="1" ht="75" x14ac:dyDescent="0.25">
      <c r="A85" s="49">
        <f t="shared" si="1"/>
        <v>80</v>
      </c>
      <c r="B85" s="56">
        <v>42300</v>
      </c>
      <c r="C85" s="56">
        <v>42300</v>
      </c>
      <c r="D85" s="60">
        <v>1047</v>
      </c>
      <c r="E85" s="61">
        <v>222987</v>
      </c>
      <c r="F85" s="61">
        <v>0</v>
      </c>
      <c r="G85" s="58" t="s">
        <v>200</v>
      </c>
      <c r="H85" s="58" t="s">
        <v>200</v>
      </c>
      <c r="I85" s="23" t="s">
        <v>19</v>
      </c>
      <c r="J85" s="62" t="s">
        <v>627</v>
      </c>
      <c r="K85" s="62" t="s">
        <v>14</v>
      </c>
      <c r="L85" s="62" t="s">
        <v>14</v>
      </c>
      <c r="M85" s="24" t="s">
        <v>202</v>
      </c>
      <c r="N85" s="63" t="s">
        <v>203</v>
      </c>
      <c r="O85" s="55" t="s">
        <v>267</v>
      </c>
      <c r="P85" s="62" t="s">
        <v>551</v>
      </c>
      <c r="Q85" s="10" t="s">
        <v>1657</v>
      </c>
    </row>
    <row r="86" spans="1:17" s="59" customFormat="1" ht="75" x14ac:dyDescent="0.25">
      <c r="A86" s="49">
        <f t="shared" si="1"/>
        <v>81</v>
      </c>
      <c r="B86" s="56">
        <v>42300</v>
      </c>
      <c r="C86" s="56">
        <v>42300</v>
      </c>
      <c r="D86" s="60">
        <v>2370</v>
      </c>
      <c r="E86" s="61">
        <v>290500</v>
      </c>
      <c r="F86" s="61">
        <v>0</v>
      </c>
      <c r="G86" s="58" t="s">
        <v>224</v>
      </c>
      <c r="H86" s="58" t="s">
        <v>224</v>
      </c>
      <c r="I86" s="23" t="s">
        <v>12</v>
      </c>
      <c r="J86" s="62" t="s">
        <v>128</v>
      </c>
      <c r="K86" s="62" t="s">
        <v>14</v>
      </c>
      <c r="L86" s="62" t="s">
        <v>14</v>
      </c>
      <c r="M86" s="24" t="s">
        <v>15</v>
      </c>
      <c r="N86" s="63" t="s">
        <v>16</v>
      </c>
      <c r="O86" s="55" t="s">
        <v>268</v>
      </c>
      <c r="P86" s="62" t="s">
        <v>542</v>
      </c>
      <c r="Q86" s="62" t="s">
        <v>1170</v>
      </c>
    </row>
    <row r="87" spans="1:17" s="59" customFormat="1" ht="60" x14ac:dyDescent="0.25">
      <c r="A87" s="49">
        <f t="shared" si="1"/>
        <v>82</v>
      </c>
      <c r="B87" s="56">
        <v>42300</v>
      </c>
      <c r="C87" s="56">
        <v>42300</v>
      </c>
      <c r="D87" s="60">
        <v>1048</v>
      </c>
      <c r="E87" s="61">
        <v>63758.400000000001</v>
      </c>
      <c r="F87" s="61">
        <v>0</v>
      </c>
      <c r="G87" s="58" t="s">
        <v>269</v>
      </c>
      <c r="H87" s="58" t="s">
        <v>269</v>
      </c>
      <c r="I87" s="23" t="s">
        <v>19</v>
      </c>
      <c r="J87" s="62" t="s">
        <v>630</v>
      </c>
      <c r="K87" s="62" t="s">
        <v>14</v>
      </c>
      <c r="L87" s="62" t="s">
        <v>14</v>
      </c>
      <c r="M87" s="24" t="s">
        <v>271</v>
      </c>
      <c r="N87" s="63" t="s">
        <v>253</v>
      </c>
      <c r="O87" s="55" t="s">
        <v>272</v>
      </c>
      <c r="P87" s="62" t="s">
        <v>577</v>
      </c>
      <c r="Q87" s="62" t="s">
        <v>1171</v>
      </c>
    </row>
    <row r="88" spans="1:17" s="59" customFormat="1" ht="45" x14ac:dyDescent="0.25">
      <c r="A88" s="49">
        <f t="shared" si="1"/>
        <v>83</v>
      </c>
      <c r="B88" s="56">
        <v>42304</v>
      </c>
      <c r="C88" s="56">
        <v>42304</v>
      </c>
      <c r="D88" s="60">
        <v>2417</v>
      </c>
      <c r="E88" s="61">
        <v>127500</v>
      </c>
      <c r="F88" s="61">
        <v>0</v>
      </c>
      <c r="G88" s="58" t="s">
        <v>273</v>
      </c>
      <c r="H88" s="58" t="s">
        <v>273</v>
      </c>
      <c r="I88" s="23" t="s">
        <v>12</v>
      </c>
      <c r="J88" s="62" t="s">
        <v>274</v>
      </c>
      <c r="K88" s="62" t="s">
        <v>14</v>
      </c>
      <c r="L88" s="62" t="s">
        <v>14</v>
      </c>
      <c r="M88" s="24" t="s">
        <v>275</v>
      </c>
      <c r="N88" s="63" t="s">
        <v>152</v>
      </c>
      <c r="O88" s="55" t="s">
        <v>276</v>
      </c>
      <c r="P88" s="62" t="s">
        <v>542</v>
      </c>
      <c r="Q88" s="62" t="s">
        <v>1172</v>
      </c>
    </row>
    <row r="89" spans="1:17" s="59" customFormat="1" ht="60" x14ac:dyDescent="0.25">
      <c r="A89" s="49">
        <f t="shared" si="1"/>
        <v>84</v>
      </c>
      <c r="B89" s="56">
        <v>42304</v>
      </c>
      <c r="C89" s="56">
        <v>42304</v>
      </c>
      <c r="D89" s="60">
        <v>2416</v>
      </c>
      <c r="E89" s="61">
        <v>196140</v>
      </c>
      <c r="F89" s="61">
        <v>0</v>
      </c>
      <c r="G89" s="58" t="s">
        <v>224</v>
      </c>
      <c r="H89" s="58" t="s">
        <v>224</v>
      </c>
      <c r="I89" s="23" t="s">
        <v>12</v>
      </c>
      <c r="J89" s="62" t="s">
        <v>225</v>
      </c>
      <c r="K89" s="62" t="s">
        <v>14</v>
      </c>
      <c r="L89" s="62" t="s">
        <v>14</v>
      </c>
      <c r="M89" s="24" t="s">
        <v>15</v>
      </c>
      <c r="N89" s="63" t="s">
        <v>16</v>
      </c>
      <c r="O89" s="55" t="s">
        <v>277</v>
      </c>
      <c r="P89" s="62" t="s">
        <v>609</v>
      </c>
      <c r="Q89" s="62" t="s">
        <v>1173</v>
      </c>
    </row>
    <row r="90" spans="1:17" s="59" customFormat="1" ht="60" x14ac:dyDescent="0.25">
      <c r="A90" s="49">
        <f t="shared" si="1"/>
        <v>85</v>
      </c>
      <c r="B90" s="56">
        <v>42304</v>
      </c>
      <c r="C90" s="56">
        <v>42304</v>
      </c>
      <c r="D90" s="60">
        <v>1054</v>
      </c>
      <c r="E90" s="61">
        <v>154000</v>
      </c>
      <c r="F90" s="61">
        <v>0</v>
      </c>
      <c r="G90" s="58" t="s">
        <v>165</v>
      </c>
      <c r="H90" s="58" t="s">
        <v>165</v>
      </c>
      <c r="I90" s="23" t="s">
        <v>19</v>
      </c>
      <c r="J90" s="62" t="s">
        <v>166</v>
      </c>
      <c r="K90" s="62" t="s">
        <v>14</v>
      </c>
      <c r="L90" s="62" t="s">
        <v>14</v>
      </c>
      <c r="M90" s="24" t="s">
        <v>167</v>
      </c>
      <c r="N90" s="63" t="s">
        <v>168</v>
      </c>
      <c r="O90" s="55" t="s">
        <v>278</v>
      </c>
      <c r="P90" s="62" t="s">
        <v>551</v>
      </c>
      <c r="Q90" s="62" t="s">
        <v>1174</v>
      </c>
    </row>
    <row r="91" spans="1:17" s="59" customFormat="1" ht="60" x14ac:dyDescent="0.25">
      <c r="A91" s="49">
        <f t="shared" si="1"/>
        <v>86</v>
      </c>
      <c r="B91" s="56">
        <v>42304</v>
      </c>
      <c r="C91" s="56">
        <v>42304</v>
      </c>
      <c r="D91" s="60">
        <v>1055</v>
      </c>
      <c r="E91" s="61">
        <v>103386.5</v>
      </c>
      <c r="F91" s="61">
        <v>0</v>
      </c>
      <c r="G91" s="58" t="s">
        <v>48</v>
      </c>
      <c r="H91" s="58" t="s">
        <v>48</v>
      </c>
      <c r="I91" s="23" t="s">
        <v>19</v>
      </c>
      <c r="J91" s="62" t="s">
        <v>49</v>
      </c>
      <c r="K91" s="62" t="s">
        <v>14</v>
      </c>
      <c r="L91" s="62" t="s">
        <v>14</v>
      </c>
      <c r="M91" s="24" t="s">
        <v>50</v>
      </c>
      <c r="N91" s="63" t="s">
        <v>51</v>
      </c>
      <c r="O91" s="55" t="s">
        <v>279</v>
      </c>
      <c r="P91" s="62" t="s">
        <v>549</v>
      </c>
      <c r="Q91" s="62" t="s">
        <v>1361</v>
      </c>
    </row>
    <row r="92" spans="1:17" s="59" customFormat="1" ht="60" x14ac:dyDescent="0.25">
      <c r="A92" s="49">
        <f t="shared" si="1"/>
        <v>87</v>
      </c>
      <c r="B92" s="56">
        <v>42304</v>
      </c>
      <c r="C92" s="56">
        <v>42304</v>
      </c>
      <c r="D92" s="60">
        <v>1056</v>
      </c>
      <c r="E92" s="61">
        <v>208906.61</v>
      </c>
      <c r="F92" s="61">
        <v>0</v>
      </c>
      <c r="G92" s="58" t="s">
        <v>145</v>
      </c>
      <c r="H92" s="58" t="s">
        <v>145</v>
      </c>
      <c r="I92" s="23" t="s">
        <v>19</v>
      </c>
      <c r="J92" s="62" t="s">
        <v>146</v>
      </c>
      <c r="K92" s="62" t="s">
        <v>14</v>
      </c>
      <c r="L92" s="62" t="s">
        <v>14</v>
      </c>
      <c r="M92" s="24" t="s">
        <v>147</v>
      </c>
      <c r="N92" s="63" t="s">
        <v>148</v>
      </c>
      <c r="O92" s="55" t="s">
        <v>280</v>
      </c>
      <c r="P92" s="62" t="s">
        <v>551</v>
      </c>
      <c r="Q92" s="62" t="s">
        <v>1362</v>
      </c>
    </row>
    <row r="93" spans="1:17" s="59" customFormat="1" ht="45" x14ac:dyDescent="0.25">
      <c r="A93" s="49">
        <f t="shared" si="1"/>
        <v>88</v>
      </c>
      <c r="B93" s="56">
        <v>42304</v>
      </c>
      <c r="C93" s="56">
        <v>42304</v>
      </c>
      <c r="D93" s="60">
        <v>1060</v>
      </c>
      <c r="E93" s="61">
        <v>72084.31</v>
      </c>
      <c r="F93" s="61">
        <v>0</v>
      </c>
      <c r="G93" s="58" t="s">
        <v>281</v>
      </c>
      <c r="H93" s="58" t="s">
        <v>281</v>
      </c>
      <c r="I93" s="23" t="s">
        <v>19</v>
      </c>
      <c r="J93" s="62" t="s">
        <v>282</v>
      </c>
      <c r="K93" s="62" t="s">
        <v>26</v>
      </c>
      <c r="L93" s="62" t="s">
        <v>283</v>
      </c>
      <c r="M93" s="62" t="s">
        <v>194</v>
      </c>
      <c r="N93" s="63" t="s">
        <v>61</v>
      </c>
      <c r="O93" s="55" t="s">
        <v>284</v>
      </c>
      <c r="P93" s="62" t="s">
        <v>537</v>
      </c>
      <c r="Q93" s="62" t="s">
        <v>1188</v>
      </c>
    </row>
    <row r="94" spans="1:17" s="59" customFormat="1" ht="45" x14ac:dyDescent="0.25">
      <c r="A94" s="49">
        <f t="shared" si="1"/>
        <v>89</v>
      </c>
      <c r="B94" s="56">
        <v>42304</v>
      </c>
      <c r="C94" s="56">
        <v>42304</v>
      </c>
      <c r="D94" s="60">
        <v>1059</v>
      </c>
      <c r="E94" s="61">
        <v>149622</v>
      </c>
      <c r="F94" s="61">
        <v>0</v>
      </c>
      <c r="G94" s="58" t="s">
        <v>281</v>
      </c>
      <c r="H94" s="58" t="s">
        <v>281</v>
      </c>
      <c r="I94" s="23" t="s">
        <v>19</v>
      </c>
      <c r="J94" s="62" t="s">
        <v>285</v>
      </c>
      <c r="K94" s="62" t="s">
        <v>26</v>
      </c>
      <c r="L94" s="62" t="s">
        <v>283</v>
      </c>
      <c r="M94" s="62" t="s">
        <v>194</v>
      </c>
      <c r="N94" s="63" t="s">
        <v>286</v>
      </c>
      <c r="O94" s="55" t="s">
        <v>287</v>
      </c>
      <c r="P94" s="62" t="s">
        <v>542</v>
      </c>
      <c r="Q94" s="62" t="s">
        <v>1188</v>
      </c>
    </row>
    <row r="95" spans="1:17" s="59" customFormat="1" ht="60" x14ac:dyDescent="0.25">
      <c r="A95" s="49">
        <f t="shared" si="1"/>
        <v>90</v>
      </c>
      <c r="B95" s="56">
        <v>42304</v>
      </c>
      <c r="C95" s="56">
        <v>42304</v>
      </c>
      <c r="D95" s="60">
        <v>1058</v>
      </c>
      <c r="E95" s="61">
        <v>329739</v>
      </c>
      <c r="F95" s="61">
        <v>0</v>
      </c>
      <c r="G95" s="58" t="s">
        <v>288</v>
      </c>
      <c r="H95" s="58" t="s">
        <v>288</v>
      </c>
      <c r="I95" s="23" t="s">
        <v>19</v>
      </c>
      <c r="J95" s="62" t="s">
        <v>59</v>
      </c>
      <c r="K95" s="62" t="s">
        <v>14</v>
      </c>
      <c r="L95" s="62" t="s">
        <v>14</v>
      </c>
      <c r="M95" s="24" t="s">
        <v>289</v>
      </c>
      <c r="N95" s="63" t="s">
        <v>61</v>
      </c>
      <c r="O95" s="55" t="s">
        <v>290</v>
      </c>
      <c r="P95" s="62" t="s">
        <v>542</v>
      </c>
      <c r="Q95" s="62" t="s">
        <v>1187</v>
      </c>
    </row>
    <row r="96" spans="1:17" s="59" customFormat="1" ht="45" x14ac:dyDescent="0.25">
      <c r="A96" s="49">
        <f t="shared" si="1"/>
        <v>91</v>
      </c>
      <c r="B96" s="56">
        <v>42311</v>
      </c>
      <c r="C96" s="56">
        <v>42311</v>
      </c>
      <c r="D96" s="60">
        <v>21</v>
      </c>
      <c r="E96" s="61">
        <v>167535.9</v>
      </c>
      <c r="F96" s="61">
        <v>0</v>
      </c>
      <c r="G96" s="58" t="s">
        <v>263</v>
      </c>
      <c r="H96" s="58" t="s">
        <v>263</v>
      </c>
      <c r="I96" s="23" t="s">
        <v>118</v>
      </c>
      <c r="J96" s="62" t="s">
        <v>291</v>
      </c>
      <c r="K96" s="62" t="s">
        <v>14</v>
      </c>
      <c r="L96" s="62" t="s">
        <v>14</v>
      </c>
      <c r="M96" s="24" t="s">
        <v>65</v>
      </c>
      <c r="N96" s="63" t="s">
        <v>265</v>
      </c>
      <c r="O96" s="55" t="s">
        <v>292</v>
      </c>
      <c r="P96" s="62" t="s">
        <v>549</v>
      </c>
      <c r="Q96" s="62" t="s">
        <v>1186</v>
      </c>
    </row>
    <row r="97" spans="1:17" s="59" customFormat="1" ht="60" x14ac:dyDescent="0.25">
      <c r="A97" s="49">
        <f t="shared" si="1"/>
        <v>92</v>
      </c>
      <c r="B97" s="14">
        <v>42313</v>
      </c>
      <c r="C97" s="14">
        <v>42313</v>
      </c>
      <c r="D97" s="9">
        <v>2</v>
      </c>
      <c r="E97" s="61">
        <v>150000</v>
      </c>
      <c r="F97" s="61">
        <v>0</v>
      </c>
      <c r="G97" s="58" t="s">
        <v>159</v>
      </c>
      <c r="H97" s="58" t="s">
        <v>159</v>
      </c>
      <c r="I97" s="17" t="s">
        <v>160</v>
      </c>
      <c r="J97" s="62" t="s">
        <v>161</v>
      </c>
      <c r="K97" s="62" t="s">
        <v>14</v>
      </c>
      <c r="L97" s="62" t="s">
        <v>14</v>
      </c>
      <c r="M97" s="16" t="s">
        <v>162</v>
      </c>
      <c r="N97" s="11" t="s">
        <v>163</v>
      </c>
      <c r="O97" s="55" t="s">
        <v>293</v>
      </c>
      <c r="P97" s="62" t="s">
        <v>551</v>
      </c>
      <c r="Q97" s="62" t="s">
        <v>1185</v>
      </c>
    </row>
    <row r="98" spans="1:17" s="59" customFormat="1" ht="60" x14ac:dyDescent="0.25">
      <c r="A98" s="49">
        <f t="shared" si="1"/>
        <v>93</v>
      </c>
      <c r="B98" s="14">
        <v>42314</v>
      </c>
      <c r="C98" s="14">
        <v>42314</v>
      </c>
      <c r="D98" s="9">
        <v>1104</v>
      </c>
      <c r="E98" s="61">
        <v>150000</v>
      </c>
      <c r="F98" s="61">
        <v>0</v>
      </c>
      <c r="G98" s="58" t="s">
        <v>123</v>
      </c>
      <c r="H98" s="58" t="s">
        <v>123</v>
      </c>
      <c r="I98" s="23" t="s">
        <v>19</v>
      </c>
      <c r="J98" s="62" t="s">
        <v>124</v>
      </c>
      <c r="K98" s="62" t="s">
        <v>14</v>
      </c>
      <c r="L98" s="62" t="s">
        <v>14</v>
      </c>
      <c r="M98" s="16" t="s">
        <v>125</v>
      </c>
      <c r="N98" s="11" t="s">
        <v>126</v>
      </c>
      <c r="O98" s="55" t="s">
        <v>294</v>
      </c>
      <c r="P98" s="62" t="s">
        <v>540</v>
      </c>
      <c r="Q98" s="62" t="s">
        <v>1184</v>
      </c>
    </row>
    <row r="99" spans="1:17" s="59" customFormat="1" ht="60" x14ac:dyDescent="0.25">
      <c r="A99" s="49">
        <f t="shared" si="1"/>
        <v>94</v>
      </c>
      <c r="B99" s="14">
        <v>42314</v>
      </c>
      <c r="C99" s="14">
        <v>42314</v>
      </c>
      <c r="D99" s="9">
        <v>1103</v>
      </c>
      <c r="E99" s="61">
        <v>139057.43</v>
      </c>
      <c r="F99" s="61">
        <v>0</v>
      </c>
      <c r="G99" s="58" t="s">
        <v>246</v>
      </c>
      <c r="H99" s="58" t="s">
        <v>246</v>
      </c>
      <c r="I99" s="23" t="s">
        <v>19</v>
      </c>
      <c r="J99" s="62" t="s">
        <v>247</v>
      </c>
      <c r="K99" s="62" t="s">
        <v>26</v>
      </c>
      <c r="L99" s="62" t="s">
        <v>248</v>
      </c>
      <c r="M99" s="24" t="s">
        <v>141</v>
      </c>
      <c r="N99" s="63" t="s">
        <v>78</v>
      </c>
      <c r="O99" s="55" t="s">
        <v>295</v>
      </c>
      <c r="P99" s="62" t="s">
        <v>540</v>
      </c>
      <c r="Q99" s="62" t="s">
        <v>1179</v>
      </c>
    </row>
    <row r="100" spans="1:17" s="59" customFormat="1" ht="45" x14ac:dyDescent="0.25">
      <c r="A100" s="49">
        <f t="shared" si="1"/>
        <v>95</v>
      </c>
      <c r="B100" s="14">
        <v>42313</v>
      </c>
      <c r="C100" s="14">
        <v>42313</v>
      </c>
      <c r="D100" s="9">
        <v>2510</v>
      </c>
      <c r="E100" s="61">
        <v>85374</v>
      </c>
      <c r="F100" s="61">
        <v>0</v>
      </c>
      <c r="G100" s="58" t="s">
        <v>154</v>
      </c>
      <c r="H100" s="58" t="s">
        <v>154</v>
      </c>
      <c r="I100" s="23" t="s">
        <v>12</v>
      </c>
      <c r="J100" s="62" t="s">
        <v>296</v>
      </c>
      <c r="K100" s="62" t="s">
        <v>14</v>
      </c>
      <c r="L100" s="62" t="s">
        <v>14</v>
      </c>
      <c r="M100" s="24" t="s">
        <v>156</v>
      </c>
      <c r="N100" s="63" t="s">
        <v>157</v>
      </c>
      <c r="O100" s="55" t="s">
        <v>297</v>
      </c>
      <c r="P100" s="62" t="s">
        <v>542</v>
      </c>
      <c r="Q100" s="62" t="s">
        <v>1180</v>
      </c>
    </row>
    <row r="101" spans="1:17" s="59" customFormat="1" ht="45" x14ac:dyDescent="0.25">
      <c r="A101" s="49">
        <f t="shared" si="1"/>
        <v>96</v>
      </c>
      <c r="B101" s="14">
        <v>42313</v>
      </c>
      <c r="C101" s="14">
        <v>42313</v>
      </c>
      <c r="D101" s="9">
        <v>2511</v>
      </c>
      <c r="E101" s="61">
        <v>83252.960000000006</v>
      </c>
      <c r="F101" s="61">
        <v>0</v>
      </c>
      <c r="G101" s="58" t="s">
        <v>298</v>
      </c>
      <c r="H101" s="58" t="s">
        <v>298</v>
      </c>
      <c r="I101" s="23" t="s">
        <v>12</v>
      </c>
      <c r="J101" s="62" t="s">
        <v>299</v>
      </c>
      <c r="K101" s="62" t="s">
        <v>14</v>
      </c>
      <c r="L101" s="62" t="s">
        <v>14</v>
      </c>
      <c r="M101" s="24" t="s">
        <v>15</v>
      </c>
      <c r="N101" s="63" t="s">
        <v>300</v>
      </c>
      <c r="O101" s="55" t="s">
        <v>301</v>
      </c>
      <c r="P101" s="62" t="s">
        <v>542</v>
      </c>
      <c r="Q101" s="62" t="s">
        <v>1181</v>
      </c>
    </row>
    <row r="102" spans="1:17" s="59" customFormat="1" ht="45" x14ac:dyDescent="0.25">
      <c r="A102" s="49">
        <f t="shared" si="1"/>
        <v>97</v>
      </c>
      <c r="B102" s="14">
        <v>42314</v>
      </c>
      <c r="C102" s="14">
        <v>42314</v>
      </c>
      <c r="D102" s="9">
        <v>1049</v>
      </c>
      <c r="E102" s="61">
        <v>98735</v>
      </c>
      <c r="F102" s="61">
        <v>0</v>
      </c>
      <c r="G102" s="58" t="s">
        <v>302</v>
      </c>
      <c r="H102" s="58" t="s">
        <v>302</v>
      </c>
      <c r="I102" s="23" t="s">
        <v>19</v>
      </c>
      <c r="J102" s="62" t="s">
        <v>303</v>
      </c>
      <c r="K102" s="62" t="s">
        <v>26</v>
      </c>
      <c r="L102" s="62" t="s">
        <v>27</v>
      </c>
      <c r="M102" s="24" t="s">
        <v>304</v>
      </c>
      <c r="N102" s="63" t="s">
        <v>305</v>
      </c>
      <c r="O102" s="55" t="s">
        <v>306</v>
      </c>
      <c r="P102" s="62" t="s">
        <v>540</v>
      </c>
      <c r="Q102" s="62" t="s">
        <v>1182</v>
      </c>
    </row>
    <row r="103" spans="1:17" s="59" customFormat="1" ht="45" x14ac:dyDescent="0.25">
      <c r="A103" s="49">
        <f t="shared" si="1"/>
        <v>98</v>
      </c>
      <c r="B103" s="14">
        <v>42318</v>
      </c>
      <c r="C103" s="14">
        <v>42318</v>
      </c>
      <c r="D103" s="9">
        <v>1128</v>
      </c>
      <c r="E103" s="61">
        <v>139952.1</v>
      </c>
      <c r="F103" s="61">
        <v>0</v>
      </c>
      <c r="G103" s="58" t="s">
        <v>102</v>
      </c>
      <c r="H103" s="58" t="s">
        <v>102</v>
      </c>
      <c r="I103" s="23" t="s">
        <v>19</v>
      </c>
      <c r="J103" s="62" t="s">
        <v>103</v>
      </c>
      <c r="K103" s="62" t="s">
        <v>14</v>
      </c>
      <c r="L103" s="62" t="s">
        <v>14</v>
      </c>
      <c r="M103" s="24" t="s">
        <v>104</v>
      </c>
      <c r="N103" s="63" t="s">
        <v>105</v>
      </c>
      <c r="O103" s="55" t="s">
        <v>307</v>
      </c>
      <c r="P103" s="62" t="s">
        <v>540</v>
      </c>
      <c r="Q103" s="62" t="s">
        <v>1183</v>
      </c>
    </row>
    <row r="104" spans="1:17" s="59" customFormat="1" ht="75" x14ac:dyDescent="0.25">
      <c r="A104" s="49">
        <f t="shared" si="1"/>
        <v>99</v>
      </c>
      <c r="B104" s="14">
        <v>42326</v>
      </c>
      <c r="C104" s="14">
        <v>42326</v>
      </c>
      <c r="D104" s="9">
        <v>1186</v>
      </c>
      <c r="E104" s="61">
        <v>40000</v>
      </c>
      <c r="F104" s="15">
        <v>0</v>
      </c>
      <c r="G104" s="58" t="s">
        <v>95</v>
      </c>
      <c r="H104" s="11" t="s">
        <v>95</v>
      </c>
      <c r="I104" s="23" t="s">
        <v>19</v>
      </c>
      <c r="J104" s="62" t="s">
        <v>96</v>
      </c>
      <c r="K104" s="62" t="s">
        <v>14</v>
      </c>
      <c r="L104" s="62" t="s">
        <v>14</v>
      </c>
      <c r="M104" s="24" t="s">
        <v>65</v>
      </c>
      <c r="N104" s="63" t="s">
        <v>97</v>
      </c>
      <c r="O104" s="55" t="s">
        <v>308</v>
      </c>
      <c r="P104" s="62" t="s">
        <v>549</v>
      </c>
      <c r="Q104" s="10" t="s">
        <v>1306</v>
      </c>
    </row>
    <row r="105" spans="1:17" s="59" customFormat="1" ht="75" x14ac:dyDescent="0.25">
      <c r="A105" s="49">
        <f t="shared" si="1"/>
        <v>100</v>
      </c>
      <c r="B105" s="14">
        <v>42326</v>
      </c>
      <c r="C105" s="14">
        <v>42326</v>
      </c>
      <c r="D105" s="9">
        <v>1189</v>
      </c>
      <c r="E105" s="61">
        <v>91932.800000000003</v>
      </c>
      <c r="F105" s="61">
        <v>0</v>
      </c>
      <c r="G105" s="42" t="s">
        <v>38</v>
      </c>
      <c r="H105" s="42" t="s">
        <v>38</v>
      </c>
      <c r="I105" s="50" t="s">
        <v>19</v>
      </c>
      <c r="J105" s="62" t="s">
        <v>39</v>
      </c>
      <c r="K105" s="62" t="s">
        <v>14</v>
      </c>
      <c r="L105" s="62" t="s">
        <v>14</v>
      </c>
      <c r="M105" s="24" t="s">
        <v>40</v>
      </c>
      <c r="N105" s="63" t="s">
        <v>41</v>
      </c>
      <c r="O105" s="55" t="s">
        <v>309</v>
      </c>
      <c r="P105" s="62" t="s">
        <v>542</v>
      </c>
      <c r="Q105" s="62" t="s">
        <v>1190</v>
      </c>
    </row>
    <row r="106" spans="1:17" s="59" customFormat="1" ht="60" x14ac:dyDescent="0.25">
      <c r="A106" s="49">
        <f t="shared" si="1"/>
        <v>101</v>
      </c>
      <c r="B106" s="14">
        <v>42325</v>
      </c>
      <c r="C106" s="14">
        <v>42325</v>
      </c>
      <c r="D106" s="9">
        <v>2602</v>
      </c>
      <c r="E106" s="61">
        <v>160020</v>
      </c>
      <c r="F106" s="61">
        <v>0</v>
      </c>
      <c r="G106" s="58" t="s">
        <v>232</v>
      </c>
      <c r="H106" s="58" t="s">
        <v>232</v>
      </c>
      <c r="I106" s="23" t="s">
        <v>12</v>
      </c>
      <c r="J106" s="62" t="s">
        <v>296</v>
      </c>
      <c r="K106" s="62" t="s">
        <v>14</v>
      </c>
      <c r="L106" s="62" t="s">
        <v>14</v>
      </c>
      <c r="M106" s="24" t="s">
        <v>233</v>
      </c>
      <c r="N106" s="63" t="s">
        <v>234</v>
      </c>
      <c r="O106" s="55" t="s">
        <v>310</v>
      </c>
      <c r="P106" s="62" t="s">
        <v>542</v>
      </c>
      <c r="Q106" s="62" t="s">
        <v>1189</v>
      </c>
    </row>
    <row r="107" spans="1:17" s="59" customFormat="1" ht="60" x14ac:dyDescent="0.25">
      <c r="A107" s="49">
        <f t="shared" si="1"/>
        <v>102</v>
      </c>
      <c r="B107" s="14">
        <v>42325</v>
      </c>
      <c r="C107" s="14">
        <v>42325</v>
      </c>
      <c r="D107" s="9">
        <v>1180</v>
      </c>
      <c r="E107" s="61">
        <v>131829.9</v>
      </c>
      <c r="F107" s="61">
        <v>0</v>
      </c>
      <c r="G107" s="58" t="s">
        <v>63</v>
      </c>
      <c r="H107" s="58" t="s">
        <v>63</v>
      </c>
      <c r="I107" s="50" t="s">
        <v>19</v>
      </c>
      <c r="J107" s="62" t="s">
        <v>311</v>
      </c>
      <c r="K107" s="62" t="s">
        <v>14</v>
      </c>
      <c r="L107" s="62" t="s">
        <v>14</v>
      </c>
      <c r="M107" s="24" t="s">
        <v>65</v>
      </c>
      <c r="N107" s="63" t="s">
        <v>66</v>
      </c>
      <c r="O107" s="55" t="s">
        <v>312</v>
      </c>
      <c r="P107" s="62" t="s">
        <v>562</v>
      </c>
      <c r="Q107" s="62" t="s">
        <v>1108</v>
      </c>
    </row>
    <row r="108" spans="1:17" s="59" customFormat="1" ht="75" x14ac:dyDescent="0.25">
      <c r="A108" s="49">
        <f t="shared" si="1"/>
        <v>103</v>
      </c>
      <c r="B108" s="14">
        <v>42326</v>
      </c>
      <c r="C108" s="14">
        <v>42326</v>
      </c>
      <c r="D108" s="9">
        <v>1190</v>
      </c>
      <c r="E108" s="61">
        <v>221394.76</v>
      </c>
      <c r="F108" s="61">
        <v>0</v>
      </c>
      <c r="G108" s="11" t="s">
        <v>84</v>
      </c>
      <c r="H108" s="11" t="s">
        <v>84</v>
      </c>
      <c r="I108" s="20" t="s">
        <v>19</v>
      </c>
      <c r="J108" s="62" t="s">
        <v>85</v>
      </c>
      <c r="K108" s="62" t="s">
        <v>14</v>
      </c>
      <c r="L108" s="62" t="s">
        <v>14</v>
      </c>
      <c r="M108" s="24" t="s">
        <v>86</v>
      </c>
      <c r="N108" s="63" t="s">
        <v>87</v>
      </c>
      <c r="O108" s="55" t="s">
        <v>313</v>
      </c>
      <c r="P108" s="62" t="s">
        <v>551</v>
      </c>
      <c r="Q108" s="62" t="s">
        <v>1109</v>
      </c>
    </row>
    <row r="109" spans="1:17" s="59" customFormat="1" ht="75" x14ac:dyDescent="0.25">
      <c r="A109" s="49">
        <f t="shared" si="1"/>
        <v>104</v>
      </c>
      <c r="B109" s="14">
        <v>42326</v>
      </c>
      <c r="C109" s="14">
        <v>42326</v>
      </c>
      <c r="D109" s="9">
        <v>1187</v>
      </c>
      <c r="E109" s="61">
        <v>194000</v>
      </c>
      <c r="F109" s="61">
        <v>0</v>
      </c>
      <c r="G109" s="58" t="s">
        <v>227</v>
      </c>
      <c r="H109" s="58" t="s">
        <v>227</v>
      </c>
      <c r="I109" s="23" t="s">
        <v>19</v>
      </c>
      <c r="J109" s="62" t="s">
        <v>54</v>
      </c>
      <c r="K109" s="62" t="s">
        <v>14</v>
      </c>
      <c r="L109" s="62" t="s">
        <v>14</v>
      </c>
      <c r="M109" s="24" t="s">
        <v>228</v>
      </c>
      <c r="N109" s="63" t="s">
        <v>229</v>
      </c>
      <c r="O109" s="55" t="s">
        <v>314</v>
      </c>
      <c r="P109" s="62" t="s">
        <v>551</v>
      </c>
      <c r="Q109" s="62" t="s">
        <v>1110</v>
      </c>
    </row>
    <row r="110" spans="1:17" s="59" customFormat="1" ht="75" x14ac:dyDescent="0.25">
      <c r="A110" s="49">
        <f t="shared" si="1"/>
        <v>105</v>
      </c>
      <c r="B110" s="14">
        <v>42326</v>
      </c>
      <c r="C110" s="14">
        <v>42326</v>
      </c>
      <c r="D110" s="9">
        <v>1188</v>
      </c>
      <c r="E110" s="61">
        <v>247643.89</v>
      </c>
      <c r="F110" s="61">
        <v>0</v>
      </c>
      <c r="G110" s="17" t="s">
        <v>53</v>
      </c>
      <c r="H110" s="17" t="s">
        <v>53</v>
      </c>
      <c r="I110" s="20" t="s">
        <v>19</v>
      </c>
      <c r="J110" s="62" t="s">
        <v>54</v>
      </c>
      <c r="K110" s="62" t="s">
        <v>14</v>
      </c>
      <c r="L110" s="62" t="s">
        <v>14</v>
      </c>
      <c r="M110" s="24" t="s">
        <v>55</v>
      </c>
      <c r="N110" s="63" t="s">
        <v>56</v>
      </c>
      <c r="O110" s="55" t="s">
        <v>315</v>
      </c>
      <c r="P110" s="62" t="s">
        <v>551</v>
      </c>
      <c r="Q110" s="62" t="s">
        <v>1111</v>
      </c>
    </row>
    <row r="111" spans="1:17" s="59" customFormat="1" ht="60" x14ac:dyDescent="0.25">
      <c r="A111" s="49">
        <f t="shared" si="1"/>
        <v>106</v>
      </c>
      <c r="B111" s="14">
        <v>42327</v>
      </c>
      <c r="C111" s="14">
        <v>42327</v>
      </c>
      <c r="D111" s="9">
        <v>1198</v>
      </c>
      <c r="E111" s="61">
        <v>75049.88</v>
      </c>
      <c r="F111" s="61">
        <v>0</v>
      </c>
      <c r="G111" s="58" t="s">
        <v>316</v>
      </c>
      <c r="H111" s="58" t="s">
        <v>316</v>
      </c>
      <c r="I111" s="23" t="s">
        <v>19</v>
      </c>
      <c r="J111" s="62" t="s">
        <v>630</v>
      </c>
      <c r="K111" s="62" t="s">
        <v>14</v>
      </c>
      <c r="L111" s="62" t="s">
        <v>14</v>
      </c>
      <c r="M111" s="24" t="s">
        <v>317</v>
      </c>
      <c r="N111" s="63" t="s">
        <v>318</v>
      </c>
      <c r="O111" s="55" t="s">
        <v>319</v>
      </c>
      <c r="P111" s="62" t="s">
        <v>573</v>
      </c>
      <c r="Q111" s="62" t="s">
        <v>1112</v>
      </c>
    </row>
    <row r="112" spans="1:17" s="59" customFormat="1" ht="90" x14ac:dyDescent="0.25">
      <c r="A112" s="49">
        <f t="shared" si="1"/>
        <v>107</v>
      </c>
      <c r="B112" s="14">
        <v>42327</v>
      </c>
      <c r="C112" s="14">
        <v>42327</v>
      </c>
      <c r="D112" s="9">
        <v>1196</v>
      </c>
      <c r="E112" s="61">
        <v>600000</v>
      </c>
      <c r="F112" s="61">
        <v>0</v>
      </c>
      <c r="G112" s="58" t="s">
        <v>320</v>
      </c>
      <c r="H112" s="58" t="s">
        <v>320</v>
      </c>
      <c r="I112" s="23" t="s">
        <v>19</v>
      </c>
      <c r="J112" s="62" t="s">
        <v>321</v>
      </c>
      <c r="K112" s="62" t="s">
        <v>14</v>
      </c>
      <c r="L112" s="62" t="s">
        <v>14</v>
      </c>
      <c r="M112" s="24" t="s">
        <v>322</v>
      </c>
      <c r="N112" s="63" t="s">
        <v>323</v>
      </c>
      <c r="O112" s="55" t="s">
        <v>324</v>
      </c>
      <c r="P112" s="62" t="s">
        <v>537</v>
      </c>
      <c r="Q112" s="62" t="s">
        <v>1113</v>
      </c>
    </row>
    <row r="113" spans="1:17" s="59" customFormat="1" ht="60" x14ac:dyDescent="0.25">
      <c r="A113" s="49">
        <f t="shared" si="1"/>
        <v>108</v>
      </c>
      <c r="B113" s="14">
        <v>42328</v>
      </c>
      <c r="C113" s="14">
        <v>42328</v>
      </c>
      <c r="D113" s="9">
        <v>1202</v>
      </c>
      <c r="E113" s="61">
        <v>60000</v>
      </c>
      <c r="F113" s="61">
        <v>0</v>
      </c>
      <c r="G113" s="58" t="s">
        <v>123</v>
      </c>
      <c r="H113" s="58" t="s">
        <v>123</v>
      </c>
      <c r="I113" s="23" t="s">
        <v>19</v>
      </c>
      <c r="J113" s="45" t="s">
        <v>124</v>
      </c>
      <c r="K113" s="62" t="s">
        <v>14</v>
      </c>
      <c r="L113" s="62" t="s">
        <v>14</v>
      </c>
      <c r="M113" s="24" t="s">
        <v>125</v>
      </c>
      <c r="N113" s="63" t="s">
        <v>126</v>
      </c>
      <c r="O113" s="55" t="s">
        <v>325</v>
      </c>
      <c r="P113" s="45" t="s">
        <v>540</v>
      </c>
      <c r="Q113" s="45" t="s">
        <v>1114</v>
      </c>
    </row>
    <row r="114" spans="1:17" s="59" customFormat="1" ht="60" x14ac:dyDescent="0.25">
      <c r="A114" s="49">
        <f t="shared" si="1"/>
        <v>109</v>
      </c>
      <c r="B114" s="56">
        <v>42333</v>
      </c>
      <c r="C114" s="56">
        <v>42333</v>
      </c>
      <c r="D114" s="60">
        <v>1211</v>
      </c>
      <c r="E114" s="61">
        <v>350504</v>
      </c>
      <c r="F114" s="61">
        <v>0</v>
      </c>
      <c r="G114" s="58" t="s">
        <v>236</v>
      </c>
      <c r="H114" s="58" t="s">
        <v>236</v>
      </c>
      <c r="I114" s="23" t="s">
        <v>19</v>
      </c>
      <c r="J114" s="62" t="s">
        <v>59</v>
      </c>
      <c r="K114" s="62" t="s">
        <v>14</v>
      </c>
      <c r="L114" s="62" t="s">
        <v>14</v>
      </c>
      <c r="M114" s="24" t="s">
        <v>237</v>
      </c>
      <c r="N114" s="63" t="s">
        <v>142</v>
      </c>
      <c r="O114" s="55" t="s">
        <v>326</v>
      </c>
      <c r="P114" s="62" t="s">
        <v>542</v>
      </c>
      <c r="Q114" s="62" t="s">
        <v>1115</v>
      </c>
    </row>
    <row r="115" spans="1:17" s="65" customFormat="1" ht="60" x14ac:dyDescent="0.25">
      <c r="A115" s="49">
        <f t="shared" si="1"/>
        <v>110</v>
      </c>
      <c r="B115" s="14">
        <v>42335</v>
      </c>
      <c r="C115" s="14">
        <v>42335</v>
      </c>
      <c r="D115" s="9">
        <v>2734</v>
      </c>
      <c r="E115" s="61">
        <v>497000</v>
      </c>
      <c r="F115" s="61">
        <v>0</v>
      </c>
      <c r="G115" s="11" t="s">
        <v>191</v>
      </c>
      <c r="H115" s="11" t="s">
        <v>191</v>
      </c>
      <c r="I115" s="20" t="s">
        <v>12</v>
      </c>
      <c r="J115" s="10" t="s">
        <v>192</v>
      </c>
      <c r="K115" s="10" t="s">
        <v>26</v>
      </c>
      <c r="L115" s="10" t="s">
        <v>193</v>
      </c>
      <c r="M115" s="16" t="s">
        <v>194</v>
      </c>
      <c r="N115" s="11" t="s">
        <v>195</v>
      </c>
      <c r="O115" s="64" t="s">
        <v>327</v>
      </c>
      <c r="P115" s="10" t="s">
        <v>573</v>
      </c>
      <c r="Q115" s="10" t="s">
        <v>1116</v>
      </c>
    </row>
    <row r="116" spans="1:17" s="65" customFormat="1" ht="60" x14ac:dyDescent="0.25">
      <c r="A116" s="49">
        <f t="shared" si="1"/>
        <v>111</v>
      </c>
      <c r="B116" s="14">
        <v>42338</v>
      </c>
      <c r="C116" s="14">
        <v>42339</v>
      </c>
      <c r="D116" s="9">
        <v>3</v>
      </c>
      <c r="E116" s="61">
        <f>212292</f>
        <v>212292</v>
      </c>
      <c r="F116" s="61">
        <v>25</v>
      </c>
      <c r="G116" s="11" t="s">
        <v>328</v>
      </c>
      <c r="H116" s="11" t="s">
        <v>328</v>
      </c>
      <c r="I116" s="20" t="s">
        <v>206</v>
      </c>
      <c r="J116" s="10" t="s">
        <v>329</v>
      </c>
      <c r="K116" s="10" t="s">
        <v>14</v>
      </c>
      <c r="L116" s="10" t="s">
        <v>14</v>
      </c>
      <c r="M116" s="16" t="s">
        <v>65</v>
      </c>
      <c r="N116" s="11" t="s">
        <v>330</v>
      </c>
      <c r="O116" s="64" t="s">
        <v>331</v>
      </c>
      <c r="P116" s="10" t="s">
        <v>542</v>
      </c>
      <c r="Q116" s="10" t="s">
        <v>1332</v>
      </c>
    </row>
    <row r="117" spans="1:17" s="65" customFormat="1" ht="60" x14ac:dyDescent="0.25">
      <c r="A117" s="49">
        <f t="shared" si="1"/>
        <v>112</v>
      </c>
      <c r="B117" s="14">
        <v>42339</v>
      </c>
      <c r="C117" s="14">
        <v>42339</v>
      </c>
      <c r="D117" s="9">
        <v>2791</v>
      </c>
      <c r="E117" s="61">
        <v>450374.76</v>
      </c>
      <c r="F117" s="61">
        <v>0</v>
      </c>
      <c r="G117" s="11" t="s">
        <v>332</v>
      </c>
      <c r="H117" s="11" t="s">
        <v>332</v>
      </c>
      <c r="I117" s="20" t="s">
        <v>12</v>
      </c>
      <c r="J117" s="10" t="s">
        <v>186</v>
      </c>
      <c r="K117" s="10" t="s">
        <v>14</v>
      </c>
      <c r="L117" s="10" t="s">
        <v>14</v>
      </c>
      <c r="M117" s="16" t="s">
        <v>167</v>
      </c>
      <c r="N117" s="11" t="s">
        <v>229</v>
      </c>
      <c r="O117" s="64" t="s">
        <v>333</v>
      </c>
      <c r="P117" s="10" t="s">
        <v>659</v>
      </c>
      <c r="Q117" s="10" t="s">
        <v>1333</v>
      </c>
    </row>
    <row r="118" spans="1:17" s="65" customFormat="1" ht="75" x14ac:dyDescent="0.25">
      <c r="A118" s="49">
        <f t="shared" si="1"/>
        <v>113</v>
      </c>
      <c r="B118" s="14">
        <v>42340</v>
      </c>
      <c r="C118" s="14">
        <v>42340</v>
      </c>
      <c r="D118" s="9">
        <v>1263</v>
      </c>
      <c r="E118" s="61">
        <v>352946.93</v>
      </c>
      <c r="F118" s="61">
        <v>0</v>
      </c>
      <c r="G118" s="8" t="s">
        <v>1625</v>
      </c>
      <c r="H118" s="57" t="s">
        <v>185</v>
      </c>
      <c r="I118" s="20" t="s">
        <v>19</v>
      </c>
      <c r="J118" s="10" t="s">
        <v>186</v>
      </c>
      <c r="K118" s="10" t="s">
        <v>14</v>
      </c>
      <c r="L118" s="10" t="s">
        <v>14</v>
      </c>
      <c r="M118" s="16" t="s">
        <v>187</v>
      </c>
      <c r="N118" s="11" t="s">
        <v>188</v>
      </c>
      <c r="O118" s="64" t="s">
        <v>334</v>
      </c>
      <c r="P118" s="10" t="s">
        <v>549</v>
      </c>
      <c r="Q118" s="10" t="s">
        <v>1334</v>
      </c>
    </row>
    <row r="119" spans="1:17" s="65" customFormat="1" ht="60" x14ac:dyDescent="0.25">
      <c r="A119" s="49">
        <f t="shared" si="1"/>
        <v>114</v>
      </c>
      <c r="B119" s="14">
        <v>42340</v>
      </c>
      <c r="C119" s="14">
        <v>42340</v>
      </c>
      <c r="D119" s="9">
        <v>1264</v>
      </c>
      <c r="E119" s="61">
        <v>352946.93</v>
      </c>
      <c r="F119" s="61">
        <v>0</v>
      </c>
      <c r="G119" s="11" t="s">
        <v>211</v>
      </c>
      <c r="H119" s="11" t="s">
        <v>211</v>
      </c>
      <c r="I119" s="20" t="s">
        <v>19</v>
      </c>
      <c r="J119" s="10" t="s">
        <v>212</v>
      </c>
      <c r="K119" s="10" t="s">
        <v>14</v>
      </c>
      <c r="L119" s="10" t="s">
        <v>14</v>
      </c>
      <c r="M119" s="16" t="s">
        <v>187</v>
      </c>
      <c r="N119" s="11" t="s">
        <v>213</v>
      </c>
      <c r="O119" s="64" t="s">
        <v>335</v>
      </c>
      <c r="P119" s="10" t="s">
        <v>549</v>
      </c>
      <c r="Q119" s="10" t="s">
        <v>1363</v>
      </c>
    </row>
    <row r="120" spans="1:17" s="65" customFormat="1" ht="60" x14ac:dyDescent="0.25">
      <c r="A120" s="49">
        <f t="shared" si="1"/>
        <v>115</v>
      </c>
      <c r="B120" s="14">
        <v>42340</v>
      </c>
      <c r="C120" s="14">
        <v>42340</v>
      </c>
      <c r="D120" s="9">
        <v>1265</v>
      </c>
      <c r="E120" s="61">
        <v>357396.55</v>
      </c>
      <c r="F120" s="61">
        <v>0</v>
      </c>
      <c r="G120" s="17" t="s">
        <v>112</v>
      </c>
      <c r="H120" s="17" t="s">
        <v>112</v>
      </c>
      <c r="I120" s="50" t="s">
        <v>19</v>
      </c>
      <c r="J120" s="10" t="s">
        <v>662</v>
      </c>
      <c r="K120" s="10" t="s">
        <v>14</v>
      </c>
      <c r="L120" s="10" t="s">
        <v>14</v>
      </c>
      <c r="M120" s="16" t="s">
        <v>114</v>
      </c>
      <c r="N120" s="11" t="s">
        <v>115</v>
      </c>
      <c r="O120" s="64" t="s">
        <v>336</v>
      </c>
      <c r="P120" s="10" t="s">
        <v>573</v>
      </c>
      <c r="Q120" s="10" t="s">
        <v>1121</v>
      </c>
    </row>
    <row r="121" spans="1:17" s="65" customFormat="1" ht="60" x14ac:dyDescent="0.25">
      <c r="A121" s="49">
        <f t="shared" si="1"/>
        <v>116</v>
      </c>
      <c r="B121" s="14">
        <v>42340</v>
      </c>
      <c r="C121" s="14">
        <v>42340</v>
      </c>
      <c r="D121" s="9">
        <v>4</v>
      </c>
      <c r="E121" s="61">
        <f>141540</f>
        <v>141540</v>
      </c>
      <c r="F121" s="61">
        <v>25</v>
      </c>
      <c r="G121" s="17" t="s">
        <v>205</v>
      </c>
      <c r="H121" s="17" t="s">
        <v>205</v>
      </c>
      <c r="I121" s="20" t="s">
        <v>206</v>
      </c>
      <c r="J121" s="10" t="s">
        <v>207</v>
      </c>
      <c r="K121" s="10" t="s">
        <v>14</v>
      </c>
      <c r="L121" s="10" t="s">
        <v>14</v>
      </c>
      <c r="M121" s="16" t="s">
        <v>208</v>
      </c>
      <c r="N121" s="11" t="s">
        <v>209</v>
      </c>
      <c r="O121" s="64" t="s">
        <v>337</v>
      </c>
      <c r="P121" s="10" t="s">
        <v>549</v>
      </c>
      <c r="Q121" s="10" t="s">
        <v>1335</v>
      </c>
    </row>
    <row r="122" spans="1:17" s="65" customFormat="1" ht="75" x14ac:dyDescent="0.25">
      <c r="A122" s="49">
        <f t="shared" si="1"/>
        <v>117</v>
      </c>
      <c r="B122" s="14">
        <v>42340</v>
      </c>
      <c r="C122" s="14">
        <v>42340</v>
      </c>
      <c r="D122" s="9">
        <v>1266</v>
      </c>
      <c r="E122" s="61">
        <v>233576.63</v>
      </c>
      <c r="F122" s="61">
        <v>0</v>
      </c>
      <c r="G122" s="11" t="s">
        <v>250</v>
      </c>
      <c r="H122" s="11" t="s">
        <v>250</v>
      </c>
      <c r="I122" s="20" t="s">
        <v>19</v>
      </c>
      <c r="J122" s="10" t="s">
        <v>255</v>
      </c>
      <c r="K122" s="10" t="s">
        <v>14</v>
      </c>
      <c r="L122" s="10" t="s">
        <v>14</v>
      </c>
      <c r="M122" s="16" t="s">
        <v>252</v>
      </c>
      <c r="N122" s="11" t="s">
        <v>253</v>
      </c>
      <c r="O122" s="64" t="s">
        <v>338</v>
      </c>
      <c r="P122" s="10" t="s">
        <v>546</v>
      </c>
      <c r="Q122" s="10" t="s">
        <v>1336</v>
      </c>
    </row>
    <row r="123" spans="1:17" s="65" customFormat="1" ht="75" x14ac:dyDescent="0.25">
      <c r="A123" s="49">
        <f t="shared" si="1"/>
        <v>118</v>
      </c>
      <c r="B123" s="14">
        <v>42340</v>
      </c>
      <c r="C123" s="14">
        <v>42340</v>
      </c>
      <c r="D123" s="9">
        <v>1267</v>
      </c>
      <c r="E123" s="61">
        <v>420000</v>
      </c>
      <c r="F123" s="61">
        <v>0</v>
      </c>
      <c r="G123" s="58" t="s">
        <v>239</v>
      </c>
      <c r="H123" s="58" t="s">
        <v>239</v>
      </c>
      <c r="I123" s="23" t="s">
        <v>19</v>
      </c>
      <c r="J123" s="10" t="s">
        <v>240</v>
      </c>
      <c r="K123" s="10" t="s">
        <v>14</v>
      </c>
      <c r="L123" s="10" t="s">
        <v>14</v>
      </c>
      <c r="M123" s="16" t="s">
        <v>180</v>
      </c>
      <c r="N123" s="11" t="s">
        <v>241</v>
      </c>
      <c r="O123" s="64" t="s">
        <v>339</v>
      </c>
      <c r="P123" s="10" t="s">
        <v>562</v>
      </c>
      <c r="Q123" s="10" t="s">
        <v>1337</v>
      </c>
    </row>
    <row r="124" spans="1:17" s="65" customFormat="1" ht="60" x14ac:dyDescent="0.25">
      <c r="A124" s="49">
        <f t="shared" si="1"/>
        <v>119</v>
      </c>
      <c r="B124" s="14">
        <v>42342</v>
      </c>
      <c r="C124" s="14">
        <v>42342</v>
      </c>
      <c r="D124" s="9">
        <v>1284</v>
      </c>
      <c r="E124" s="61">
        <v>36816</v>
      </c>
      <c r="F124" s="61">
        <v>0</v>
      </c>
      <c r="G124" s="11" t="s">
        <v>340</v>
      </c>
      <c r="H124" s="11" t="s">
        <v>340</v>
      </c>
      <c r="I124" s="23" t="s">
        <v>19</v>
      </c>
      <c r="J124" s="10" t="s">
        <v>207</v>
      </c>
      <c r="K124" s="10" t="s">
        <v>14</v>
      </c>
      <c r="L124" s="10" t="s">
        <v>14</v>
      </c>
      <c r="M124" s="16" t="s">
        <v>895</v>
      </c>
      <c r="N124" s="11" t="s">
        <v>341</v>
      </c>
      <c r="O124" s="64" t="s">
        <v>342</v>
      </c>
      <c r="P124" s="10" t="s">
        <v>540</v>
      </c>
      <c r="Q124" s="10" t="s">
        <v>1117</v>
      </c>
    </row>
    <row r="125" spans="1:17" s="65" customFormat="1" ht="60" x14ac:dyDescent="0.25">
      <c r="A125" s="49">
        <f t="shared" si="1"/>
        <v>120</v>
      </c>
      <c r="B125" s="14">
        <v>42342</v>
      </c>
      <c r="C125" s="14">
        <v>42342</v>
      </c>
      <c r="D125" s="9">
        <v>1283</v>
      </c>
      <c r="E125" s="61">
        <v>168196.73</v>
      </c>
      <c r="F125" s="61">
        <v>0</v>
      </c>
      <c r="G125" s="11" t="s">
        <v>281</v>
      </c>
      <c r="H125" s="11" t="s">
        <v>281</v>
      </c>
      <c r="I125" s="23" t="s">
        <v>19</v>
      </c>
      <c r="J125" s="10" t="s">
        <v>282</v>
      </c>
      <c r="K125" s="10" t="s">
        <v>26</v>
      </c>
      <c r="L125" s="10" t="s">
        <v>283</v>
      </c>
      <c r="M125" s="16" t="s">
        <v>194</v>
      </c>
      <c r="N125" s="11" t="s">
        <v>61</v>
      </c>
      <c r="O125" s="64" t="s">
        <v>343</v>
      </c>
      <c r="P125" s="10" t="s">
        <v>537</v>
      </c>
      <c r="Q125" s="10" t="s">
        <v>1118</v>
      </c>
    </row>
    <row r="126" spans="1:17" s="65" customFormat="1" ht="75" x14ac:dyDescent="0.25">
      <c r="A126" s="49">
        <f t="shared" si="1"/>
        <v>121</v>
      </c>
      <c r="B126" s="14">
        <v>42342</v>
      </c>
      <c r="C126" s="14">
        <v>42342</v>
      </c>
      <c r="D126" s="9">
        <v>2872</v>
      </c>
      <c r="E126" s="61">
        <v>297500</v>
      </c>
      <c r="F126" s="61">
        <v>0</v>
      </c>
      <c r="G126" s="58" t="s">
        <v>273</v>
      </c>
      <c r="H126" s="58" t="s">
        <v>273</v>
      </c>
      <c r="I126" s="23" t="s">
        <v>12</v>
      </c>
      <c r="J126" s="10" t="s">
        <v>274</v>
      </c>
      <c r="K126" s="10" t="s">
        <v>14</v>
      </c>
      <c r="L126" s="10" t="s">
        <v>14</v>
      </c>
      <c r="M126" s="16" t="s">
        <v>275</v>
      </c>
      <c r="N126" s="11" t="s">
        <v>152</v>
      </c>
      <c r="O126" s="64" t="s">
        <v>344</v>
      </c>
      <c r="P126" s="10" t="s">
        <v>542</v>
      </c>
      <c r="Q126" s="10" t="s">
        <v>1119</v>
      </c>
    </row>
    <row r="127" spans="1:17" s="65" customFormat="1" ht="75" x14ac:dyDescent="0.25">
      <c r="A127" s="49">
        <f t="shared" si="1"/>
        <v>122</v>
      </c>
      <c r="B127" s="14">
        <v>42345</v>
      </c>
      <c r="C127" s="14">
        <v>42345</v>
      </c>
      <c r="D127" s="9">
        <v>1290</v>
      </c>
      <c r="E127" s="61">
        <v>432012.08</v>
      </c>
      <c r="F127" s="61">
        <v>0</v>
      </c>
      <c r="G127" s="11" t="s">
        <v>250</v>
      </c>
      <c r="H127" s="11" t="s">
        <v>250</v>
      </c>
      <c r="I127" s="20" t="s">
        <v>19</v>
      </c>
      <c r="J127" s="10" t="s">
        <v>251</v>
      </c>
      <c r="K127" s="10" t="s">
        <v>14</v>
      </c>
      <c r="L127" s="10" t="s">
        <v>14</v>
      </c>
      <c r="M127" s="16" t="s">
        <v>252</v>
      </c>
      <c r="N127" s="11" t="s">
        <v>253</v>
      </c>
      <c r="O127" s="64" t="s">
        <v>345</v>
      </c>
      <c r="P127" s="10" t="s">
        <v>546</v>
      </c>
      <c r="Q127" s="10" t="s">
        <v>1120</v>
      </c>
    </row>
    <row r="128" spans="1:17" s="65" customFormat="1" ht="75" x14ac:dyDescent="0.25">
      <c r="A128" s="49">
        <f t="shared" si="1"/>
        <v>123</v>
      </c>
      <c r="B128" s="14">
        <v>42348</v>
      </c>
      <c r="C128" s="14">
        <v>42348</v>
      </c>
      <c r="D128" s="9">
        <v>1321</v>
      </c>
      <c r="E128" s="61">
        <v>456400</v>
      </c>
      <c r="F128" s="61">
        <v>0</v>
      </c>
      <c r="G128" s="11" t="s">
        <v>197</v>
      </c>
      <c r="H128" s="11" t="s">
        <v>197</v>
      </c>
      <c r="I128" s="20" t="s">
        <v>19</v>
      </c>
      <c r="J128" s="10" t="s">
        <v>128</v>
      </c>
      <c r="K128" s="10" t="s">
        <v>14</v>
      </c>
      <c r="L128" s="10" t="s">
        <v>14</v>
      </c>
      <c r="M128" s="16" t="s">
        <v>15</v>
      </c>
      <c r="N128" s="11" t="s">
        <v>198</v>
      </c>
      <c r="O128" s="64" t="s">
        <v>346</v>
      </c>
      <c r="P128" s="10" t="s">
        <v>542</v>
      </c>
      <c r="Q128" s="10" t="s">
        <v>1191</v>
      </c>
    </row>
    <row r="129" spans="1:17" s="65" customFormat="1" ht="75" x14ac:dyDescent="0.25">
      <c r="A129" s="49">
        <f t="shared" si="1"/>
        <v>124</v>
      </c>
      <c r="B129" s="14">
        <v>42349</v>
      </c>
      <c r="C129" s="14">
        <v>42349</v>
      </c>
      <c r="D129" s="9">
        <v>1332</v>
      </c>
      <c r="E129" s="61">
        <v>860078</v>
      </c>
      <c r="F129" s="61">
        <v>0</v>
      </c>
      <c r="G129" s="11" t="s">
        <v>347</v>
      </c>
      <c r="H129" s="11" t="s">
        <v>347</v>
      </c>
      <c r="I129" s="20" t="s">
        <v>19</v>
      </c>
      <c r="J129" s="10" t="s">
        <v>348</v>
      </c>
      <c r="K129" s="10" t="s">
        <v>27</v>
      </c>
      <c r="L129" s="10" t="s">
        <v>27</v>
      </c>
      <c r="M129" s="16" t="s">
        <v>349</v>
      </c>
      <c r="N129" s="11" t="s">
        <v>350</v>
      </c>
      <c r="O129" s="64" t="s">
        <v>351</v>
      </c>
      <c r="P129" s="10" t="s">
        <v>537</v>
      </c>
      <c r="Q129" s="10" t="s">
        <v>1338</v>
      </c>
    </row>
    <row r="130" spans="1:17" s="65" customFormat="1" ht="75" x14ac:dyDescent="0.25">
      <c r="A130" s="49">
        <f t="shared" si="1"/>
        <v>125</v>
      </c>
      <c r="B130" s="14">
        <v>42349</v>
      </c>
      <c r="C130" s="14">
        <v>42349</v>
      </c>
      <c r="D130" s="9">
        <v>1331</v>
      </c>
      <c r="E130" s="61">
        <v>140082.51999999999</v>
      </c>
      <c r="F130" s="61">
        <v>0</v>
      </c>
      <c r="G130" s="11" t="s">
        <v>145</v>
      </c>
      <c r="H130" s="11" t="s">
        <v>145</v>
      </c>
      <c r="I130" s="20" t="s">
        <v>19</v>
      </c>
      <c r="J130" s="10" t="s">
        <v>352</v>
      </c>
      <c r="K130" s="10" t="s">
        <v>14</v>
      </c>
      <c r="L130" s="10" t="s">
        <v>14</v>
      </c>
      <c r="M130" s="16" t="s">
        <v>147</v>
      </c>
      <c r="N130" s="11" t="s">
        <v>148</v>
      </c>
      <c r="O130" s="64" t="s">
        <v>353</v>
      </c>
      <c r="P130" s="10" t="s">
        <v>551</v>
      </c>
      <c r="Q130" s="10" t="s">
        <v>1339</v>
      </c>
    </row>
    <row r="131" spans="1:17" s="65" customFormat="1" ht="60" x14ac:dyDescent="0.25">
      <c r="A131" s="49">
        <f t="shared" si="1"/>
        <v>126</v>
      </c>
      <c r="B131" s="14">
        <v>42354</v>
      </c>
      <c r="C131" s="14">
        <v>42354</v>
      </c>
      <c r="D131" s="9">
        <v>1360</v>
      </c>
      <c r="E131" s="61">
        <v>123973.17</v>
      </c>
      <c r="F131" s="61">
        <v>0</v>
      </c>
      <c r="G131" s="11" t="s">
        <v>354</v>
      </c>
      <c r="H131" s="11" t="s">
        <v>354</v>
      </c>
      <c r="I131" s="20" t="s">
        <v>19</v>
      </c>
      <c r="J131" s="10" t="s">
        <v>355</v>
      </c>
      <c r="K131" s="62" t="s">
        <v>14</v>
      </c>
      <c r="L131" s="62" t="s">
        <v>14</v>
      </c>
      <c r="M131" s="16" t="s">
        <v>202</v>
      </c>
      <c r="N131" s="11" t="s">
        <v>356</v>
      </c>
      <c r="O131" s="66" t="s">
        <v>357</v>
      </c>
      <c r="P131" s="10" t="s">
        <v>542</v>
      </c>
      <c r="Q131" s="10" t="s">
        <v>1212</v>
      </c>
    </row>
    <row r="132" spans="1:17" s="65" customFormat="1" ht="75" x14ac:dyDescent="0.25">
      <c r="A132" s="49">
        <f t="shared" si="1"/>
        <v>127</v>
      </c>
      <c r="B132" s="14">
        <v>42354</v>
      </c>
      <c r="C132" s="14">
        <v>42354</v>
      </c>
      <c r="D132" s="9">
        <v>1361</v>
      </c>
      <c r="E132" s="61">
        <v>769391</v>
      </c>
      <c r="F132" s="61">
        <v>0</v>
      </c>
      <c r="G132" s="58" t="s">
        <v>288</v>
      </c>
      <c r="H132" s="58" t="s">
        <v>288</v>
      </c>
      <c r="I132" s="23" t="s">
        <v>19</v>
      </c>
      <c r="J132" s="10" t="s">
        <v>59</v>
      </c>
      <c r="K132" s="62" t="s">
        <v>14</v>
      </c>
      <c r="L132" s="62" t="s">
        <v>14</v>
      </c>
      <c r="M132" s="16" t="s">
        <v>289</v>
      </c>
      <c r="N132" s="11" t="s">
        <v>61</v>
      </c>
      <c r="O132" s="66" t="s">
        <v>358</v>
      </c>
      <c r="P132" s="10" t="s">
        <v>542</v>
      </c>
      <c r="Q132" s="10" t="s">
        <v>1340</v>
      </c>
    </row>
    <row r="133" spans="1:17" s="65" customFormat="1" ht="75" x14ac:dyDescent="0.25">
      <c r="A133" s="49">
        <f t="shared" si="1"/>
        <v>128</v>
      </c>
      <c r="B133" s="14">
        <v>42354</v>
      </c>
      <c r="C133" s="14">
        <v>42354</v>
      </c>
      <c r="D133" s="9">
        <v>3011</v>
      </c>
      <c r="E133" s="61">
        <v>194256.91</v>
      </c>
      <c r="F133" s="61">
        <v>0</v>
      </c>
      <c r="G133" s="57" t="s">
        <v>298</v>
      </c>
      <c r="H133" s="11" t="s">
        <v>298</v>
      </c>
      <c r="I133" s="20" t="s">
        <v>12</v>
      </c>
      <c r="J133" s="10" t="s">
        <v>299</v>
      </c>
      <c r="K133" s="62" t="s">
        <v>14</v>
      </c>
      <c r="L133" s="62" t="s">
        <v>14</v>
      </c>
      <c r="M133" s="16" t="s">
        <v>15</v>
      </c>
      <c r="N133" s="11" t="s">
        <v>300</v>
      </c>
      <c r="O133" s="66" t="s">
        <v>359</v>
      </c>
      <c r="P133" s="10" t="s">
        <v>542</v>
      </c>
      <c r="Q133" s="10" t="s">
        <v>1341</v>
      </c>
    </row>
    <row r="134" spans="1:17" s="65" customFormat="1" ht="60" x14ac:dyDescent="0.25">
      <c r="A134" s="49">
        <f t="shared" si="1"/>
        <v>129</v>
      </c>
      <c r="B134" s="14">
        <v>42354</v>
      </c>
      <c r="C134" s="14">
        <v>42354</v>
      </c>
      <c r="D134" s="9">
        <v>3012</v>
      </c>
      <c r="E134" s="61">
        <v>59057.36</v>
      </c>
      <c r="F134" s="61">
        <v>0</v>
      </c>
      <c r="G134" s="58" t="s">
        <v>232</v>
      </c>
      <c r="H134" s="58" t="s">
        <v>232</v>
      </c>
      <c r="I134" s="23" t="s">
        <v>12</v>
      </c>
      <c r="J134" s="10" t="s">
        <v>240</v>
      </c>
      <c r="K134" s="62" t="s">
        <v>14</v>
      </c>
      <c r="L134" s="62" t="s">
        <v>14</v>
      </c>
      <c r="M134" s="16" t="s">
        <v>233</v>
      </c>
      <c r="N134" s="11" t="s">
        <v>234</v>
      </c>
      <c r="O134" s="66" t="s">
        <v>360</v>
      </c>
      <c r="P134" s="10" t="s">
        <v>562</v>
      </c>
      <c r="Q134" s="10" t="s">
        <v>1342</v>
      </c>
    </row>
    <row r="135" spans="1:17" s="65" customFormat="1" ht="75" x14ac:dyDescent="0.25">
      <c r="A135" s="49">
        <f t="shared" si="1"/>
        <v>130</v>
      </c>
      <c r="B135" s="14">
        <v>42359</v>
      </c>
      <c r="C135" s="14">
        <v>42359</v>
      </c>
      <c r="D135" s="9">
        <v>1399</v>
      </c>
      <c r="E135" s="61">
        <v>379417</v>
      </c>
      <c r="F135" s="61">
        <v>0</v>
      </c>
      <c r="G135" s="17" t="s">
        <v>112</v>
      </c>
      <c r="H135" s="17" t="s">
        <v>112</v>
      </c>
      <c r="I135" s="50" t="s">
        <v>19</v>
      </c>
      <c r="J135" s="10" t="s">
        <v>662</v>
      </c>
      <c r="K135" s="62" t="s">
        <v>14</v>
      </c>
      <c r="L135" s="62" t="s">
        <v>14</v>
      </c>
      <c r="M135" s="16" t="s">
        <v>114</v>
      </c>
      <c r="N135" s="11" t="s">
        <v>115</v>
      </c>
      <c r="O135" s="66" t="s">
        <v>361</v>
      </c>
      <c r="P135" s="10" t="s">
        <v>573</v>
      </c>
      <c r="Q135" s="10" t="s">
        <v>1343</v>
      </c>
    </row>
    <row r="136" spans="1:17" s="65" customFormat="1" ht="60" x14ac:dyDescent="0.25">
      <c r="A136" s="49">
        <f t="shared" ref="A136:A199" si="2">A135+1</f>
        <v>131</v>
      </c>
      <c r="B136" s="14">
        <v>42359</v>
      </c>
      <c r="C136" s="14">
        <v>42359</v>
      </c>
      <c r="D136" s="9">
        <v>1398</v>
      </c>
      <c r="E136" s="61">
        <v>148769.60999999999</v>
      </c>
      <c r="F136" s="61">
        <v>0</v>
      </c>
      <c r="G136" s="58" t="s">
        <v>269</v>
      </c>
      <c r="H136" s="58" t="s">
        <v>269</v>
      </c>
      <c r="I136" s="23" t="s">
        <v>19</v>
      </c>
      <c r="J136" s="10" t="s">
        <v>270</v>
      </c>
      <c r="K136" s="62" t="s">
        <v>14</v>
      </c>
      <c r="L136" s="62" t="s">
        <v>14</v>
      </c>
      <c r="M136" s="16" t="s">
        <v>271</v>
      </c>
      <c r="N136" s="11" t="s">
        <v>253</v>
      </c>
      <c r="O136" s="66" t="s">
        <v>362</v>
      </c>
      <c r="P136" s="10" t="s">
        <v>577</v>
      </c>
      <c r="Q136" s="10" t="s">
        <v>1344</v>
      </c>
    </row>
    <row r="137" spans="1:17" s="65" customFormat="1" ht="75" x14ac:dyDescent="0.25">
      <c r="A137" s="49">
        <f t="shared" si="2"/>
        <v>132</v>
      </c>
      <c r="B137" s="14">
        <v>42359</v>
      </c>
      <c r="C137" s="14">
        <v>42359</v>
      </c>
      <c r="D137" s="9">
        <v>1400</v>
      </c>
      <c r="E137" s="61">
        <v>133000</v>
      </c>
      <c r="F137" s="61">
        <v>0</v>
      </c>
      <c r="G137" s="58" t="s">
        <v>227</v>
      </c>
      <c r="H137" s="58" t="s">
        <v>227</v>
      </c>
      <c r="I137" s="23" t="s">
        <v>19</v>
      </c>
      <c r="J137" s="10" t="s">
        <v>54</v>
      </c>
      <c r="K137" s="62" t="s">
        <v>14</v>
      </c>
      <c r="L137" s="62" t="s">
        <v>14</v>
      </c>
      <c r="M137" s="16" t="s">
        <v>228</v>
      </c>
      <c r="N137" s="11" t="s">
        <v>229</v>
      </c>
      <c r="O137" s="66" t="s">
        <v>363</v>
      </c>
      <c r="P137" s="10" t="s">
        <v>551</v>
      </c>
      <c r="Q137" s="10" t="s">
        <v>1101</v>
      </c>
    </row>
    <row r="138" spans="1:17" s="65" customFormat="1" ht="75" x14ac:dyDescent="0.25">
      <c r="A138" s="49">
        <f t="shared" si="2"/>
        <v>133</v>
      </c>
      <c r="B138" s="14">
        <v>42361</v>
      </c>
      <c r="C138" s="14">
        <v>42361</v>
      </c>
      <c r="D138" s="9">
        <v>3198</v>
      </c>
      <c r="E138" s="61">
        <v>199206</v>
      </c>
      <c r="F138" s="61">
        <v>0</v>
      </c>
      <c r="G138" s="58" t="s">
        <v>154</v>
      </c>
      <c r="H138" s="58" t="s">
        <v>154</v>
      </c>
      <c r="I138" s="23" t="s">
        <v>12</v>
      </c>
      <c r="J138" s="10" t="s">
        <v>296</v>
      </c>
      <c r="K138" s="62" t="s">
        <v>14</v>
      </c>
      <c r="L138" s="62" t="s">
        <v>14</v>
      </c>
      <c r="M138" s="16" t="s">
        <v>156</v>
      </c>
      <c r="N138" s="11" t="s">
        <v>157</v>
      </c>
      <c r="O138" s="66" t="s">
        <v>364</v>
      </c>
      <c r="P138" s="10" t="s">
        <v>542</v>
      </c>
      <c r="Q138" s="10" t="s">
        <v>1102</v>
      </c>
    </row>
    <row r="139" spans="1:17" s="65" customFormat="1" ht="75" x14ac:dyDescent="0.25">
      <c r="A139" s="49">
        <f t="shared" si="2"/>
        <v>134</v>
      </c>
      <c r="B139" s="14">
        <v>42361</v>
      </c>
      <c r="C139" s="14">
        <v>42361</v>
      </c>
      <c r="D139" s="9">
        <v>1438</v>
      </c>
      <c r="E139" s="61">
        <v>107001.85</v>
      </c>
      <c r="F139" s="61">
        <v>0</v>
      </c>
      <c r="G139" s="11" t="s">
        <v>84</v>
      </c>
      <c r="H139" s="11" t="s">
        <v>84</v>
      </c>
      <c r="I139" s="20" t="s">
        <v>19</v>
      </c>
      <c r="J139" s="10" t="s">
        <v>85</v>
      </c>
      <c r="K139" s="62" t="s">
        <v>14</v>
      </c>
      <c r="L139" s="62" t="s">
        <v>14</v>
      </c>
      <c r="M139" s="16" t="s">
        <v>86</v>
      </c>
      <c r="N139" s="11" t="s">
        <v>87</v>
      </c>
      <c r="O139" s="66" t="s">
        <v>365</v>
      </c>
      <c r="P139" s="10" t="s">
        <v>551</v>
      </c>
      <c r="Q139" s="10" t="s">
        <v>1103</v>
      </c>
    </row>
    <row r="140" spans="1:17" s="65" customFormat="1" ht="75" x14ac:dyDescent="0.25">
      <c r="A140" s="49">
        <f t="shared" si="2"/>
        <v>135</v>
      </c>
      <c r="B140" s="14">
        <v>42361</v>
      </c>
      <c r="C140" s="14">
        <v>42361</v>
      </c>
      <c r="D140" s="9">
        <v>3</v>
      </c>
      <c r="E140" s="61">
        <v>60000</v>
      </c>
      <c r="F140" s="61">
        <v>0</v>
      </c>
      <c r="G140" s="58" t="s">
        <v>159</v>
      </c>
      <c r="H140" s="58" t="s">
        <v>159</v>
      </c>
      <c r="I140" s="17" t="s">
        <v>160</v>
      </c>
      <c r="J140" s="10" t="s">
        <v>161</v>
      </c>
      <c r="K140" s="62" t="s">
        <v>14</v>
      </c>
      <c r="L140" s="62" t="s">
        <v>14</v>
      </c>
      <c r="M140" s="16" t="s">
        <v>162</v>
      </c>
      <c r="N140" s="11" t="s">
        <v>163</v>
      </c>
      <c r="O140" s="66" t="s">
        <v>366</v>
      </c>
      <c r="P140" s="10" t="s">
        <v>551</v>
      </c>
      <c r="Q140" s="10" t="s">
        <v>1104</v>
      </c>
    </row>
    <row r="141" spans="1:17" s="65" customFormat="1" ht="60" x14ac:dyDescent="0.25">
      <c r="A141" s="49">
        <f t="shared" si="2"/>
        <v>136</v>
      </c>
      <c r="B141" s="14">
        <v>42367</v>
      </c>
      <c r="C141" s="14">
        <v>42367</v>
      </c>
      <c r="D141" s="9">
        <v>1466</v>
      </c>
      <c r="E141" s="61">
        <v>96600</v>
      </c>
      <c r="F141" s="61">
        <v>0</v>
      </c>
      <c r="G141" s="11" t="s">
        <v>367</v>
      </c>
      <c r="H141" s="11" t="s">
        <v>367</v>
      </c>
      <c r="I141" s="20" t="s">
        <v>19</v>
      </c>
      <c r="J141" s="10" t="s">
        <v>368</v>
      </c>
      <c r="K141" s="62" t="s">
        <v>14</v>
      </c>
      <c r="L141" s="62" t="s">
        <v>14</v>
      </c>
      <c r="M141" s="16" t="s">
        <v>65</v>
      </c>
      <c r="N141" s="11" t="s">
        <v>369</v>
      </c>
      <c r="O141" s="66" t="s">
        <v>370</v>
      </c>
      <c r="P141" s="10" t="s">
        <v>540</v>
      </c>
      <c r="Q141" s="10" t="s">
        <v>1105</v>
      </c>
    </row>
    <row r="142" spans="1:17" s="65" customFormat="1" ht="60" x14ac:dyDescent="0.25">
      <c r="A142" s="49">
        <f t="shared" si="2"/>
        <v>137</v>
      </c>
      <c r="B142" s="14">
        <v>42368</v>
      </c>
      <c r="C142" s="14">
        <v>42368</v>
      </c>
      <c r="D142" s="9">
        <v>1557</v>
      </c>
      <c r="E142" s="61">
        <v>175116.4</v>
      </c>
      <c r="F142" s="61">
        <v>0</v>
      </c>
      <c r="G142" s="58" t="s">
        <v>316</v>
      </c>
      <c r="H142" s="58" t="s">
        <v>316</v>
      </c>
      <c r="I142" s="23" t="s">
        <v>19</v>
      </c>
      <c r="J142" s="10" t="s">
        <v>630</v>
      </c>
      <c r="K142" s="62" t="s">
        <v>14</v>
      </c>
      <c r="L142" s="62" t="s">
        <v>14</v>
      </c>
      <c r="M142" s="16" t="s">
        <v>317</v>
      </c>
      <c r="N142" s="11" t="s">
        <v>318</v>
      </c>
      <c r="O142" s="66" t="s">
        <v>371</v>
      </c>
      <c r="P142" s="10" t="s">
        <v>573</v>
      </c>
      <c r="Q142" s="10" t="s">
        <v>1106</v>
      </c>
    </row>
    <row r="143" spans="1:17" s="65" customFormat="1" ht="60" x14ac:dyDescent="0.25">
      <c r="A143" s="49">
        <f t="shared" si="2"/>
        <v>138</v>
      </c>
      <c r="B143" s="14">
        <v>42368</v>
      </c>
      <c r="C143" s="14">
        <v>42368</v>
      </c>
      <c r="D143" s="9">
        <v>1556</v>
      </c>
      <c r="E143" s="61">
        <v>101976</v>
      </c>
      <c r="F143" s="61">
        <v>0</v>
      </c>
      <c r="G143" s="11" t="s">
        <v>372</v>
      </c>
      <c r="H143" s="11" t="s">
        <v>372</v>
      </c>
      <c r="I143" s="20" t="s">
        <v>19</v>
      </c>
      <c r="J143" s="10" t="s">
        <v>59</v>
      </c>
      <c r="K143" s="62" t="s">
        <v>14</v>
      </c>
      <c r="L143" s="62" t="s">
        <v>14</v>
      </c>
      <c r="M143" s="16" t="s">
        <v>373</v>
      </c>
      <c r="N143" s="11" t="s">
        <v>374</v>
      </c>
      <c r="O143" s="66" t="s">
        <v>375</v>
      </c>
      <c r="P143" s="10" t="s">
        <v>542</v>
      </c>
      <c r="Q143" s="10" t="s">
        <v>1107</v>
      </c>
    </row>
    <row r="144" spans="1:17" s="65" customFormat="1" ht="60" x14ac:dyDescent="0.25">
      <c r="A144" s="49">
        <f t="shared" si="2"/>
        <v>139</v>
      </c>
      <c r="B144" s="14">
        <v>42369</v>
      </c>
      <c r="C144" s="14">
        <v>42369</v>
      </c>
      <c r="D144" s="9">
        <v>1560</v>
      </c>
      <c r="E144" s="15">
        <v>91658.73</v>
      </c>
      <c r="F144" s="15">
        <v>0</v>
      </c>
      <c r="G144" s="11" t="s">
        <v>757</v>
      </c>
      <c r="H144" s="11" t="s">
        <v>197</v>
      </c>
      <c r="I144" s="20" t="s">
        <v>19</v>
      </c>
      <c r="J144" s="10" t="s">
        <v>376</v>
      </c>
      <c r="K144" s="10" t="s">
        <v>14</v>
      </c>
      <c r="L144" s="10" t="s">
        <v>14</v>
      </c>
      <c r="M144" s="16" t="s">
        <v>15</v>
      </c>
      <c r="N144" s="11" t="s">
        <v>377</v>
      </c>
      <c r="O144" s="67" t="s">
        <v>378</v>
      </c>
      <c r="P144" s="10" t="s">
        <v>546</v>
      </c>
      <c r="Q144" s="10" t="s">
        <v>795</v>
      </c>
    </row>
    <row r="145" spans="1:17" s="65" customFormat="1" ht="75" x14ac:dyDescent="0.25">
      <c r="A145" s="49">
        <f t="shared" si="2"/>
        <v>140</v>
      </c>
      <c r="B145" s="14">
        <v>42369</v>
      </c>
      <c r="C145" s="14">
        <v>42369</v>
      </c>
      <c r="D145" s="9">
        <v>1561</v>
      </c>
      <c r="E145" s="61">
        <v>381526.68</v>
      </c>
      <c r="F145" s="61">
        <v>0</v>
      </c>
      <c r="G145" s="11" t="s">
        <v>178</v>
      </c>
      <c r="H145" s="11" t="s">
        <v>178</v>
      </c>
      <c r="I145" s="20" t="s">
        <v>19</v>
      </c>
      <c r="J145" s="10" t="s">
        <v>379</v>
      </c>
      <c r="K145" s="62" t="s">
        <v>14</v>
      </c>
      <c r="L145" s="62" t="s">
        <v>14</v>
      </c>
      <c r="M145" s="16" t="s">
        <v>180</v>
      </c>
      <c r="N145" s="11" t="s">
        <v>181</v>
      </c>
      <c r="O145" s="66" t="s">
        <v>380</v>
      </c>
      <c r="P145" s="10" t="s">
        <v>577</v>
      </c>
      <c r="Q145" s="10" t="s">
        <v>1296</v>
      </c>
    </row>
    <row r="146" spans="1:17" s="48" customFormat="1" ht="60" x14ac:dyDescent="0.25">
      <c r="A146" s="49">
        <f t="shared" si="2"/>
        <v>141</v>
      </c>
      <c r="B146" s="81">
        <v>42390</v>
      </c>
      <c r="C146" s="81">
        <v>42390</v>
      </c>
      <c r="D146" s="40">
        <v>2</v>
      </c>
      <c r="E146" s="41">
        <v>144212.44</v>
      </c>
      <c r="F146" s="41">
        <v>0</v>
      </c>
      <c r="G146" s="58" t="s">
        <v>383</v>
      </c>
      <c r="H146" s="58" t="s">
        <v>383</v>
      </c>
      <c r="I146" s="44" t="s">
        <v>118</v>
      </c>
      <c r="J146" s="49" t="s">
        <v>688</v>
      </c>
      <c r="K146" s="45" t="s">
        <v>14</v>
      </c>
      <c r="L146" s="45" t="s">
        <v>14</v>
      </c>
      <c r="M146" s="46" t="s">
        <v>385</v>
      </c>
      <c r="N146" s="58" t="s">
        <v>188</v>
      </c>
      <c r="O146" s="45" t="s">
        <v>386</v>
      </c>
      <c r="P146" s="49" t="s">
        <v>577</v>
      </c>
      <c r="Q146" s="10" t="s">
        <v>1345</v>
      </c>
    </row>
    <row r="147" spans="1:17" s="48" customFormat="1" ht="60" x14ac:dyDescent="0.25">
      <c r="A147" s="49">
        <f t="shared" si="2"/>
        <v>142</v>
      </c>
      <c r="B147" s="81">
        <v>42390</v>
      </c>
      <c r="C147" s="81">
        <v>42390</v>
      </c>
      <c r="D147" s="40">
        <v>30</v>
      </c>
      <c r="E147" s="15">
        <v>85904</v>
      </c>
      <c r="F147" s="15">
        <v>0</v>
      </c>
      <c r="G147" s="11" t="s">
        <v>340</v>
      </c>
      <c r="H147" s="58" t="s">
        <v>340</v>
      </c>
      <c r="I147" s="45" t="s">
        <v>387</v>
      </c>
      <c r="J147" s="49" t="s">
        <v>207</v>
      </c>
      <c r="K147" s="10" t="s">
        <v>14</v>
      </c>
      <c r="L147" s="10" t="s">
        <v>14</v>
      </c>
      <c r="M147" s="46" t="s">
        <v>388</v>
      </c>
      <c r="N147" s="58" t="s">
        <v>341</v>
      </c>
      <c r="O147" s="45" t="s">
        <v>389</v>
      </c>
      <c r="P147" s="49" t="s">
        <v>540</v>
      </c>
      <c r="Q147" s="10" t="s">
        <v>1345</v>
      </c>
    </row>
    <row r="148" spans="1:17" s="13" customFormat="1" ht="75" x14ac:dyDescent="0.25">
      <c r="A148" s="49">
        <f t="shared" si="2"/>
        <v>143</v>
      </c>
      <c r="B148" s="81">
        <v>42390</v>
      </c>
      <c r="C148" s="81">
        <v>42391</v>
      </c>
      <c r="D148" s="40">
        <v>1</v>
      </c>
      <c r="E148" s="41">
        <v>315000</v>
      </c>
      <c r="F148" s="41">
        <v>0</v>
      </c>
      <c r="G148" s="58" t="s">
        <v>390</v>
      </c>
      <c r="H148" s="58" t="s">
        <v>390</v>
      </c>
      <c r="I148" s="50" t="s">
        <v>118</v>
      </c>
      <c r="J148" s="45" t="s">
        <v>391</v>
      </c>
      <c r="K148" s="10" t="s">
        <v>14</v>
      </c>
      <c r="L148" s="10" t="s">
        <v>14</v>
      </c>
      <c r="M148" s="46" t="s">
        <v>45</v>
      </c>
      <c r="N148" s="58" t="s">
        <v>393</v>
      </c>
      <c r="O148" s="45" t="s">
        <v>394</v>
      </c>
      <c r="P148" s="45" t="s">
        <v>537</v>
      </c>
      <c r="Q148" s="10" t="s">
        <v>1346</v>
      </c>
    </row>
    <row r="149" spans="1:17" s="13" customFormat="1" ht="75" x14ac:dyDescent="0.25">
      <c r="A149" s="49">
        <f t="shared" si="2"/>
        <v>144</v>
      </c>
      <c r="B149" s="81">
        <v>42390</v>
      </c>
      <c r="C149" s="81">
        <v>42390</v>
      </c>
      <c r="D149" s="9">
        <v>31</v>
      </c>
      <c r="E149" s="15">
        <v>128614.3</v>
      </c>
      <c r="F149" s="15">
        <v>0</v>
      </c>
      <c r="G149" s="58" t="s">
        <v>259</v>
      </c>
      <c r="H149" s="58" t="s">
        <v>259</v>
      </c>
      <c r="I149" s="50" t="s">
        <v>387</v>
      </c>
      <c r="J149" s="49" t="s">
        <v>260</v>
      </c>
      <c r="K149" s="10" t="s">
        <v>14</v>
      </c>
      <c r="L149" s="10" t="s">
        <v>14</v>
      </c>
      <c r="M149" s="46" t="s">
        <v>109</v>
      </c>
      <c r="N149" s="58" t="s">
        <v>261</v>
      </c>
      <c r="O149" s="45" t="s">
        <v>396</v>
      </c>
      <c r="P149" s="49" t="s">
        <v>573</v>
      </c>
      <c r="Q149" s="10" t="s">
        <v>1347</v>
      </c>
    </row>
    <row r="150" spans="1:17" s="13" customFormat="1" ht="60" x14ac:dyDescent="0.25">
      <c r="A150" s="49">
        <f t="shared" si="2"/>
        <v>145</v>
      </c>
      <c r="B150" s="14">
        <v>42390</v>
      </c>
      <c r="C150" s="14">
        <v>42390</v>
      </c>
      <c r="D150" s="9">
        <v>32</v>
      </c>
      <c r="E150" s="15">
        <v>230382.34</v>
      </c>
      <c r="F150" s="15">
        <v>0</v>
      </c>
      <c r="G150" s="51" t="s">
        <v>302</v>
      </c>
      <c r="H150" s="58" t="s">
        <v>302</v>
      </c>
      <c r="I150" s="50" t="s">
        <v>387</v>
      </c>
      <c r="J150" s="49" t="s">
        <v>303</v>
      </c>
      <c r="K150" s="62" t="s">
        <v>26</v>
      </c>
      <c r="L150" s="62" t="s">
        <v>27</v>
      </c>
      <c r="M150" s="46" t="s">
        <v>397</v>
      </c>
      <c r="N150" s="58" t="s">
        <v>305</v>
      </c>
      <c r="O150" s="45" t="s">
        <v>398</v>
      </c>
      <c r="P150" s="49" t="s">
        <v>540</v>
      </c>
      <c r="Q150" s="10" t="s">
        <v>1348</v>
      </c>
    </row>
    <row r="151" spans="1:17" s="13" customFormat="1" ht="75" x14ac:dyDescent="0.25">
      <c r="A151" s="49">
        <f t="shared" si="2"/>
        <v>146</v>
      </c>
      <c r="B151" s="14">
        <v>42391</v>
      </c>
      <c r="C151" s="14">
        <v>42391</v>
      </c>
      <c r="D151" s="9">
        <v>48</v>
      </c>
      <c r="E151" s="15">
        <v>307602.31400000001</v>
      </c>
      <c r="F151" s="15">
        <v>0</v>
      </c>
      <c r="G151" s="11" t="s">
        <v>63</v>
      </c>
      <c r="H151" s="58" t="s">
        <v>63</v>
      </c>
      <c r="I151" s="50" t="s">
        <v>387</v>
      </c>
      <c r="J151" s="49" t="s">
        <v>311</v>
      </c>
      <c r="K151" s="10" t="s">
        <v>14</v>
      </c>
      <c r="L151" s="10" t="s">
        <v>14</v>
      </c>
      <c r="M151" s="46" t="s">
        <v>65</v>
      </c>
      <c r="N151" s="58" t="s">
        <v>66</v>
      </c>
      <c r="O151" s="45" t="s">
        <v>399</v>
      </c>
      <c r="P151" s="49" t="s">
        <v>562</v>
      </c>
      <c r="Q151" s="10" t="s">
        <v>1349</v>
      </c>
    </row>
    <row r="152" spans="1:17" s="13" customFormat="1" ht="75" x14ac:dyDescent="0.25">
      <c r="A152" s="49">
        <f t="shared" si="2"/>
        <v>147</v>
      </c>
      <c r="B152" s="14">
        <v>42391</v>
      </c>
      <c r="C152" s="14">
        <v>42391</v>
      </c>
      <c r="D152" s="9">
        <v>127</v>
      </c>
      <c r="E152" s="15">
        <v>137800.51</v>
      </c>
      <c r="F152" s="15">
        <v>0</v>
      </c>
      <c r="G152" s="58" t="s">
        <v>232</v>
      </c>
      <c r="H152" s="58" t="s">
        <v>232</v>
      </c>
      <c r="I152" s="23" t="s">
        <v>12</v>
      </c>
      <c r="J152" s="49" t="s">
        <v>240</v>
      </c>
      <c r="K152" s="10" t="s">
        <v>14</v>
      </c>
      <c r="L152" s="10" t="s">
        <v>14</v>
      </c>
      <c r="M152" s="24" t="s">
        <v>400</v>
      </c>
      <c r="N152" s="58" t="s">
        <v>234</v>
      </c>
      <c r="O152" s="45" t="s">
        <v>401</v>
      </c>
      <c r="P152" s="49" t="s">
        <v>562</v>
      </c>
      <c r="Q152" s="10" t="s">
        <v>1350</v>
      </c>
    </row>
    <row r="153" spans="1:17" s="48" customFormat="1" ht="60" x14ac:dyDescent="0.25">
      <c r="A153" s="49">
        <f t="shared" si="2"/>
        <v>148</v>
      </c>
      <c r="B153" s="81">
        <v>42395</v>
      </c>
      <c r="C153" s="81">
        <v>42395</v>
      </c>
      <c r="D153" s="40">
        <v>64</v>
      </c>
      <c r="E153" s="15">
        <v>243374.85</v>
      </c>
      <c r="F153" s="15">
        <v>0</v>
      </c>
      <c r="G153" s="83" t="s">
        <v>402</v>
      </c>
      <c r="H153" s="58" t="s">
        <v>402</v>
      </c>
      <c r="I153" s="45" t="s">
        <v>387</v>
      </c>
      <c r="J153" s="49" t="s">
        <v>403</v>
      </c>
      <c r="K153" s="10" t="s">
        <v>14</v>
      </c>
      <c r="L153" s="10" t="s">
        <v>14</v>
      </c>
      <c r="M153" s="46" t="s">
        <v>271</v>
      </c>
      <c r="N153" s="58" t="s">
        <v>405</v>
      </c>
      <c r="O153" s="45" t="s">
        <v>406</v>
      </c>
      <c r="P153" s="49" t="s">
        <v>577</v>
      </c>
      <c r="Q153" s="45" t="s">
        <v>1354</v>
      </c>
    </row>
    <row r="154" spans="1:17" s="48" customFormat="1" ht="60" x14ac:dyDescent="0.25">
      <c r="A154" s="49">
        <f t="shared" si="2"/>
        <v>149</v>
      </c>
      <c r="B154" s="81">
        <v>42395</v>
      </c>
      <c r="C154" s="81">
        <v>42396</v>
      </c>
      <c r="D154" s="40">
        <v>1</v>
      </c>
      <c r="E154" s="15">
        <f>338458</f>
        <v>338458</v>
      </c>
      <c r="F154" s="15">
        <v>25</v>
      </c>
      <c r="G154" s="83" t="s">
        <v>328</v>
      </c>
      <c r="H154" s="83" t="s">
        <v>328</v>
      </c>
      <c r="I154" s="44" t="s">
        <v>407</v>
      </c>
      <c r="J154" s="49" t="s">
        <v>483</v>
      </c>
      <c r="K154" s="10" t="s">
        <v>14</v>
      </c>
      <c r="L154" s="10" t="s">
        <v>14</v>
      </c>
      <c r="M154" s="46" t="s">
        <v>65</v>
      </c>
      <c r="N154" s="58" t="s">
        <v>330</v>
      </c>
      <c r="O154" s="45" t="s">
        <v>408</v>
      </c>
      <c r="P154" s="49" t="s">
        <v>542</v>
      </c>
      <c r="Q154" s="45" t="s">
        <v>1355</v>
      </c>
    </row>
    <row r="155" spans="1:17" s="48" customFormat="1" ht="75" x14ac:dyDescent="0.25">
      <c r="A155" s="49">
        <f t="shared" si="2"/>
        <v>150</v>
      </c>
      <c r="B155" s="81">
        <v>42409</v>
      </c>
      <c r="C155" s="81">
        <v>42409</v>
      </c>
      <c r="D155" s="40">
        <v>3</v>
      </c>
      <c r="E155" s="15">
        <v>163615.18</v>
      </c>
      <c r="F155" s="15">
        <v>0</v>
      </c>
      <c r="G155" s="83" t="s">
        <v>409</v>
      </c>
      <c r="H155" s="83" t="s">
        <v>409</v>
      </c>
      <c r="I155" s="44" t="s">
        <v>118</v>
      </c>
      <c r="J155" s="49" t="s">
        <v>410</v>
      </c>
      <c r="K155" s="10" t="s">
        <v>14</v>
      </c>
      <c r="L155" s="10" t="s">
        <v>14</v>
      </c>
      <c r="M155" s="46" t="s">
        <v>1373</v>
      </c>
      <c r="N155" s="58" t="s">
        <v>121</v>
      </c>
      <c r="O155" s="45" t="s">
        <v>412</v>
      </c>
      <c r="P155" s="49" t="s">
        <v>577</v>
      </c>
      <c r="Q155" s="45" t="s">
        <v>1356</v>
      </c>
    </row>
    <row r="156" spans="1:17" s="48" customFormat="1" ht="60" x14ac:dyDescent="0.25">
      <c r="A156" s="49">
        <f t="shared" si="2"/>
        <v>151</v>
      </c>
      <c r="B156" s="81">
        <v>42409</v>
      </c>
      <c r="C156" s="81">
        <v>42409</v>
      </c>
      <c r="D156" s="40">
        <v>111</v>
      </c>
      <c r="E156" s="15">
        <v>480001.2</v>
      </c>
      <c r="F156" s="15">
        <v>0</v>
      </c>
      <c r="G156" s="68" t="s">
        <v>413</v>
      </c>
      <c r="H156" s="68" t="s">
        <v>413</v>
      </c>
      <c r="I156" s="45" t="s">
        <v>387</v>
      </c>
      <c r="J156" s="49" t="s">
        <v>403</v>
      </c>
      <c r="K156" s="10" t="s">
        <v>14</v>
      </c>
      <c r="L156" s="10" t="s">
        <v>14</v>
      </c>
      <c r="M156" s="46" t="s">
        <v>114</v>
      </c>
      <c r="N156" s="58" t="s">
        <v>115</v>
      </c>
      <c r="O156" s="45" t="s">
        <v>415</v>
      </c>
      <c r="P156" s="49" t="s">
        <v>573</v>
      </c>
      <c r="Q156" s="45" t="s">
        <v>1353</v>
      </c>
    </row>
    <row r="157" spans="1:17" s="48" customFormat="1" ht="75" x14ac:dyDescent="0.25">
      <c r="A157" s="49">
        <f t="shared" si="2"/>
        <v>152</v>
      </c>
      <c r="B157" s="81">
        <v>42409</v>
      </c>
      <c r="C157" s="81">
        <v>42410</v>
      </c>
      <c r="D157" s="40">
        <v>2</v>
      </c>
      <c r="E157" s="15">
        <f>156890</f>
        <v>156890</v>
      </c>
      <c r="F157" s="15">
        <v>25</v>
      </c>
      <c r="G157" s="83" t="s">
        <v>328</v>
      </c>
      <c r="H157" s="83" t="s">
        <v>328</v>
      </c>
      <c r="I157" s="44" t="s">
        <v>407</v>
      </c>
      <c r="J157" s="49" t="s">
        <v>483</v>
      </c>
      <c r="K157" s="10" t="s">
        <v>14</v>
      </c>
      <c r="L157" s="10" t="s">
        <v>14</v>
      </c>
      <c r="M157" s="46" t="s">
        <v>65</v>
      </c>
      <c r="N157" s="58" t="s">
        <v>330</v>
      </c>
      <c r="O157" s="45" t="s">
        <v>416</v>
      </c>
      <c r="P157" s="49" t="s">
        <v>542</v>
      </c>
      <c r="Q157" s="45" t="s">
        <v>1351</v>
      </c>
    </row>
    <row r="158" spans="1:17" s="48" customFormat="1" ht="60" x14ac:dyDescent="0.25">
      <c r="A158" s="49">
        <f t="shared" si="2"/>
        <v>153</v>
      </c>
      <c r="B158" s="81">
        <v>42412</v>
      </c>
      <c r="C158" s="81">
        <v>42412</v>
      </c>
      <c r="D158" s="40">
        <v>140</v>
      </c>
      <c r="E158" s="15">
        <v>753783.88</v>
      </c>
      <c r="F158" s="15">
        <v>0</v>
      </c>
      <c r="G158" s="69" t="s">
        <v>417</v>
      </c>
      <c r="H158" s="69" t="s">
        <v>417</v>
      </c>
      <c r="I158" s="45" t="s">
        <v>387</v>
      </c>
      <c r="J158" s="49" t="s">
        <v>418</v>
      </c>
      <c r="K158" s="10" t="s">
        <v>14</v>
      </c>
      <c r="L158" s="10" t="s">
        <v>14</v>
      </c>
      <c r="M158" s="46" t="s">
        <v>65</v>
      </c>
      <c r="N158" s="58" t="s">
        <v>419</v>
      </c>
      <c r="O158" s="45" t="s">
        <v>420</v>
      </c>
      <c r="P158" s="49" t="s">
        <v>551</v>
      </c>
      <c r="Q158" s="45" t="s">
        <v>1299</v>
      </c>
    </row>
    <row r="159" spans="1:17" s="48" customFormat="1" ht="75" x14ac:dyDescent="0.25">
      <c r="A159" s="49">
        <f t="shared" si="2"/>
        <v>154</v>
      </c>
      <c r="B159" s="81">
        <v>42420</v>
      </c>
      <c r="C159" s="81">
        <v>42420</v>
      </c>
      <c r="D159" s="40">
        <v>177</v>
      </c>
      <c r="E159" s="15">
        <v>289270.73</v>
      </c>
      <c r="F159" s="15">
        <v>0</v>
      </c>
      <c r="G159" s="70" t="s">
        <v>354</v>
      </c>
      <c r="H159" s="70" t="s">
        <v>354</v>
      </c>
      <c r="I159" s="45" t="s">
        <v>387</v>
      </c>
      <c r="J159" s="45" t="s">
        <v>355</v>
      </c>
      <c r="K159" s="45" t="s">
        <v>14</v>
      </c>
      <c r="L159" s="45" t="s">
        <v>14</v>
      </c>
      <c r="M159" s="46" t="s">
        <v>1210</v>
      </c>
      <c r="N159" s="58" t="s">
        <v>356</v>
      </c>
      <c r="O159" s="47" t="s">
        <v>422</v>
      </c>
      <c r="P159" s="45" t="s">
        <v>542</v>
      </c>
      <c r="Q159" s="45" t="s">
        <v>1214</v>
      </c>
    </row>
    <row r="160" spans="1:17" s="48" customFormat="1" ht="75" x14ac:dyDescent="0.25">
      <c r="A160" s="49">
        <f t="shared" si="2"/>
        <v>155</v>
      </c>
      <c r="B160" s="81">
        <v>42420</v>
      </c>
      <c r="C160" s="81">
        <v>42420</v>
      </c>
      <c r="D160" s="40">
        <v>180</v>
      </c>
      <c r="E160" s="15">
        <v>179626.33</v>
      </c>
      <c r="F160" s="15">
        <v>0</v>
      </c>
      <c r="G160" s="42" t="s">
        <v>423</v>
      </c>
      <c r="H160" s="42" t="s">
        <v>423</v>
      </c>
      <c r="I160" s="45" t="s">
        <v>387</v>
      </c>
      <c r="J160" s="45" t="s">
        <v>424</v>
      </c>
      <c r="K160" s="45" t="s">
        <v>14</v>
      </c>
      <c r="L160" s="45" t="s">
        <v>14</v>
      </c>
      <c r="M160" s="46" t="s">
        <v>890</v>
      </c>
      <c r="N160" s="58" t="s">
        <v>425</v>
      </c>
      <c r="O160" s="47" t="s">
        <v>426</v>
      </c>
      <c r="P160" s="45" t="s">
        <v>577</v>
      </c>
      <c r="Q160" s="45" t="s">
        <v>1352</v>
      </c>
    </row>
    <row r="161" spans="1:17" s="48" customFormat="1" ht="75" x14ac:dyDescent="0.25">
      <c r="A161" s="49">
        <f t="shared" si="2"/>
        <v>156</v>
      </c>
      <c r="B161" s="81">
        <v>42420</v>
      </c>
      <c r="C161" s="81">
        <v>42420</v>
      </c>
      <c r="D161" s="40">
        <v>178</v>
      </c>
      <c r="E161" s="15">
        <v>225400</v>
      </c>
      <c r="F161" s="15">
        <v>0</v>
      </c>
      <c r="G161" s="42" t="s">
        <v>367</v>
      </c>
      <c r="H161" s="42" t="s">
        <v>367</v>
      </c>
      <c r="I161" s="45" t="s">
        <v>387</v>
      </c>
      <c r="J161" s="45" t="s">
        <v>368</v>
      </c>
      <c r="K161" s="45" t="s">
        <v>14</v>
      </c>
      <c r="L161" s="45" t="s">
        <v>14</v>
      </c>
      <c r="M161" s="46" t="s">
        <v>65</v>
      </c>
      <c r="N161" s="58" t="s">
        <v>369</v>
      </c>
      <c r="O161" s="47" t="s">
        <v>427</v>
      </c>
      <c r="P161" s="45" t="s">
        <v>542</v>
      </c>
      <c r="Q161" s="45" t="s">
        <v>1317</v>
      </c>
    </row>
    <row r="162" spans="1:17" s="48" customFormat="1" ht="75" x14ac:dyDescent="0.25">
      <c r="A162" s="49">
        <f t="shared" si="2"/>
        <v>157</v>
      </c>
      <c r="B162" s="14">
        <v>42420</v>
      </c>
      <c r="C162" s="14">
        <v>42420</v>
      </c>
      <c r="D162" s="9">
        <v>179</v>
      </c>
      <c r="E162" s="15">
        <v>237944</v>
      </c>
      <c r="F162" s="15">
        <v>0</v>
      </c>
      <c r="G162" s="42" t="s">
        <v>372</v>
      </c>
      <c r="H162" s="42" t="s">
        <v>372</v>
      </c>
      <c r="I162" s="45" t="s">
        <v>387</v>
      </c>
      <c r="J162" s="10" t="s">
        <v>59</v>
      </c>
      <c r="K162" s="45" t="s">
        <v>14</v>
      </c>
      <c r="L162" s="45" t="s">
        <v>14</v>
      </c>
      <c r="M162" s="16" t="s">
        <v>428</v>
      </c>
      <c r="N162" s="11" t="s">
        <v>429</v>
      </c>
      <c r="O162" s="52" t="s">
        <v>430</v>
      </c>
      <c r="P162" s="10" t="s">
        <v>542</v>
      </c>
      <c r="Q162" s="10" t="s">
        <v>1318</v>
      </c>
    </row>
    <row r="163" spans="1:17" s="53" customFormat="1" ht="75" x14ac:dyDescent="0.25">
      <c r="A163" s="49">
        <f t="shared" si="2"/>
        <v>158</v>
      </c>
      <c r="B163" s="14">
        <v>42426</v>
      </c>
      <c r="C163" s="14">
        <v>42426</v>
      </c>
      <c r="D163" s="9">
        <v>201</v>
      </c>
      <c r="E163" s="15">
        <v>2353689.06</v>
      </c>
      <c r="F163" s="15">
        <v>0</v>
      </c>
      <c r="G163" s="42" t="s">
        <v>431</v>
      </c>
      <c r="H163" s="42" t="s">
        <v>431</v>
      </c>
      <c r="I163" s="45" t="s">
        <v>387</v>
      </c>
      <c r="J163" s="10" t="s">
        <v>432</v>
      </c>
      <c r="K163" s="45" t="s">
        <v>14</v>
      </c>
      <c r="L163" s="45" t="s">
        <v>14</v>
      </c>
      <c r="M163" s="16" t="s">
        <v>433</v>
      </c>
      <c r="N163" s="11" t="s">
        <v>434</v>
      </c>
      <c r="O163" s="52" t="s">
        <v>435</v>
      </c>
      <c r="P163" s="10" t="s">
        <v>537</v>
      </c>
      <c r="Q163" s="10" t="s">
        <v>1316</v>
      </c>
    </row>
    <row r="164" spans="1:17" s="13" customFormat="1" ht="75" x14ac:dyDescent="0.25">
      <c r="A164" s="49">
        <f t="shared" si="2"/>
        <v>159</v>
      </c>
      <c r="B164" s="14">
        <v>42426</v>
      </c>
      <c r="C164" s="14">
        <v>42426</v>
      </c>
      <c r="D164" s="9">
        <v>194</v>
      </c>
      <c r="E164" s="15">
        <v>350000</v>
      </c>
      <c r="F164" s="15">
        <v>0</v>
      </c>
      <c r="G164" s="11" t="s">
        <v>436</v>
      </c>
      <c r="H164" s="11" t="s">
        <v>436</v>
      </c>
      <c r="I164" s="45" t="s">
        <v>387</v>
      </c>
      <c r="J164" s="10" t="s">
        <v>437</v>
      </c>
      <c r="K164" s="45" t="s">
        <v>14</v>
      </c>
      <c r="L164" s="45" t="s">
        <v>14</v>
      </c>
      <c r="M164" s="16" t="s">
        <v>867</v>
      </c>
      <c r="N164" s="11" t="s">
        <v>439</v>
      </c>
      <c r="O164" s="12" t="s">
        <v>440</v>
      </c>
      <c r="P164" s="10" t="s">
        <v>551</v>
      </c>
      <c r="Q164" s="10" t="s">
        <v>1314</v>
      </c>
    </row>
    <row r="165" spans="1:17" s="71" customFormat="1" ht="75" x14ac:dyDescent="0.25">
      <c r="A165" s="39">
        <f t="shared" si="2"/>
        <v>160</v>
      </c>
      <c r="B165" s="14">
        <v>42426</v>
      </c>
      <c r="C165" s="14">
        <v>42426</v>
      </c>
      <c r="D165" s="9">
        <v>200</v>
      </c>
      <c r="E165" s="15">
        <v>5358015.16</v>
      </c>
      <c r="F165" s="15">
        <v>0</v>
      </c>
      <c r="G165" s="84" t="s">
        <v>441</v>
      </c>
      <c r="H165" s="84" t="s">
        <v>441</v>
      </c>
      <c r="I165" s="10" t="s">
        <v>387</v>
      </c>
      <c r="J165" s="10" t="s">
        <v>391</v>
      </c>
      <c r="K165" s="10" t="s">
        <v>14</v>
      </c>
      <c r="L165" s="10" t="s">
        <v>14</v>
      </c>
      <c r="M165" s="10" t="s">
        <v>442</v>
      </c>
      <c r="N165" s="11" t="s">
        <v>443</v>
      </c>
      <c r="O165" s="10" t="s">
        <v>444</v>
      </c>
      <c r="P165" s="10" t="s">
        <v>537</v>
      </c>
      <c r="Q165" s="10" t="s">
        <v>1315</v>
      </c>
    </row>
    <row r="166" spans="1:17" s="13" customFormat="1" ht="75" x14ac:dyDescent="0.25">
      <c r="A166" s="49">
        <f t="shared" si="2"/>
        <v>161</v>
      </c>
      <c r="B166" s="14">
        <v>42429</v>
      </c>
      <c r="C166" s="14">
        <v>42429</v>
      </c>
      <c r="D166" s="9">
        <v>934</v>
      </c>
      <c r="E166" s="41">
        <v>600000</v>
      </c>
      <c r="F166" s="41">
        <v>0</v>
      </c>
      <c r="G166" s="83" t="s">
        <v>707</v>
      </c>
      <c r="H166" s="83" t="s">
        <v>707</v>
      </c>
      <c r="I166" s="23" t="s">
        <v>12</v>
      </c>
      <c r="J166" s="49" t="s">
        <v>445</v>
      </c>
      <c r="K166" s="45" t="s">
        <v>14</v>
      </c>
      <c r="L166" s="45" t="s">
        <v>14</v>
      </c>
      <c r="M166" s="45" t="s">
        <v>275</v>
      </c>
      <c r="N166" s="11" t="s">
        <v>447</v>
      </c>
      <c r="O166" s="45" t="s">
        <v>448</v>
      </c>
      <c r="P166" s="49" t="s">
        <v>551</v>
      </c>
      <c r="Q166" s="10" t="s">
        <v>1314</v>
      </c>
    </row>
    <row r="167" spans="1:17" s="13" customFormat="1" ht="75" x14ac:dyDescent="0.25">
      <c r="A167" s="39">
        <f t="shared" si="2"/>
        <v>162</v>
      </c>
      <c r="B167" s="14">
        <v>42430</v>
      </c>
      <c r="C167" s="14">
        <v>42430</v>
      </c>
      <c r="D167" s="9">
        <v>934</v>
      </c>
      <c r="E167" s="127">
        <v>-600000</v>
      </c>
      <c r="F167" s="15">
        <v>0</v>
      </c>
      <c r="G167" s="84" t="s">
        <v>707</v>
      </c>
      <c r="H167" s="84" t="s">
        <v>707</v>
      </c>
      <c r="I167" s="20" t="s">
        <v>12</v>
      </c>
      <c r="J167" s="39" t="s">
        <v>445</v>
      </c>
      <c r="K167" s="10" t="s">
        <v>14</v>
      </c>
      <c r="L167" s="10" t="s">
        <v>14</v>
      </c>
      <c r="M167" s="10" t="s">
        <v>275</v>
      </c>
      <c r="N167" s="11" t="s">
        <v>447</v>
      </c>
      <c r="O167" s="10" t="s">
        <v>448</v>
      </c>
      <c r="P167" s="39" t="s">
        <v>551</v>
      </c>
      <c r="Q167" s="10" t="s">
        <v>805</v>
      </c>
    </row>
    <row r="168" spans="1:17" s="71" customFormat="1" ht="75" x14ac:dyDescent="0.25">
      <c r="A168" s="49">
        <f t="shared" si="2"/>
        <v>163</v>
      </c>
      <c r="B168" s="14">
        <v>42451</v>
      </c>
      <c r="C168" s="14">
        <v>42451</v>
      </c>
      <c r="D168" s="9">
        <v>1277</v>
      </c>
      <c r="E168" s="15">
        <v>600000</v>
      </c>
      <c r="F168" s="15">
        <v>0</v>
      </c>
      <c r="G168" s="84" t="s">
        <v>707</v>
      </c>
      <c r="H168" s="84" t="s">
        <v>707</v>
      </c>
      <c r="I168" s="20" t="s">
        <v>12</v>
      </c>
      <c r="J168" s="39" t="s">
        <v>445</v>
      </c>
      <c r="K168" s="10" t="s">
        <v>14</v>
      </c>
      <c r="L168" s="10" t="s">
        <v>14</v>
      </c>
      <c r="M168" s="10" t="s">
        <v>275</v>
      </c>
      <c r="N168" s="11" t="s">
        <v>447</v>
      </c>
      <c r="O168" s="10" t="s">
        <v>448</v>
      </c>
      <c r="P168" s="39" t="s">
        <v>551</v>
      </c>
      <c r="Q168" s="10" t="s">
        <v>1324</v>
      </c>
    </row>
    <row r="169" spans="1:17" s="13" customFormat="1" ht="60" x14ac:dyDescent="0.25">
      <c r="A169" s="49">
        <f t="shared" si="2"/>
        <v>164</v>
      </c>
      <c r="B169" s="14">
        <v>42429</v>
      </c>
      <c r="C169" s="14">
        <v>42429</v>
      </c>
      <c r="D169" s="9">
        <v>203</v>
      </c>
      <c r="E169" s="15">
        <v>349118</v>
      </c>
      <c r="F169" s="15">
        <v>0</v>
      </c>
      <c r="G169" s="83" t="s">
        <v>449</v>
      </c>
      <c r="H169" s="83" t="s">
        <v>449</v>
      </c>
      <c r="I169" s="45" t="s">
        <v>387</v>
      </c>
      <c r="J169" s="49" t="s">
        <v>285</v>
      </c>
      <c r="K169" s="45" t="s">
        <v>26</v>
      </c>
      <c r="L169" s="45" t="s">
        <v>283</v>
      </c>
      <c r="M169" s="16" t="s">
        <v>194</v>
      </c>
      <c r="N169" s="11" t="s">
        <v>61</v>
      </c>
      <c r="O169" s="45" t="s">
        <v>450</v>
      </c>
      <c r="P169" s="49" t="s">
        <v>542</v>
      </c>
      <c r="Q169" s="10" t="s">
        <v>1323</v>
      </c>
    </row>
    <row r="170" spans="1:17" s="13" customFormat="1" ht="75" x14ac:dyDescent="0.25">
      <c r="A170" s="49">
        <f t="shared" si="2"/>
        <v>165</v>
      </c>
      <c r="B170" s="14">
        <v>42440</v>
      </c>
      <c r="C170" s="14">
        <v>42440</v>
      </c>
      <c r="D170" s="9">
        <v>265</v>
      </c>
      <c r="E170" s="15">
        <v>101436.71</v>
      </c>
      <c r="F170" s="15">
        <v>0</v>
      </c>
      <c r="G170" s="72" t="s">
        <v>451</v>
      </c>
      <c r="H170" s="72" t="s">
        <v>451</v>
      </c>
      <c r="I170" s="45" t="s">
        <v>387</v>
      </c>
      <c r="J170" s="73" t="s">
        <v>85</v>
      </c>
      <c r="K170" s="45" t="s">
        <v>14</v>
      </c>
      <c r="L170" s="45" t="s">
        <v>14</v>
      </c>
      <c r="M170" s="16" t="s">
        <v>86</v>
      </c>
      <c r="N170" s="11" t="s">
        <v>87</v>
      </c>
      <c r="O170" s="66" t="s">
        <v>453</v>
      </c>
      <c r="P170" s="73" t="s">
        <v>551</v>
      </c>
      <c r="Q170" s="10" t="s">
        <v>1193</v>
      </c>
    </row>
    <row r="171" spans="1:17" s="13" customFormat="1" ht="75" x14ac:dyDescent="0.25">
      <c r="A171" s="49">
        <f t="shared" si="2"/>
        <v>166</v>
      </c>
      <c r="B171" s="14">
        <v>42440</v>
      </c>
      <c r="C171" s="14">
        <v>42440</v>
      </c>
      <c r="D171" s="9">
        <v>264</v>
      </c>
      <c r="E171" s="15">
        <v>151000</v>
      </c>
      <c r="F171" s="15">
        <v>0</v>
      </c>
      <c r="G171" s="72" t="s">
        <v>454</v>
      </c>
      <c r="H171" s="72" t="s">
        <v>454</v>
      </c>
      <c r="I171" s="45" t="s">
        <v>387</v>
      </c>
      <c r="J171" s="73" t="s">
        <v>54</v>
      </c>
      <c r="K171" s="45" t="s">
        <v>14</v>
      </c>
      <c r="L171" s="45" t="s">
        <v>14</v>
      </c>
      <c r="M171" s="16" t="s">
        <v>939</v>
      </c>
      <c r="N171" s="11" t="s">
        <v>229</v>
      </c>
      <c r="O171" s="66" t="s">
        <v>455</v>
      </c>
      <c r="P171" s="73" t="s">
        <v>551</v>
      </c>
      <c r="Q171" s="10" t="s">
        <v>1322</v>
      </c>
    </row>
    <row r="172" spans="1:17" s="13" customFormat="1" ht="75" x14ac:dyDescent="0.25">
      <c r="A172" s="49">
        <f t="shared" si="2"/>
        <v>167</v>
      </c>
      <c r="B172" s="14">
        <v>42440</v>
      </c>
      <c r="C172" s="14">
        <v>42440</v>
      </c>
      <c r="D172" s="9">
        <v>266</v>
      </c>
      <c r="E172" s="41">
        <v>63000</v>
      </c>
      <c r="F172" s="41">
        <v>0</v>
      </c>
      <c r="G172" s="72" t="s">
        <v>456</v>
      </c>
      <c r="H172" s="72" t="s">
        <v>456</v>
      </c>
      <c r="I172" s="45" t="s">
        <v>387</v>
      </c>
      <c r="J172" s="73" t="s">
        <v>39</v>
      </c>
      <c r="K172" s="45" t="s">
        <v>26</v>
      </c>
      <c r="L172" s="45" t="s">
        <v>248</v>
      </c>
      <c r="M172" s="16" t="s">
        <v>141</v>
      </c>
      <c r="N172" s="11" t="s">
        <v>458</v>
      </c>
      <c r="O172" s="66" t="s">
        <v>459</v>
      </c>
      <c r="P172" s="73" t="s">
        <v>542</v>
      </c>
      <c r="Q172" s="73" t="s">
        <v>1321</v>
      </c>
    </row>
    <row r="173" spans="1:17" s="13" customFormat="1" ht="60" x14ac:dyDescent="0.25">
      <c r="A173" s="49">
        <f t="shared" si="2"/>
        <v>168</v>
      </c>
      <c r="B173" s="14">
        <v>42440</v>
      </c>
      <c r="C173" s="14">
        <v>42440</v>
      </c>
      <c r="D173" s="9">
        <v>4</v>
      </c>
      <c r="E173" s="41">
        <v>336495.7</v>
      </c>
      <c r="F173" s="41">
        <v>0</v>
      </c>
      <c r="G173" s="83" t="s">
        <v>460</v>
      </c>
      <c r="H173" s="83" t="s">
        <v>460</v>
      </c>
      <c r="I173" s="50" t="s">
        <v>118</v>
      </c>
      <c r="J173" s="73" t="s">
        <v>384</v>
      </c>
      <c r="K173" s="45" t="s">
        <v>14</v>
      </c>
      <c r="L173" s="45" t="s">
        <v>14</v>
      </c>
      <c r="M173" s="16" t="s">
        <v>385</v>
      </c>
      <c r="N173" s="11" t="s">
        <v>188</v>
      </c>
      <c r="O173" s="45" t="s">
        <v>461</v>
      </c>
      <c r="P173" s="73" t="s">
        <v>573</v>
      </c>
      <c r="Q173" s="73" t="s">
        <v>1320</v>
      </c>
    </row>
    <row r="174" spans="1:17" s="13" customFormat="1" ht="75" x14ac:dyDescent="0.25">
      <c r="A174" s="49">
        <f t="shared" si="2"/>
        <v>169</v>
      </c>
      <c r="B174" s="14">
        <v>42440</v>
      </c>
      <c r="C174" s="14">
        <v>42440</v>
      </c>
      <c r="D174" s="9">
        <v>267</v>
      </c>
      <c r="E174" s="41">
        <v>97000</v>
      </c>
      <c r="F174" s="41">
        <v>0</v>
      </c>
      <c r="G174" s="72" t="s">
        <v>200</v>
      </c>
      <c r="H174" s="72" t="s">
        <v>200</v>
      </c>
      <c r="I174" s="45" t="s">
        <v>387</v>
      </c>
      <c r="J174" s="73" t="s">
        <v>201</v>
      </c>
      <c r="K174" s="45" t="s">
        <v>14</v>
      </c>
      <c r="L174" s="45" t="s">
        <v>14</v>
      </c>
      <c r="M174" s="16" t="s">
        <v>1210</v>
      </c>
      <c r="N174" s="11" t="s">
        <v>203</v>
      </c>
      <c r="O174" s="66" t="s">
        <v>462</v>
      </c>
      <c r="P174" s="73" t="s">
        <v>551</v>
      </c>
      <c r="Q174" s="73" t="s">
        <v>1213</v>
      </c>
    </row>
    <row r="175" spans="1:17" s="13" customFormat="1" ht="75" x14ac:dyDescent="0.25">
      <c r="A175" s="49">
        <f t="shared" si="2"/>
        <v>170</v>
      </c>
      <c r="B175" s="56">
        <v>42443</v>
      </c>
      <c r="C175" s="56">
        <v>42443</v>
      </c>
      <c r="D175" s="9">
        <v>275</v>
      </c>
      <c r="E175" s="41">
        <v>1751828.65</v>
      </c>
      <c r="F175" s="41">
        <v>0</v>
      </c>
      <c r="G175" s="72" t="s">
        <v>463</v>
      </c>
      <c r="H175" s="72" t="s">
        <v>463</v>
      </c>
      <c r="I175" s="45" t="s">
        <v>387</v>
      </c>
      <c r="J175" s="45" t="s">
        <v>432</v>
      </c>
      <c r="K175" s="45" t="s">
        <v>14</v>
      </c>
      <c r="L175" s="45" t="s">
        <v>14</v>
      </c>
      <c r="M175" s="16" t="s">
        <v>40</v>
      </c>
      <c r="N175" s="11" t="s">
        <v>464</v>
      </c>
      <c r="O175" s="45" t="s">
        <v>465</v>
      </c>
      <c r="P175" s="45" t="s">
        <v>537</v>
      </c>
      <c r="Q175" s="45" t="s">
        <v>1319</v>
      </c>
    </row>
    <row r="176" spans="1:17" s="13" customFormat="1" ht="75" x14ac:dyDescent="0.25">
      <c r="A176" s="49">
        <f t="shared" si="2"/>
        <v>171</v>
      </c>
      <c r="B176" s="56">
        <v>42445</v>
      </c>
      <c r="C176" s="56">
        <v>42445</v>
      </c>
      <c r="D176" s="9">
        <v>1175</v>
      </c>
      <c r="E176" s="41">
        <v>360000</v>
      </c>
      <c r="F176" s="41">
        <v>0</v>
      </c>
      <c r="G176" s="57" t="s">
        <v>332</v>
      </c>
      <c r="H176" s="57" t="s">
        <v>332</v>
      </c>
      <c r="I176" s="23" t="s">
        <v>12</v>
      </c>
      <c r="J176" s="10" t="s">
        <v>186</v>
      </c>
      <c r="K176" s="45" t="s">
        <v>14</v>
      </c>
      <c r="L176" s="45" t="s">
        <v>14</v>
      </c>
      <c r="M176" s="16" t="s">
        <v>466</v>
      </c>
      <c r="N176" s="11" t="s">
        <v>229</v>
      </c>
      <c r="O176" s="66" t="s">
        <v>467</v>
      </c>
      <c r="P176" s="10" t="s">
        <v>573</v>
      </c>
      <c r="Q176" s="10" t="s">
        <v>1203</v>
      </c>
    </row>
    <row r="177" spans="1:17" s="13" customFormat="1" ht="60" x14ac:dyDescent="0.25">
      <c r="A177" s="49">
        <f t="shared" si="2"/>
        <v>172</v>
      </c>
      <c r="B177" s="56">
        <v>42446</v>
      </c>
      <c r="C177" s="56">
        <v>42446</v>
      </c>
      <c r="D177" s="9">
        <v>306</v>
      </c>
      <c r="E177" s="41">
        <v>60000</v>
      </c>
      <c r="F177" s="41">
        <v>0</v>
      </c>
      <c r="G177" s="58" t="s">
        <v>468</v>
      </c>
      <c r="H177" s="58" t="s">
        <v>468</v>
      </c>
      <c r="I177" s="45" t="s">
        <v>387</v>
      </c>
      <c r="J177" s="10" t="s">
        <v>403</v>
      </c>
      <c r="K177" s="45" t="s">
        <v>14</v>
      </c>
      <c r="L177" s="45" t="s">
        <v>14</v>
      </c>
      <c r="M177" s="45" t="s">
        <v>773</v>
      </c>
      <c r="N177" s="11" t="s">
        <v>470</v>
      </c>
      <c r="O177" s="66" t="s">
        <v>471</v>
      </c>
      <c r="P177" s="10" t="s">
        <v>577</v>
      </c>
      <c r="Q177" s="10" t="s">
        <v>1204</v>
      </c>
    </row>
    <row r="178" spans="1:17" s="13" customFormat="1" ht="60" x14ac:dyDescent="0.25">
      <c r="A178" s="49">
        <f t="shared" si="2"/>
        <v>173</v>
      </c>
      <c r="B178" s="14">
        <v>42446</v>
      </c>
      <c r="C178" s="14">
        <v>42446</v>
      </c>
      <c r="D178" s="9">
        <v>307</v>
      </c>
      <c r="E178" s="15">
        <v>135000</v>
      </c>
      <c r="F178" s="15">
        <v>0</v>
      </c>
      <c r="G178" s="72" t="s">
        <v>472</v>
      </c>
      <c r="H178" s="72" t="s">
        <v>472</v>
      </c>
      <c r="I178" s="45" t="s">
        <v>387</v>
      </c>
      <c r="J178" s="10" t="s">
        <v>403</v>
      </c>
      <c r="K178" s="45" t="s">
        <v>14</v>
      </c>
      <c r="L178" s="45" t="s">
        <v>14</v>
      </c>
      <c r="M178" s="45" t="s">
        <v>1414</v>
      </c>
      <c r="N178" s="11" t="s">
        <v>61</v>
      </c>
      <c r="O178" s="66" t="s">
        <v>474</v>
      </c>
      <c r="P178" s="10" t="s">
        <v>546</v>
      </c>
      <c r="Q178" s="10" t="s">
        <v>1205</v>
      </c>
    </row>
    <row r="179" spans="1:17" s="13" customFormat="1" ht="75" x14ac:dyDescent="0.25">
      <c r="A179" s="49">
        <f t="shared" si="2"/>
        <v>174</v>
      </c>
      <c r="B179" s="14">
        <v>42450</v>
      </c>
      <c r="C179" s="14">
        <v>42450</v>
      </c>
      <c r="D179" s="9">
        <v>323</v>
      </c>
      <c r="E179" s="15">
        <v>213870.36</v>
      </c>
      <c r="F179" s="15">
        <v>0</v>
      </c>
      <c r="G179" s="74" t="s">
        <v>757</v>
      </c>
      <c r="H179" s="74" t="s">
        <v>757</v>
      </c>
      <c r="I179" s="10" t="s">
        <v>387</v>
      </c>
      <c r="J179" s="10" t="s">
        <v>376</v>
      </c>
      <c r="K179" s="10" t="s">
        <v>14</v>
      </c>
      <c r="L179" s="10" t="s">
        <v>14</v>
      </c>
      <c r="M179" s="10" t="s">
        <v>15</v>
      </c>
      <c r="N179" s="11" t="s">
        <v>476</v>
      </c>
      <c r="O179" s="67" t="s">
        <v>477</v>
      </c>
      <c r="P179" s="10" t="s">
        <v>546</v>
      </c>
      <c r="Q179" s="10" t="s">
        <v>795</v>
      </c>
    </row>
    <row r="180" spans="1:17" s="13" customFormat="1" ht="60" x14ac:dyDescent="0.25">
      <c r="A180" s="49">
        <f t="shared" si="2"/>
        <v>175</v>
      </c>
      <c r="B180" s="14">
        <v>42450</v>
      </c>
      <c r="C180" s="14">
        <v>42450</v>
      </c>
      <c r="D180" s="9">
        <v>322</v>
      </c>
      <c r="E180" s="15">
        <v>338211.25</v>
      </c>
      <c r="F180" s="15">
        <v>0</v>
      </c>
      <c r="G180" s="147" t="s">
        <v>1788</v>
      </c>
      <c r="H180" s="58" t="s">
        <v>478</v>
      </c>
      <c r="I180" s="45" t="s">
        <v>387</v>
      </c>
      <c r="J180" s="45" t="s">
        <v>479</v>
      </c>
      <c r="K180" s="45" t="s">
        <v>14</v>
      </c>
      <c r="L180" s="45" t="s">
        <v>14</v>
      </c>
      <c r="M180" s="45" t="s">
        <v>887</v>
      </c>
      <c r="N180" s="11" t="s">
        <v>480</v>
      </c>
      <c r="O180" s="66" t="s">
        <v>481</v>
      </c>
      <c r="P180" s="45" t="s">
        <v>562</v>
      </c>
      <c r="Q180" s="45" t="s">
        <v>1206</v>
      </c>
    </row>
    <row r="181" spans="1:17" s="13" customFormat="1" ht="60" x14ac:dyDescent="0.25">
      <c r="A181" s="49">
        <f t="shared" si="2"/>
        <v>176</v>
      </c>
      <c r="B181" s="14">
        <v>42450</v>
      </c>
      <c r="C181" s="14">
        <v>42450</v>
      </c>
      <c r="D181" s="9">
        <v>321</v>
      </c>
      <c r="E181" s="15">
        <v>511095</v>
      </c>
      <c r="F181" s="15">
        <v>0</v>
      </c>
      <c r="G181" s="58" t="s">
        <v>482</v>
      </c>
      <c r="H181" s="58" t="s">
        <v>482</v>
      </c>
      <c r="I181" s="45" t="s">
        <v>387</v>
      </c>
      <c r="J181" s="10" t="s">
        <v>483</v>
      </c>
      <c r="K181" s="45" t="s">
        <v>14</v>
      </c>
      <c r="L181" s="45" t="s">
        <v>14</v>
      </c>
      <c r="M181" s="45" t="s">
        <v>40</v>
      </c>
      <c r="N181" s="11" t="s">
        <v>286</v>
      </c>
      <c r="O181" s="66" t="s">
        <v>484</v>
      </c>
      <c r="P181" s="10" t="s">
        <v>542</v>
      </c>
      <c r="Q181" s="10" t="s">
        <v>1207</v>
      </c>
    </row>
    <row r="182" spans="1:17" s="13" customFormat="1" ht="60" x14ac:dyDescent="0.25">
      <c r="A182" s="49">
        <f t="shared" si="2"/>
        <v>177</v>
      </c>
      <c r="B182" s="14">
        <v>42464</v>
      </c>
      <c r="C182" s="14">
        <v>42464</v>
      </c>
      <c r="D182" s="9">
        <v>406</v>
      </c>
      <c r="E182" s="41">
        <v>65945.399999999994</v>
      </c>
      <c r="F182" s="41">
        <v>0</v>
      </c>
      <c r="G182" s="11" t="s">
        <v>485</v>
      </c>
      <c r="H182" s="11" t="s">
        <v>485</v>
      </c>
      <c r="I182" s="45" t="s">
        <v>387</v>
      </c>
      <c r="J182" s="45" t="s">
        <v>486</v>
      </c>
      <c r="K182" s="45" t="s">
        <v>14</v>
      </c>
      <c r="L182" s="45" t="s">
        <v>14</v>
      </c>
      <c r="M182" s="16" t="s">
        <v>912</v>
      </c>
      <c r="N182" s="11" t="s">
        <v>487</v>
      </c>
      <c r="O182" s="12" t="s">
        <v>488</v>
      </c>
      <c r="P182" s="45" t="s">
        <v>542</v>
      </c>
      <c r="Q182" s="45" t="s">
        <v>1093</v>
      </c>
    </row>
    <row r="183" spans="1:17" s="13" customFormat="1" ht="60" x14ac:dyDescent="0.25">
      <c r="A183" s="49">
        <f t="shared" si="2"/>
        <v>178</v>
      </c>
      <c r="B183" s="14">
        <v>42464</v>
      </c>
      <c r="C183" s="14">
        <v>42464</v>
      </c>
      <c r="D183" s="9">
        <v>407</v>
      </c>
      <c r="E183" s="41">
        <v>150281.5</v>
      </c>
      <c r="F183" s="41">
        <v>0</v>
      </c>
      <c r="G183" s="11" t="s">
        <v>489</v>
      </c>
      <c r="H183" s="11" t="s">
        <v>489</v>
      </c>
      <c r="I183" s="20" t="s">
        <v>387</v>
      </c>
      <c r="J183" s="45" t="s">
        <v>39</v>
      </c>
      <c r="K183" s="45" t="s">
        <v>14</v>
      </c>
      <c r="L183" s="45" t="s">
        <v>14</v>
      </c>
      <c r="M183" s="16" t="s">
        <v>965</v>
      </c>
      <c r="N183" s="11" t="s">
        <v>490</v>
      </c>
      <c r="O183" s="12" t="s">
        <v>491</v>
      </c>
      <c r="P183" s="45" t="s">
        <v>542</v>
      </c>
      <c r="Q183" s="45" t="s">
        <v>1094</v>
      </c>
    </row>
    <row r="184" spans="1:17" s="13" customFormat="1" ht="75" x14ac:dyDescent="0.25">
      <c r="A184" s="49">
        <f t="shared" si="2"/>
        <v>179</v>
      </c>
      <c r="B184" s="14">
        <v>42465</v>
      </c>
      <c r="C184" s="14">
        <v>42465</v>
      </c>
      <c r="D184" s="9">
        <v>1</v>
      </c>
      <c r="E184" s="41">
        <v>29697.18</v>
      </c>
      <c r="F184" s="41">
        <v>0</v>
      </c>
      <c r="G184" s="11" t="s">
        <v>159</v>
      </c>
      <c r="H184" s="11" t="s">
        <v>159</v>
      </c>
      <c r="I184" s="20" t="s">
        <v>160</v>
      </c>
      <c r="J184" s="45" t="s">
        <v>161</v>
      </c>
      <c r="K184" s="45" t="s">
        <v>14</v>
      </c>
      <c r="L184" s="45" t="s">
        <v>14</v>
      </c>
      <c r="M184" s="16" t="s">
        <v>492</v>
      </c>
      <c r="N184" s="11" t="s">
        <v>163</v>
      </c>
      <c r="O184" s="12" t="s">
        <v>493</v>
      </c>
      <c r="P184" s="45" t="s">
        <v>551</v>
      </c>
      <c r="Q184" s="45" t="s">
        <v>1095</v>
      </c>
    </row>
    <row r="185" spans="1:17" s="13" customFormat="1" ht="75" x14ac:dyDescent="0.25">
      <c r="A185" s="49">
        <f t="shared" si="2"/>
        <v>180</v>
      </c>
      <c r="B185" s="14">
        <v>42465</v>
      </c>
      <c r="C185" s="14">
        <v>42465</v>
      </c>
      <c r="D185" s="9">
        <v>412</v>
      </c>
      <c r="E185" s="41">
        <v>180847.98</v>
      </c>
      <c r="F185" s="41">
        <v>0</v>
      </c>
      <c r="G185" s="11" t="s">
        <v>494</v>
      </c>
      <c r="H185" s="11" t="s">
        <v>494</v>
      </c>
      <c r="I185" s="20" t="s">
        <v>387</v>
      </c>
      <c r="J185" s="45" t="s">
        <v>495</v>
      </c>
      <c r="K185" s="45" t="s">
        <v>14</v>
      </c>
      <c r="L185" s="45" t="s">
        <v>14</v>
      </c>
      <c r="M185" s="16" t="s">
        <v>50</v>
      </c>
      <c r="N185" s="11" t="s">
        <v>497</v>
      </c>
      <c r="O185" s="12" t="s">
        <v>498</v>
      </c>
      <c r="P185" s="45" t="s">
        <v>546</v>
      </c>
      <c r="Q185" s="45" t="s">
        <v>1096</v>
      </c>
    </row>
    <row r="186" spans="1:17" s="59" customFormat="1" ht="75" x14ac:dyDescent="0.25">
      <c r="A186" s="49">
        <f t="shared" si="2"/>
        <v>181</v>
      </c>
      <c r="B186" s="14">
        <v>42473</v>
      </c>
      <c r="C186" s="14">
        <v>42473</v>
      </c>
      <c r="D186" s="9">
        <v>432</v>
      </c>
      <c r="E186" s="41">
        <v>63000</v>
      </c>
      <c r="F186" s="41">
        <v>0</v>
      </c>
      <c r="G186" s="11" t="s">
        <v>499</v>
      </c>
      <c r="H186" s="11" t="s">
        <v>499</v>
      </c>
      <c r="I186" s="20" t="s">
        <v>387</v>
      </c>
      <c r="J186" s="45" t="s">
        <v>39</v>
      </c>
      <c r="K186" s="45" t="s">
        <v>26</v>
      </c>
      <c r="L186" s="45" t="s">
        <v>248</v>
      </c>
      <c r="M186" s="16" t="s">
        <v>933</v>
      </c>
      <c r="N186" s="11" t="s">
        <v>501</v>
      </c>
      <c r="O186" s="12" t="s">
        <v>502</v>
      </c>
      <c r="P186" s="45" t="s">
        <v>542</v>
      </c>
      <c r="Q186" s="45" t="s">
        <v>1097</v>
      </c>
    </row>
    <row r="187" spans="1:17" s="59" customFormat="1" ht="60" x14ac:dyDescent="0.25">
      <c r="A187" s="49">
        <f t="shared" si="2"/>
        <v>182</v>
      </c>
      <c r="B187" s="14">
        <v>42473</v>
      </c>
      <c r="C187" s="14">
        <v>42473</v>
      </c>
      <c r="D187" s="9">
        <v>431</v>
      </c>
      <c r="E187" s="41">
        <v>24345.56</v>
      </c>
      <c r="F187" s="41">
        <v>0</v>
      </c>
      <c r="G187" s="11" t="s">
        <v>503</v>
      </c>
      <c r="H187" s="11" t="s">
        <v>503</v>
      </c>
      <c r="I187" s="20" t="s">
        <v>387</v>
      </c>
      <c r="J187" s="45" t="s">
        <v>504</v>
      </c>
      <c r="K187" s="45" t="s">
        <v>14</v>
      </c>
      <c r="L187" s="45" t="s">
        <v>14</v>
      </c>
      <c r="M187" s="16" t="s">
        <v>104</v>
      </c>
      <c r="N187" s="11" t="s">
        <v>121</v>
      </c>
      <c r="O187" s="12" t="s">
        <v>505</v>
      </c>
      <c r="P187" s="45" t="s">
        <v>542</v>
      </c>
      <c r="Q187" s="45" t="s">
        <v>1098</v>
      </c>
    </row>
    <row r="188" spans="1:17" s="59" customFormat="1" ht="75" x14ac:dyDescent="0.25">
      <c r="A188" s="49">
        <f t="shared" si="2"/>
        <v>183</v>
      </c>
      <c r="B188" s="14">
        <v>42474</v>
      </c>
      <c r="C188" s="14">
        <v>42474</v>
      </c>
      <c r="D188" s="9">
        <v>437</v>
      </c>
      <c r="E188" s="15">
        <v>164000</v>
      </c>
      <c r="F188" s="15">
        <v>0</v>
      </c>
      <c r="G188" s="11" t="s">
        <v>436</v>
      </c>
      <c r="H188" s="11" t="s">
        <v>436</v>
      </c>
      <c r="I188" s="45" t="s">
        <v>387</v>
      </c>
      <c r="J188" s="10" t="s">
        <v>437</v>
      </c>
      <c r="K188" s="45" t="s">
        <v>14</v>
      </c>
      <c r="L188" s="45" t="s">
        <v>14</v>
      </c>
      <c r="M188" s="16" t="s">
        <v>1276</v>
      </c>
      <c r="N188" s="11" t="s">
        <v>439</v>
      </c>
      <c r="O188" s="12" t="s">
        <v>507</v>
      </c>
      <c r="P188" s="10" t="s">
        <v>551</v>
      </c>
      <c r="Q188" s="10" t="s">
        <v>1099</v>
      </c>
    </row>
    <row r="189" spans="1:17" s="59" customFormat="1" ht="60" x14ac:dyDescent="0.25">
      <c r="A189" s="49">
        <f t="shared" si="2"/>
        <v>184</v>
      </c>
      <c r="B189" s="14">
        <v>42478</v>
      </c>
      <c r="C189" s="14">
        <v>42478</v>
      </c>
      <c r="D189" s="9">
        <v>450</v>
      </c>
      <c r="E189" s="15">
        <v>153000</v>
      </c>
      <c r="F189" s="15">
        <v>0</v>
      </c>
      <c r="G189" s="72" t="s">
        <v>508</v>
      </c>
      <c r="H189" s="72" t="s">
        <v>508</v>
      </c>
      <c r="I189" s="45" t="s">
        <v>387</v>
      </c>
      <c r="J189" s="10" t="s">
        <v>509</v>
      </c>
      <c r="K189" s="45" t="s">
        <v>14</v>
      </c>
      <c r="L189" s="45" t="s">
        <v>14</v>
      </c>
      <c r="M189" s="16" t="s">
        <v>939</v>
      </c>
      <c r="N189" s="11" t="s">
        <v>510</v>
      </c>
      <c r="O189" s="55" t="s">
        <v>511</v>
      </c>
      <c r="P189" s="10" t="s">
        <v>542</v>
      </c>
      <c r="Q189" s="10" t="s">
        <v>1100</v>
      </c>
    </row>
    <row r="190" spans="1:17" s="59" customFormat="1" ht="75" x14ac:dyDescent="0.25">
      <c r="A190" s="49">
        <f t="shared" si="2"/>
        <v>185</v>
      </c>
      <c r="B190" s="14">
        <v>42478</v>
      </c>
      <c r="C190" s="14">
        <v>42478</v>
      </c>
      <c r="D190" s="9">
        <v>451</v>
      </c>
      <c r="E190" s="15">
        <v>419128.09</v>
      </c>
      <c r="F190" s="15">
        <v>0</v>
      </c>
      <c r="G190" s="42" t="s">
        <v>423</v>
      </c>
      <c r="H190" s="42" t="s">
        <v>423</v>
      </c>
      <c r="I190" s="45" t="s">
        <v>387</v>
      </c>
      <c r="J190" s="10" t="s">
        <v>424</v>
      </c>
      <c r="K190" s="45" t="s">
        <v>14</v>
      </c>
      <c r="L190" s="45" t="s">
        <v>14</v>
      </c>
      <c r="M190" s="46" t="s">
        <v>65</v>
      </c>
      <c r="N190" s="11" t="s">
        <v>425</v>
      </c>
      <c r="O190" s="66" t="s">
        <v>512</v>
      </c>
      <c r="P190" s="10" t="s">
        <v>577</v>
      </c>
      <c r="Q190" s="10" t="s">
        <v>1078</v>
      </c>
    </row>
    <row r="191" spans="1:17" s="59" customFormat="1" ht="60" x14ac:dyDescent="0.25">
      <c r="A191" s="49">
        <f t="shared" si="2"/>
        <v>186</v>
      </c>
      <c r="B191" s="14">
        <v>42480</v>
      </c>
      <c r="C191" s="14">
        <v>42480</v>
      </c>
      <c r="D191" s="9">
        <v>459</v>
      </c>
      <c r="E191" s="15">
        <v>396000</v>
      </c>
      <c r="F191" s="15">
        <v>0</v>
      </c>
      <c r="G191" s="68" t="s">
        <v>413</v>
      </c>
      <c r="H191" s="68" t="s">
        <v>413</v>
      </c>
      <c r="I191" s="45" t="s">
        <v>387</v>
      </c>
      <c r="J191" s="10" t="s">
        <v>403</v>
      </c>
      <c r="K191" s="45" t="s">
        <v>14</v>
      </c>
      <c r="L191" s="45" t="s">
        <v>14</v>
      </c>
      <c r="M191" s="16" t="s">
        <v>114</v>
      </c>
      <c r="N191" s="11" t="s">
        <v>115</v>
      </c>
      <c r="O191" s="55" t="s">
        <v>513</v>
      </c>
      <c r="P191" s="10" t="s">
        <v>573</v>
      </c>
      <c r="Q191" s="10" t="s">
        <v>1079</v>
      </c>
    </row>
    <row r="192" spans="1:17" s="59" customFormat="1" ht="75" x14ac:dyDescent="0.25">
      <c r="A192" s="49">
        <f t="shared" si="2"/>
        <v>187</v>
      </c>
      <c r="B192" s="14">
        <v>42480</v>
      </c>
      <c r="C192" s="14">
        <v>42480</v>
      </c>
      <c r="D192" s="9">
        <v>460</v>
      </c>
      <c r="E192" s="15">
        <v>304176.27</v>
      </c>
      <c r="F192" s="15">
        <v>0</v>
      </c>
      <c r="G192" s="68" t="s">
        <v>514</v>
      </c>
      <c r="H192" s="68" t="s">
        <v>514</v>
      </c>
      <c r="I192" s="45" t="s">
        <v>387</v>
      </c>
      <c r="J192" s="45" t="s">
        <v>515</v>
      </c>
      <c r="K192" s="45" t="s">
        <v>14</v>
      </c>
      <c r="L192" s="45" t="s">
        <v>14</v>
      </c>
      <c r="M192" s="16" t="s">
        <v>774</v>
      </c>
      <c r="N192" s="11" t="s">
        <v>464</v>
      </c>
      <c r="O192" s="55" t="s">
        <v>516</v>
      </c>
      <c r="P192" s="45" t="s">
        <v>551</v>
      </c>
      <c r="Q192" s="45" t="s">
        <v>1080</v>
      </c>
    </row>
    <row r="193" spans="1:17" s="59" customFormat="1" ht="75" x14ac:dyDescent="0.25">
      <c r="A193" s="49">
        <f t="shared" si="2"/>
        <v>188</v>
      </c>
      <c r="B193" s="14">
        <v>42485</v>
      </c>
      <c r="C193" s="14">
        <v>42485</v>
      </c>
      <c r="D193" s="9">
        <v>493</v>
      </c>
      <c r="E193" s="15">
        <v>255057.61</v>
      </c>
      <c r="F193" s="15">
        <v>0</v>
      </c>
      <c r="G193" s="58" t="s">
        <v>482</v>
      </c>
      <c r="H193" s="58" t="s">
        <v>482</v>
      </c>
      <c r="I193" s="45" t="s">
        <v>387</v>
      </c>
      <c r="J193" s="10" t="s">
        <v>483</v>
      </c>
      <c r="K193" s="45" t="s">
        <v>14</v>
      </c>
      <c r="L193" s="45" t="s">
        <v>14</v>
      </c>
      <c r="M193" s="16" t="s">
        <v>40</v>
      </c>
      <c r="N193" s="11" t="s">
        <v>61</v>
      </c>
      <c r="O193" s="55" t="s">
        <v>517</v>
      </c>
      <c r="P193" s="10" t="s">
        <v>542</v>
      </c>
      <c r="Q193" s="10" t="s">
        <v>1081</v>
      </c>
    </row>
    <row r="194" spans="1:17" s="13" customFormat="1" ht="75" x14ac:dyDescent="0.25">
      <c r="A194" s="49">
        <f t="shared" si="2"/>
        <v>189</v>
      </c>
      <c r="B194" s="14">
        <v>42487</v>
      </c>
      <c r="C194" s="14">
        <v>42487</v>
      </c>
      <c r="D194" s="9">
        <v>512</v>
      </c>
      <c r="E194" s="15">
        <v>48000</v>
      </c>
      <c r="F194" s="15">
        <v>0</v>
      </c>
      <c r="G194" s="58" t="s">
        <v>227</v>
      </c>
      <c r="H194" s="11" t="s">
        <v>227</v>
      </c>
      <c r="I194" s="45" t="s">
        <v>387</v>
      </c>
      <c r="J194" s="10" t="s">
        <v>54</v>
      </c>
      <c r="K194" s="45" t="s">
        <v>14</v>
      </c>
      <c r="L194" s="45" t="s">
        <v>14</v>
      </c>
      <c r="M194" s="16" t="s">
        <v>228</v>
      </c>
      <c r="N194" s="11" t="s">
        <v>229</v>
      </c>
      <c r="O194" s="55" t="s">
        <v>734</v>
      </c>
      <c r="P194" s="10" t="s">
        <v>551</v>
      </c>
      <c r="Q194" s="10" t="s">
        <v>1082</v>
      </c>
    </row>
    <row r="195" spans="1:17" s="13" customFormat="1" ht="75" x14ac:dyDescent="0.25">
      <c r="A195" s="49">
        <f t="shared" si="2"/>
        <v>190</v>
      </c>
      <c r="B195" s="14">
        <v>42489</v>
      </c>
      <c r="C195" s="14">
        <v>42489</v>
      </c>
      <c r="D195" s="9">
        <v>519</v>
      </c>
      <c r="E195" s="15">
        <v>87321.24</v>
      </c>
      <c r="F195" s="15">
        <v>0</v>
      </c>
      <c r="G195" s="58" t="s">
        <v>84</v>
      </c>
      <c r="H195" s="58" t="s">
        <v>84</v>
      </c>
      <c r="I195" s="45" t="s">
        <v>387</v>
      </c>
      <c r="J195" s="10" t="s">
        <v>85</v>
      </c>
      <c r="K195" s="45" t="s">
        <v>14</v>
      </c>
      <c r="L195" s="45" t="s">
        <v>14</v>
      </c>
      <c r="M195" s="16" t="s">
        <v>86</v>
      </c>
      <c r="N195" s="11" t="s">
        <v>87</v>
      </c>
      <c r="O195" s="55" t="s">
        <v>735</v>
      </c>
      <c r="P195" s="10" t="s">
        <v>551</v>
      </c>
      <c r="Q195" s="10" t="s">
        <v>1083</v>
      </c>
    </row>
    <row r="196" spans="1:17" s="13" customFormat="1" ht="60" x14ac:dyDescent="0.25">
      <c r="A196" s="49">
        <f t="shared" si="2"/>
        <v>191</v>
      </c>
      <c r="B196" s="14">
        <v>42495</v>
      </c>
      <c r="C196" s="14">
        <v>42495</v>
      </c>
      <c r="D196" s="9">
        <v>536</v>
      </c>
      <c r="E196" s="15">
        <v>225581.37</v>
      </c>
      <c r="F196" s="15">
        <v>0</v>
      </c>
      <c r="G196" s="75" t="s">
        <v>786</v>
      </c>
      <c r="H196" s="58" t="s">
        <v>786</v>
      </c>
      <c r="I196" s="45" t="s">
        <v>387</v>
      </c>
      <c r="J196" s="10" t="s">
        <v>763</v>
      </c>
      <c r="K196" s="45" t="s">
        <v>14</v>
      </c>
      <c r="L196" s="45" t="s">
        <v>14</v>
      </c>
      <c r="M196" s="16" t="s">
        <v>787</v>
      </c>
      <c r="N196" s="11" t="s">
        <v>78</v>
      </c>
      <c r="O196" s="55" t="s">
        <v>788</v>
      </c>
      <c r="P196" s="10" t="s">
        <v>562</v>
      </c>
      <c r="Q196" s="10" t="s">
        <v>1084</v>
      </c>
    </row>
    <row r="197" spans="1:17" s="13" customFormat="1" ht="60" x14ac:dyDescent="0.25">
      <c r="A197" s="49">
        <f t="shared" si="2"/>
        <v>192</v>
      </c>
      <c r="B197" s="14">
        <v>42496</v>
      </c>
      <c r="C197" s="14">
        <v>42496</v>
      </c>
      <c r="D197" s="9">
        <v>544</v>
      </c>
      <c r="E197" s="15">
        <v>227430.49</v>
      </c>
      <c r="F197" s="15">
        <v>0</v>
      </c>
      <c r="G197" s="58" t="s">
        <v>53</v>
      </c>
      <c r="H197" s="58" t="s">
        <v>53</v>
      </c>
      <c r="I197" s="45" t="s">
        <v>387</v>
      </c>
      <c r="J197" s="10" t="s">
        <v>54</v>
      </c>
      <c r="K197" s="45" t="s">
        <v>14</v>
      </c>
      <c r="L197" s="45" t="s">
        <v>14</v>
      </c>
      <c r="M197" s="16" t="s">
        <v>55</v>
      </c>
      <c r="N197" s="11" t="s">
        <v>56</v>
      </c>
      <c r="O197" s="55" t="s">
        <v>736</v>
      </c>
      <c r="P197" s="10" t="s">
        <v>551</v>
      </c>
      <c r="Q197" s="10" t="s">
        <v>1085</v>
      </c>
    </row>
    <row r="198" spans="1:17" s="13" customFormat="1" ht="60" x14ac:dyDescent="0.25">
      <c r="A198" s="49">
        <f t="shared" si="2"/>
        <v>193</v>
      </c>
      <c r="B198" s="14">
        <v>42496</v>
      </c>
      <c r="C198" s="14">
        <v>42496</v>
      </c>
      <c r="D198" s="9">
        <v>543</v>
      </c>
      <c r="E198" s="15">
        <v>438326.34</v>
      </c>
      <c r="F198" s="15">
        <v>0</v>
      </c>
      <c r="G198" s="58" t="s">
        <v>738</v>
      </c>
      <c r="H198" s="11" t="s">
        <v>738</v>
      </c>
      <c r="I198" s="45" t="s">
        <v>387</v>
      </c>
      <c r="J198" s="10" t="s">
        <v>424</v>
      </c>
      <c r="K198" s="45" t="s">
        <v>14</v>
      </c>
      <c r="L198" s="45" t="s">
        <v>14</v>
      </c>
      <c r="M198" s="16" t="s">
        <v>767</v>
      </c>
      <c r="N198" s="11" t="s">
        <v>770</v>
      </c>
      <c r="O198" s="55" t="s">
        <v>737</v>
      </c>
      <c r="P198" s="10" t="s">
        <v>600</v>
      </c>
      <c r="Q198" s="10" t="s">
        <v>1202</v>
      </c>
    </row>
    <row r="199" spans="1:17" s="13" customFormat="1" ht="60" x14ac:dyDescent="0.25">
      <c r="A199" s="49">
        <f t="shared" si="2"/>
        <v>194</v>
      </c>
      <c r="B199" s="14">
        <v>42502</v>
      </c>
      <c r="C199" s="14">
        <v>42502</v>
      </c>
      <c r="D199" s="9">
        <v>554</v>
      </c>
      <c r="E199" s="15">
        <v>335150.56</v>
      </c>
      <c r="F199" s="15">
        <v>0</v>
      </c>
      <c r="G199" s="58" t="s">
        <v>741</v>
      </c>
      <c r="H199" s="58" t="s">
        <v>741</v>
      </c>
      <c r="I199" s="45" t="s">
        <v>387</v>
      </c>
      <c r="J199" s="10" t="s">
        <v>740</v>
      </c>
      <c r="K199" s="45" t="s">
        <v>14</v>
      </c>
      <c r="L199" s="45" t="s">
        <v>14</v>
      </c>
      <c r="M199" s="16" t="s">
        <v>768</v>
      </c>
      <c r="N199" s="11" t="s">
        <v>771</v>
      </c>
      <c r="O199" s="55" t="s">
        <v>739</v>
      </c>
      <c r="P199" s="10" t="s">
        <v>551</v>
      </c>
      <c r="Q199" s="10" t="s">
        <v>802</v>
      </c>
    </row>
    <row r="200" spans="1:17" s="13" customFormat="1" ht="60" x14ac:dyDescent="0.25">
      <c r="A200" s="49">
        <f t="shared" ref="A200:A234" si="3">A199+1</f>
        <v>195</v>
      </c>
      <c r="B200" s="14">
        <v>42503</v>
      </c>
      <c r="C200" s="14">
        <v>42503</v>
      </c>
      <c r="D200" s="9">
        <v>567</v>
      </c>
      <c r="E200" s="15">
        <v>57000</v>
      </c>
      <c r="F200" s="15">
        <v>0</v>
      </c>
      <c r="G200" s="58" t="s">
        <v>48</v>
      </c>
      <c r="H200" s="58" t="s">
        <v>48</v>
      </c>
      <c r="I200" s="45" t="s">
        <v>387</v>
      </c>
      <c r="J200" s="10" t="s">
        <v>745</v>
      </c>
      <c r="K200" s="45" t="s">
        <v>14</v>
      </c>
      <c r="L200" s="45" t="s">
        <v>14</v>
      </c>
      <c r="M200" s="16" t="s">
        <v>50</v>
      </c>
      <c r="N200" s="11" t="s">
        <v>51</v>
      </c>
      <c r="O200" s="55" t="s">
        <v>742</v>
      </c>
      <c r="P200" s="10" t="s">
        <v>542</v>
      </c>
      <c r="Q200" s="10" t="s">
        <v>1091</v>
      </c>
    </row>
    <row r="201" spans="1:17" s="13" customFormat="1" ht="60" x14ac:dyDescent="0.25">
      <c r="A201" s="49">
        <f t="shared" si="3"/>
        <v>196</v>
      </c>
      <c r="B201" s="14">
        <v>42503</v>
      </c>
      <c r="C201" s="14">
        <v>42503</v>
      </c>
      <c r="D201" s="9">
        <v>569</v>
      </c>
      <c r="E201" s="15">
        <v>51000</v>
      </c>
      <c r="F201" s="15">
        <v>0</v>
      </c>
      <c r="G201" s="58" t="s">
        <v>747</v>
      </c>
      <c r="H201" s="58" t="s">
        <v>747</v>
      </c>
      <c r="I201" s="45" t="s">
        <v>387</v>
      </c>
      <c r="J201" s="10" t="s">
        <v>746</v>
      </c>
      <c r="K201" s="45" t="s">
        <v>14</v>
      </c>
      <c r="L201" s="45" t="s">
        <v>14</v>
      </c>
      <c r="M201" s="16" t="s">
        <v>769</v>
      </c>
      <c r="N201" s="11" t="s">
        <v>434</v>
      </c>
      <c r="O201" s="55" t="s">
        <v>743</v>
      </c>
      <c r="P201" s="10" t="s">
        <v>542</v>
      </c>
      <c r="Q201" s="10" t="s">
        <v>1092</v>
      </c>
    </row>
    <row r="202" spans="1:17" s="13" customFormat="1" ht="60" x14ac:dyDescent="0.25">
      <c r="A202" s="49">
        <f t="shared" si="3"/>
        <v>197</v>
      </c>
      <c r="B202" s="14">
        <v>42503</v>
      </c>
      <c r="C202" s="14">
        <v>42503</v>
      </c>
      <c r="D202" s="9">
        <v>568</v>
      </c>
      <c r="E202" s="15">
        <v>76678.2</v>
      </c>
      <c r="F202" s="15">
        <v>0</v>
      </c>
      <c r="G202" s="58" t="s">
        <v>748</v>
      </c>
      <c r="H202" s="58" t="s">
        <v>748</v>
      </c>
      <c r="I202" s="45" t="s">
        <v>387</v>
      </c>
      <c r="J202" s="10" t="s">
        <v>59</v>
      </c>
      <c r="K202" s="45" t="s">
        <v>14</v>
      </c>
      <c r="L202" s="45" t="s">
        <v>14</v>
      </c>
      <c r="M202" s="16" t="s">
        <v>60</v>
      </c>
      <c r="N202" s="11" t="s">
        <v>772</v>
      </c>
      <c r="O202" s="55" t="s">
        <v>744</v>
      </c>
      <c r="P202" s="10" t="s">
        <v>542</v>
      </c>
      <c r="Q202" s="10" t="s">
        <v>1086</v>
      </c>
    </row>
    <row r="203" spans="1:17" s="71" customFormat="1" ht="75" x14ac:dyDescent="0.25">
      <c r="A203" s="39">
        <f t="shared" si="3"/>
        <v>198</v>
      </c>
      <c r="B203" s="14">
        <v>42506</v>
      </c>
      <c r="C203" s="14">
        <v>42506</v>
      </c>
      <c r="D203" s="9">
        <v>570</v>
      </c>
      <c r="E203" s="15">
        <v>49225.52</v>
      </c>
      <c r="F203" s="15">
        <v>0</v>
      </c>
      <c r="G203" s="11" t="s">
        <v>84</v>
      </c>
      <c r="H203" s="11" t="s">
        <v>84</v>
      </c>
      <c r="I203" s="10" t="s">
        <v>387</v>
      </c>
      <c r="J203" s="10" t="s">
        <v>85</v>
      </c>
      <c r="K203" s="10" t="s">
        <v>14</v>
      </c>
      <c r="L203" s="10" t="s">
        <v>14</v>
      </c>
      <c r="M203" s="16" t="s">
        <v>86</v>
      </c>
      <c r="N203" s="11" t="s">
        <v>87</v>
      </c>
      <c r="O203" s="64" t="s">
        <v>749</v>
      </c>
      <c r="P203" s="10" t="s">
        <v>551</v>
      </c>
      <c r="Q203" s="10" t="s">
        <v>1192</v>
      </c>
    </row>
    <row r="204" spans="1:17" s="13" customFormat="1" ht="75" x14ac:dyDescent="0.25">
      <c r="A204" s="49">
        <f t="shared" si="3"/>
        <v>199</v>
      </c>
      <c r="B204" s="14">
        <v>42506</v>
      </c>
      <c r="C204" s="14">
        <v>42506</v>
      </c>
      <c r="D204" s="9">
        <v>571</v>
      </c>
      <c r="E204" s="15">
        <v>147000</v>
      </c>
      <c r="F204" s="15">
        <v>0</v>
      </c>
      <c r="G204" s="58" t="s">
        <v>456</v>
      </c>
      <c r="H204" s="58" t="s">
        <v>456</v>
      </c>
      <c r="I204" s="45" t="s">
        <v>387</v>
      </c>
      <c r="J204" s="10" t="s">
        <v>39</v>
      </c>
      <c r="K204" s="45" t="s">
        <v>26</v>
      </c>
      <c r="L204" s="45" t="s">
        <v>248</v>
      </c>
      <c r="M204" s="16" t="s">
        <v>141</v>
      </c>
      <c r="N204" s="11" t="s">
        <v>458</v>
      </c>
      <c r="O204" s="55" t="s">
        <v>752</v>
      </c>
      <c r="P204" s="10" t="s">
        <v>542</v>
      </c>
      <c r="Q204" s="10" t="s">
        <v>1087</v>
      </c>
    </row>
    <row r="205" spans="1:17" s="13" customFormat="1" ht="75" x14ac:dyDescent="0.25">
      <c r="A205" s="49">
        <f t="shared" si="3"/>
        <v>200</v>
      </c>
      <c r="B205" s="14">
        <v>42508</v>
      </c>
      <c r="C205" s="14">
        <v>42508</v>
      </c>
      <c r="D205" s="9">
        <v>580</v>
      </c>
      <c r="E205" s="15">
        <v>153000</v>
      </c>
      <c r="F205" s="15">
        <v>0</v>
      </c>
      <c r="G205" s="58" t="s">
        <v>508</v>
      </c>
      <c r="H205" s="58" t="s">
        <v>508</v>
      </c>
      <c r="I205" s="45" t="s">
        <v>387</v>
      </c>
      <c r="J205" s="10" t="s">
        <v>509</v>
      </c>
      <c r="K205" s="45" t="s">
        <v>14</v>
      </c>
      <c r="L205" s="45" t="s">
        <v>14</v>
      </c>
      <c r="M205" s="16" t="s">
        <v>228</v>
      </c>
      <c r="N205" s="11" t="s">
        <v>510</v>
      </c>
      <c r="O205" s="55" t="s">
        <v>750</v>
      </c>
      <c r="P205" s="10" t="s">
        <v>542</v>
      </c>
      <c r="Q205" s="10" t="s">
        <v>1088</v>
      </c>
    </row>
    <row r="206" spans="1:17" s="13" customFormat="1" ht="75" x14ac:dyDescent="0.25">
      <c r="A206" s="49">
        <f t="shared" si="3"/>
        <v>201</v>
      </c>
      <c r="B206" s="14">
        <v>42508</v>
      </c>
      <c r="C206" s="14">
        <v>42508</v>
      </c>
      <c r="D206" s="9">
        <v>581</v>
      </c>
      <c r="E206" s="15">
        <v>204000</v>
      </c>
      <c r="F206" s="15">
        <v>0</v>
      </c>
      <c r="G206" s="58" t="s">
        <v>508</v>
      </c>
      <c r="H206" s="58" t="s">
        <v>508</v>
      </c>
      <c r="I206" s="45" t="s">
        <v>387</v>
      </c>
      <c r="J206" s="10" t="s">
        <v>509</v>
      </c>
      <c r="K206" s="45" t="s">
        <v>14</v>
      </c>
      <c r="L206" s="45" t="s">
        <v>14</v>
      </c>
      <c r="M206" s="16" t="s">
        <v>228</v>
      </c>
      <c r="N206" s="11" t="s">
        <v>510</v>
      </c>
      <c r="O206" s="55" t="s">
        <v>751</v>
      </c>
      <c r="P206" s="10" t="s">
        <v>542</v>
      </c>
      <c r="Q206" s="10" t="s">
        <v>1089</v>
      </c>
    </row>
    <row r="207" spans="1:17" s="13" customFormat="1" ht="75" x14ac:dyDescent="0.25">
      <c r="A207" s="49">
        <f t="shared" si="3"/>
        <v>202</v>
      </c>
      <c r="B207" s="14">
        <v>42508</v>
      </c>
      <c r="C207" s="14">
        <v>42508</v>
      </c>
      <c r="D207" s="9">
        <v>582</v>
      </c>
      <c r="E207" s="15">
        <v>140010.74</v>
      </c>
      <c r="F207" s="15">
        <v>0</v>
      </c>
      <c r="G207" s="58" t="s">
        <v>468</v>
      </c>
      <c r="H207" s="58" t="s">
        <v>468</v>
      </c>
      <c r="I207" s="45" t="s">
        <v>387</v>
      </c>
      <c r="J207" s="10" t="s">
        <v>754</v>
      </c>
      <c r="K207" s="45" t="s">
        <v>14</v>
      </c>
      <c r="L207" s="45" t="s">
        <v>14</v>
      </c>
      <c r="M207" s="16" t="s">
        <v>773</v>
      </c>
      <c r="N207" s="11" t="s">
        <v>470</v>
      </c>
      <c r="O207" s="55" t="s">
        <v>753</v>
      </c>
      <c r="P207" s="10" t="s">
        <v>577</v>
      </c>
      <c r="Q207" s="10" t="s">
        <v>1090</v>
      </c>
    </row>
    <row r="208" spans="1:17" s="13" customFormat="1" ht="60" x14ac:dyDescent="0.25">
      <c r="A208" s="39">
        <f t="shared" si="3"/>
        <v>203</v>
      </c>
      <c r="B208" s="14">
        <v>42513</v>
      </c>
      <c r="C208" s="14">
        <v>42513</v>
      </c>
      <c r="D208" s="9">
        <v>2227</v>
      </c>
      <c r="E208" s="15">
        <v>307221.90000000002</v>
      </c>
      <c r="F208" s="15">
        <v>0</v>
      </c>
      <c r="G208" s="11" t="s">
        <v>273</v>
      </c>
      <c r="H208" s="11" t="s">
        <v>273</v>
      </c>
      <c r="I208" s="10" t="s">
        <v>12</v>
      </c>
      <c r="J208" s="10" t="s">
        <v>424</v>
      </c>
      <c r="K208" s="10" t="s">
        <v>14</v>
      </c>
      <c r="L208" s="10" t="s">
        <v>14</v>
      </c>
      <c r="M208" s="16" t="s">
        <v>275</v>
      </c>
      <c r="N208" s="11" t="s">
        <v>152</v>
      </c>
      <c r="O208" s="64" t="s">
        <v>755</v>
      </c>
      <c r="P208" s="10" t="s">
        <v>551</v>
      </c>
      <c r="Q208" s="10" t="s">
        <v>803</v>
      </c>
    </row>
    <row r="209" spans="1:17" s="13" customFormat="1" ht="75" x14ac:dyDescent="0.25">
      <c r="A209" s="39">
        <f t="shared" si="3"/>
        <v>204</v>
      </c>
      <c r="B209" s="14">
        <v>42510</v>
      </c>
      <c r="C209" s="14">
        <v>42510</v>
      </c>
      <c r="D209" s="9">
        <v>81</v>
      </c>
      <c r="E209" s="127">
        <v>-91658.73</v>
      </c>
      <c r="F209" s="15">
        <v>0</v>
      </c>
      <c r="G209" s="84" t="s">
        <v>757</v>
      </c>
      <c r="H209" s="84" t="s">
        <v>197</v>
      </c>
      <c r="I209" s="20" t="s">
        <v>387</v>
      </c>
      <c r="J209" s="39" t="s">
        <v>376</v>
      </c>
      <c r="K209" s="10" t="s">
        <v>14</v>
      </c>
      <c r="L209" s="10" t="s">
        <v>14</v>
      </c>
      <c r="M209" s="10" t="s">
        <v>15</v>
      </c>
      <c r="N209" s="11" t="s">
        <v>377</v>
      </c>
      <c r="O209" s="10" t="s">
        <v>796</v>
      </c>
      <c r="P209" s="39" t="s">
        <v>546</v>
      </c>
      <c r="Q209" s="10" t="s">
        <v>805</v>
      </c>
    </row>
    <row r="210" spans="1:17" s="13" customFormat="1" ht="60" x14ac:dyDescent="0.25">
      <c r="A210" s="39">
        <f t="shared" si="3"/>
        <v>205</v>
      </c>
      <c r="B210" s="14">
        <v>42513</v>
      </c>
      <c r="C210" s="14">
        <v>42513</v>
      </c>
      <c r="D210" s="9">
        <v>595</v>
      </c>
      <c r="E210" s="15">
        <v>91658.73</v>
      </c>
      <c r="F210" s="15">
        <v>0</v>
      </c>
      <c r="G210" s="11" t="s">
        <v>757</v>
      </c>
      <c r="H210" s="11" t="s">
        <v>757</v>
      </c>
      <c r="I210" s="10" t="s">
        <v>387</v>
      </c>
      <c r="J210" s="10" t="s">
        <v>376</v>
      </c>
      <c r="K210" s="10" t="s">
        <v>14</v>
      </c>
      <c r="L210" s="10" t="s">
        <v>14</v>
      </c>
      <c r="M210" s="16" t="s">
        <v>15</v>
      </c>
      <c r="N210" s="11" t="s">
        <v>377</v>
      </c>
      <c r="O210" s="64" t="s">
        <v>756</v>
      </c>
      <c r="P210" s="10" t="s">
        <v>546</v>
      </c>
      <c r="Q210" s="10" t="s">
        <v>795</v>
      </c>
    </row>
    <row r="211" spans="1:17" s="71" customFormat="1" ht="75" x14ac:dyDescent="0.25">
      <c r="A211" s="39">
        <f t="shared" si="3"/>
        <v>206</v>
      </c>
      <c r="B211" s="14">
        <v>42515</v>
      </c>
      <c r="C211" s="14">
        <v>42515</v>
      </c>
      <c r="D211" s="9">
        <v>606</v>
      </c>
      <c r="E211" s="15">
        <v>44835.3</v>
      </c>
      <c r="F211" s="15">
        <v>0</v>
      </c>
      <c r="G211" s="11" t="s">
        <v>764</v>
      </c>
      <c r="H211" s="11" t="s">
        <v>764</v>
      </c>
      <c r="I211" s="10" t="s">
        <v>387</v>
      </c>
      <c r="J211" s="10" t="s">
        <v>761</v>
      </c>
      <c r="K211" s="10" t="s">
        <v>14</v>
      </c>
      <c r="L211" s="10" t="s">
        <v>14</v>
      </c>
      <c r="M211" s="16" t="s">
        <v>15</v>
      </c>
      <c r="N211" s="11" t="s">
        <v>775</v>
      </c>
      <c r="O211" s="64" t="s">
        <v>758</v>
      </c>
      <c r="P211" s="10" t="s">
        <v>540</v>
      </c>
      <c r="Q211" s="10" t="s">
        <v>1201</v>
      </c>
    </row>
    <row r="212" spans="1:17" s="71" customFormat="1" ht="60" x14ac:dyDescent="0.25">
      <c r="A212" s="39">
        <f t="shared" si="3"/>
        <v>207</v>
      </c>
      <c r="B212" s="14">
        <v>42515</v>
      </c>
      <c r="C212" s="14">
        <v>42515</v>
      </c>
      <c r="D212" s="9">
        <v>607</v>
      </c>
      <c r="E212" s="15">
        <v>219628.5</v>
      </c>
      <c r="F212" s="15">
        <v>0</v>
      </c>
      <c r="G212" s="11" t="s">
        <v>764</v>
      </c>
      <c r="H212" s="11" t="s">
        <v>764</v>
      </c>
      <c r="I212" s="10" t="s">
        <v>387</v>
      </c>
      <c r="J212" s="10" t="s">
        <v>762</v>
      </c>
      <c r="K212" s="10" t="s">
        <v>14</v>
      </c>
      <c r="L212" s="10" t="s">
        <v>14</v>
      </c>
      <c r="M212" s="16" t="s">
        <v>15</v>
      </c>
      <c r="N212" s="11" t="s">
        <v>775</v>
      </c>
      <c r="O212" s="64" t="s">
        <v>759</v>
      </c>
      <c r="P212" s="10" t="s">
        <v>793</v>
      </c>
      <c r="Q212" s="10" t="s">
        <v>1201</v>
      </c>
    </row>
    <row r="213" spans="1:17" s="71" customFormat="1" ht="60" x14ac:dyDescent="0.25">
      <c r="A213" s="39">
        <f t="shared" si="3"/>
        <v>208</v>
      </c>
      <c r="B213" s="14">
        <v>42515</v>
      </c>
      <c r="C213" s="14">
        <v>42515</v>
      </c>
      <c r="D213" s="9">
        <v>608</v>
      </c>
      <c r="E213" s="15">
        <v>166676.67000000001</v>
      </c>
      <c r="F213" s="15">
        <v>0</v>
      </c>
      <c r="G213" s="11" t="s">
        <v>765</v>
      </c>
      <c r="H213" s="11" t="s">
        <v>765</v>
      </c>
      <c r="I213" s="10" t="s">
        <v>387</v>
      </c>
      <c r="J213" s="10" t="s">
        <v>763</v>
      </c>
      <c r="K213" s="10" t="s">
        <v>14</v>
      </c>
      <c r="L213" s="10" t="s">
        <v>14</v>
      </c>
      <c r="M213" s="16" t="s">
        <v>774</v>
      </c>
      <c r="N213" s="11" t="s">
        <v>195</v>
      </c>
      <c r="O213" s="64" t="s">
        <v>760</v>
      </c>
      <c r="P213" s="10" t="s">
        <v>562</v>
      </c>
      <c r="Q213" s="10" t="s">
        <v>1198</v>
      </c>
    </row>
    <row r="214" spans="1:17" s="71" customFormat="1" ht="60" x14ac:dyDescent="0.25">
      <c r="A214" s="39">
        <f t="shared" si="3"/>
        <v>209</v>
      </c>
      <c r="B214" s="14">
        <v>42515</v>
      </c>
      <c r="C214" s="14">
        <v>42515</v>
      </c>
      <c r="D214" s="9">
        <v>605</v>
      </c>
      <c r="E214" s="15">
        <v>209000</v>
      </c>
      <c r="F214" s="15">
        <v>0</v>
      </c>
      <c r="G214" s="11" t="s">
        <v>112</v>
      </c>
      <c r="H214" s="11" t="s">
        <v>112</v>
      </c>
      <c r="I214" s="10" t="s">
        <v>387</v>
      </c>
      <c r="J214" s="10" t="s">
        <v>403</v>
      </c>
      <c r="K214" s="10" t="s">
        <v>14</v>
      </c>
      <c r="L214" s="10" t="s">
        <v>14</v>
      </c>
      <c r="M214" s="16" t="s">
        <v>114</v>
      </c>
      <c r="N214" s="11" t="s">
        <v>115</v>
      </c>
      <c r="O214" s="64" t="s">
        <v>513</v>
      </c>
      <c r="P214" s="10" t="s">
        <v>573</v>
      </c>
      <c r="Q214" s="10" t="s">
        <v>1197</v>
      </c>
    </row>
    <row r="215" spans="1:17" s="13" customFormat="1" ht="75" x14ac:dyDescent="0.25">
      <c r="A215" s="39">
        <f t="shared" si="3"/>
        <v>210</v>
      </c>
      <c r="B215" s="14">
        <v>42520</v>
      </c>
      <c r="C215" s="14">
        <v>42520</v>
      </c>
      <c r="D215" s="9">
        <v>5</v>
      </c>
      <c r="E215" s="15">
        <v>537000.30000000005</v>
      </c>
      <c r="F215" s="15">
        <v>0</v>
      </c>
      <c r="G215" s="11" t="s">
        <v>766</v>
      </c>
      <c r="H215" s="11" t="s">
        <v>766</v>
      </c>
      <c r="I215" s="10" t="s">
        <v>118</v>
      </c>
      <c r="J215" s="10" t="s">
        <v>54</v>
      </c>
      <c r="K215" s="10" t="s">
        <v>14</v>
      </c>
      <c r="L215" s="10" t="s">
        <v>14</v>
      </c>
      <c r="M215" s="16" t="s">
        <v>65</v>
      </c>
      <c r="N215" s="11" t="s">
        <v>776</v>
      </c>
      <c r="O215" s="64" t="s">
        <v>794</v>
      </c>
      <c r="P215" s="10" t="s">
        <v>551</v>
      </c>
      <c r="Q215" s="10" t="s">
        <v>804</v>
      </c>
    </row>
    <row r="216" spans="1:17" s="13" customFormat="1" ht="75" x14ac:dyDescent="0.25">
      <c r="A216" s="39">
        <f t="shared" si="3"/>
        <v>211</v>
      </c>
      <c r="B216" s="14">
        <v>42537</v>
      </c>
      <c r="C216" s="14">
        <v>42537</v>
      </c>
      <c r="D216" s="9">
        <v>695</v>
      </c>
      <c r="E216" s="98">
        <v>164000</v>
      </c>
      <c r="F216" s="15">
        <v>0</v>
      </c>
      <c r="G216" s="92" t="s">
        <v>436</v>
      </c>
      <c r="H216" s="11" t="s">
        <v>436</v>
      </c>
      <c r="I216" s="10" t="s">
        <v>387</v>
      </c>
      <c r="J216" s="90" t="s">
        <v>437</v>
      </c>
      <c r="K216" s="10" t="s">
        <v>14</v>
      </c>
      <c r="L216" s="10" t="s">
        <v>14</v>
      </c>
      <c r="M216" s="16" t="s">
        <v>867</v>
      </c>
      <c r="N216" s="11" t="s">
        <v>439</v>
      </c>
      <c r="O216" s="91" t="s">
        <v>826</v>
      </c>
      <c r="P216" s="10" t="s">
        <v>551</v>
      </c>
      <c r="Q216" s="10" t="s">
        <v>914</v>
      </c>
    </row>
    <row r="217" spans="1:17" s="13" customFormat="1" ht="60" x14ac:dyDescent="0.25">
      <c r="A217" s="39">
        <f t="shared" si="3"/>
        <v>212</v>
      </c>
      <c r="B217" s="14">
        <v>42535</v>
      </c>
      <c r="C217" s="14">
        <v>42535</v>
      </c>
      <c r="D217" s="9">
        <v>690</v>
      </c>
      <c r="E217" s="98">
        <v>170945.32</v>
      </c>
      <c r="F217" s="15">
        <v>0</v>
      </c>
      <c r="G217" s="92" t="s">
        <v>870</v>
      </c>
      <c r="H217" s="11" t="s">
        <v>868</v>
      </c>
      <c r="I217" s="10" t="s">
        <v>387</v>
      </c>
      <c r="J217" s="90" t="s">
        <v>260</v>
      </c>
      <c r="K217" s="10" t="s">
        <v>14</v>
      </c>
      <c r="L217" s="10" t="s">
        <v>14</v>
      </c>
      <c r="M217" s="16" t="s">
        <v>865</v>
      </c>
      <c r="N217" s="11" t="s">
        <v>866</v>
      </c>
      <c r="O217" s="91" t="s">
        <v>827</v>
      </c>
      <c r="P217" s="10" t="s">
        <v>577</v>
      </c>
      <c r="Q217" s="10" t="s">
        <v>871</v>
      </c>
    </row>
    <row r="218" spans="1:17" s="13" customFormat="1" ht="75" x14ac:dyDescent="0.25">
      <c r="A218" s="39">
        <f t="shared" si="3"/>
        <v>213</v>
      </c>
      <c r="B218" s="14">
        <v>42537</v>
      </c>
      <c r="C218" s="14">
        <v>42537</v>
      </c>
      <c r="D218" s="9">
        <v>696</v>
      </c>
      <c r="E218" s="98">
        <v>937497.39</v>
      </c>
      <c r="F218" s="15">
        <v>0</v>
      </c>
      <c r="G218" s="92" t="s">
        <v>911</v>
      </c>
      <c r="H218" s="11" t="s">
        <v>482</v>
      </c>
      <c r="I218" s="45" t="s">
        <v>387</v>
      </c>
      <c r="J218" s="90" t="s">
        <v>483</v>
      </c>
      <c r="K218" s="10" t="s">
        <v>14</v>
      </c>
      <c r="L218" s="10" t="s">
        <v>14</v>
      </c>
      <c r="M218" s="16" t="s">
        <v>40</v>
      </c>
      <c r="N218" s="11" t="s">
        <v>61</v>
      </c>
      <c r="O218" s="91" t="s">
        <v>828</v>
      </c>
      <c r="P218" s="10" t="s">
        <v>542</v>
      </c>
      <c r="Q218" s="10" t="s">
        <v>1199</v>
      </c>
    </row>
    <row r="219" spans="1:17" s="13" customFormat="1" ht="60" x14ac:dyDescent="0.25">
      <c r="A219" s="39">
        <f t="shared" si="3"/>
        <v>214</v>
      </c>
      <c r="B219" s="14">
        <v>42522</v>
      </c>
      <c r="C219" s="14">
        <v>42522</v>
      </c>
      <c r="D219" s="9">
        <v>657</v>
      </c>
      <c r="E219" s="98">
        <v>58500</v>
      </c>
      <c r="F219" s="15">
        <v>0</v>
      </c>
      <c r="G219" s="92" t="s">
        <v>937</v>
      </c>
      <c r="H219" s="11" t="s">
        <v>869</v>
      </c>
      <c r="I219" s="10" t="s">
        <v>387</v>
      </c>
      <c r="J219" s="90" t="s">
        <v>808</v>
      </c>
      <c r="K219" s="89" t="s">
        <v>26</v>
      </c>
      <c r="L219" s="10" t="s">
        <v>248</v>
      </c>
      <c r="M219" s="16" t="s">
        <v>141</v>
      </c>
      <c r="N219" s="11" t="s">
        <v>405</v>
      </c>
      <c r="O219" s="94" t="s">
        <v>1288</v>
      </c>
      <c r="P219" s="10" t="s">
        <v>542</v>
      </c>
      <c r="Q219" s="10" t="s">
        <v>938</v>
      </c>
    </row>
    <row r="220" spans="1:17" s="13" customFormat="1" ht="75" x14ac:dyDescent="0.25">
      <c r="A220" s="39">
        <f t="shared" si="3"/>
        <v>215</v>
      </c>
      <c r="B220" s="14">
        <v>42522</v>
      </c>
      <c r="C220" s="14">
        <v>42522</v>
      </c>
      <c r="D220" s="9">
        <v>656</v>
      </c>
      <c r="E220" s="98">
        <v>12984</v>
      </c>
      <c r="F220" s="15">
        <v>0</v>
      </c>
      <c r="G220" s="58" t="s">
        <v>227</v>
      </c>
      <c r="H220" s="11" t="s">
        <v>227</v>
      </c>
      <c r="I220" s="45" t="s">
        <v>387</v>
      </c>
      <c r="J220" s="90" t="s">
        <v>54</v>
      </c>
      <c r="K220" s="89" t="s">
        <v>14</v>
      </c>
      <c r="L220" s="10" t="s">
        <v>14</v>
      </c>
      <c r="M220" s="16" t="s">
        <v>228</v>
      </c>
      <c r="N220" s="11" t="s">
        <v>229</v>
      </c>
      <c r="O220" s="91" t="s">
        <v>830</v>
      </c>
      <c r="P220" s="10" t="s">
        <v>551</v>
      </c>
      <c r="Q220" s="10" t="s">
        <v>1200</v>
      </c>
    </row>
    <row r="221" spans="1:17" s="13" customFormat="1" ht="75" x14ac:dyDescent="0.25">
      <c r="A221" s="39">
        <f t="shared" si="3"/>
        <v>216</v>
      </c>
      <c r="B221" s="14">
        <v>42523</v>
      </c>
      <c r="C221" s="14">
        <v>42523</v>
      </c>
      <c r="D221" s="9">
        <v>663</v>
      </c>
      <c r="E221" s="98">
        <v>70500</v>
      </c>
      <c r="F221" s="15">
        <v>0</v>
      </c>
      <c r="G221" s="92" t="s">
        <v>932</v>
      </c>
      <c r="H221" s="11" t="s">
        <v>931</v>
      </c>
      <c r="I221" s="10" t="s">
        <v>387</v>
      </c>
      <c r="J221" s="90" t="s">
        <v>809</v>
      </c>
      <c r="K221" s="89" t="s">
        <v>26</v>
      </c>
      <c r="L221" s="10" t="s">
        <v>248</v>
      </c>
      <c r="M221" s="16" t="s">
        <v>141</v>
      </c>
      <c r="N221" s="11" t="s">
        <v>929</v>
      </c>
      <c r="O221" s="91" t="s">
        <v>831</v>
      </c>
      <c r="P221" s="10" t="s">
        <v>925</v>
      </c>
      <c r="Q221" s="10" t="s">
        <v>930</v>
      </c>
    </row>
    <row r="222" spans="1:17" s="13" customFormat="1" ht="60" x14ac:dyDescent="0.25">
      <c r="A222" s="39">
        <f t="shared" si="3"/>
        <v>217</v>
      </c>
      <c r="B222" s="14">
        <v>42523</v>
      </c>
      <c r="C222" s="14">
        <v>42523</v>
      </c>
      <c r="D222" s="9">
        <v>662</v>
      </c>
      <c r="E222" s="98">
        <v>112650</v>
      </c>
      <c r="F222" s="15">
        <v>0</v>
      </c>
      <c r="G222" s="92" t="s">
        <v>860</v>
      </c>
      <c r="H222" s="11" t="s">
        <v>935</v>
      </c>
      <c r="I222" s="10" t="s">
        <v>387</v>
      </c>
      <c r="J222" s="90" t="s">
        <v>809</v>
      </c>
      <c r="K222" s="89" t="s">
        <v>26</v>
      </c>
      <c r="L222" s="10" t="s">
        <v>248</v>
      </c>
      <c r="M222" s="16" t="s">
        <v>933</v>
      </c>
      <c r="N222" s="11" t="s">
        <v>918</v>
      </c>
      <c r="O222" s="91" t="s">
        <v>832</v>
      </c>
      <c r="P222" s="10" t="s">
        <v>925</v>
      </c>
      <c r="Q222" s="10" t="s">
        <v>934</v>
      </c>
    </row>
    <row r="223" spans="1:17" s="13" customFormat="1" ht="60" x14ac:dyDescent="0.25">
      <c r="A223" s="39">
        <f t="shared" si="3"/>
        <v>218</v>
      </c>
      <c r="B223" s="14">
        <v>42541</v>
      </c>
      <c r="C223" s="14">
        <v>42541</v>
      </c>
      <c r="D223" s="9">
        <v>718</v>
      </c>
      <c r="E223" s="98">
        <v>206571.89</v>
      </c>
      <c r="F223" s="15">
        <v>0</v>
      </c>
      <c r="G223" s="92" t="s">
        <v>880</v>
      </c>
      <c r="H223" s="11" t="s">
        <v>879</v>
      </c>
      <c r="I223" s="10" t="s">
        <v>387</v>
      </c>
      <c r="J223" s="90" t="s">
        <v>201</v>
      </c>
      <c r="K223" s="10" t="s">
        <v>14</v>
      </c>
      <c r="L223" s="10" t="s">
        <v>14</v>
      </c>
      <c r="M223" s="16" t="s">
        <v>151</v>
      </c>
      <c r="N223" s="11" t="s">
        <v>447</v>
      </c>
      <c r="O223" s="91" t="s">
        <v>833</v>
      </c>
      <c r="P223" s="10" t="s">
        <v>551</v>
      </c>
      <c r="Q223" s="10" t="s">
        <v>882</v>
      </c>
    </row>
    <row r="224" spans="1:17" s="13" customFormat="1" ht="75" x14ac:dyDescent="0.25">
      <c r="A224" s="39">
        <f t="shared" si="3"/>
        <v>219</v>
      </c>
      <c r="B224" s="14">
        <v>42529</v>
      </c>
      <c r="C224" s="14">
        <v>42529</v>
      </c>
      <c r="D224" s="9">
        <v>677</v>
      </c>
      <c r="E224" s="98">
        <v>94860</v>
      </c>
      <c r="F224" s="15">
        <v>0</v>
      </c>
      <c r="G224" s="92" t="s">
        <v>928</v>
      </c>
      <c r="H224" s="11" t="s">
        <v>927</v>
      </c>
      <c r="I224" s="10" t="s">
        <v>387</v>
      </c>
      <c r="J224" s="90" t="s">
        <v>809</v>
      </c>
      <c r="K224" s="89" t="s">
        <v>26</v>
      </c>
      <c r="L224" s="10" t="s">
        <v>248</v>
      </c>
      <c r="M224" s="16" t="s">
        <v>141</v>
      </c>
      <c r="N224" s="11" t="s">
        <v>924</v>
      </c>
      <c r="O224" s="94" t="s">
        <v>936</v>
      </c>
      <c r="P224" s="10" t="s">
        <v>925</v>
      </c>
      <c r="Q224" s="10" t="s">
        <v>926</v>
      </c>
    </row>
    <row r="225" spans="1:28" s="13" customFormat="1" ht="60" x14ac:dyDescent="0.25">
      <c r="A225" s="39">
        <f t="shared" si="3"/>
        <v>220</v>
      </c>
      <c r="B225" s="14">
        <v>42529</v>
      </c>
      <c r="C225" s="14">
        <v>42529</v>
      </c>
      <c r="D225" s="9">
        <v>678</v>
      </c>
      <c r="E225" s="98">
        <v>474338.4</v>
      </c>
      <c r="F225" s="15">
        <v>0</v>
      </c>
      <c r="G225" s="92" t="s">
        <v>903</v>
      </c>
      <c r="H225" s="11" t="s">
        <v>900</v>
      </c>
      <c r="I225" s="10" t="s">
        <v>387</v>
      </c>
      <c r="J225" s="90" t="s">
        <v>810</v>
      </c>
      <c r="K225" s="10" t="s">
        <v>14</v>
      </c>
      <c r="L225" s="10" t="s">
        <v>14</v>
      </c>
      <c r="M225" s="16" t="s">
        <v>65</v>
      </c>
      <c r="N225" s="11" t="s">
        <v>881</v>
      </c>
      <c r="O225" s="91" t="s">
        <v>834</v>
      </c>
      <c r="P225" s="10" t="s">
        <v>551</v>
      </c>
      <c r="Q225" s="10" t="s">
        <v>898</v>
      </c>
    </row>
    <row r="226" spans="1:28" s="13" customFormat="1" ht="60" x14ac:dyDescent="0.25">
      <c r="A226" s="39">
        <f t="shared" si="3"/>
        <v>221</v>
      </c>
      <c r="B226" s="14">
        <v>42529</v>
      </c>
      <c r="C226" s="14">
        <v>42529</v>
      </c>
      <c r="D226" s="9">
        <v>679</v>
      </c>
      <c r="E226" s="98">
        <v>45000</v>
      </c>
      <c r="F226" s="15">
        <v>0</v>
      </c>
      <c r="G226" s="92" t="s">
        <v>901</v>
      </c>
      <c r="H226" s="11" t="s">
        <v>901</v>
      </c>
      <c r="I226" s="10" t="s">
        <v>387</v>
      </c>
      <c r="J226" s="90" t="s">
        <v>59</v>
      </c>
      <c r="K226" s="10" t="s">
        <v>14</v>
      </c>
      <c r="L226" s="10" t="s">
        <v>14</v>
      </c>
      <c r="M226" s="16" t="s">
        <v>65</v>
      </c>
      <c r="N226" s="11" t="s">
        <v>920</v>
      </c>
      <c r="O226" s="91" t="s">
        <v>835</v>
      </c>
      <c r="P226" s="10" t="s">
        <v>921</v>
      </c>
      <c r="Q226" s="10" t="s">
        <v>922</v>
      </c>
    </row>
    <row r="227" spans="1:28" s="13" customFormat="1" ht="60" x14ac:dyDescent="0.25">
      <c r="A227" s="39">
        <f t="shared" si="3"/>
        <v>222</v>
      </c>
      <c r="B227" s="14">
        <v>42531</v>
      </c>
      <c r="C227" s="14">
        <v>42531</v>
      </c>
      <c r="D227" s="9">
        <v>688</v>
      </c>
      <c r="E227" s="98">
        <v>228668.27</v>
      </c>
      <c r="F227" s="15">
        <v>0</v>
      </c>
      <c r="G227" s="92" t="s">
        <v>919</v>
      </c>
      <c r="H227" s="11" t="s">
        <v>902</v>
      </c>
      <c r="I227" s="10" t="s">
        <v>387</v>
      </c>
      <c r="J227" s="90" t="s">
        <v>811</v>
      </c>
      <c r="K227" s="89" t="s">
        <v>14</v>
      </c>
      <c r="L227" s="10" t="s">
        <v>14</v>
      </c>
      <c r="M227" s="16" t="s">
        <v>917</v>
      </c>
      <c r="N227" s="11" t="s">
        <v>918</v>
      </c>
      <c r="O227" s="91" t="s">
        <v>836</v>
      </c>
      <c r="P227" s="10" t="s">
        <v>915</v>
      </c>
      <c r="Q227" s="10" t="s">
        <v>916</v>
      </c>
    </row>
    <row r="228" spans="1:28" s="13" customFormat="1" ht="75" x14ac:dyDescent="0.25">
      <c r="A228" s="39">
        <f t="shared" si="3"/>
        <v>223</v>
      </c>
      <c r="B228" s="14">
        <v>42535</v>
      </c>
      <c r="C228" s="14">
        <v>42535</v>
      </c>
      <c r="D228" s="9">
        <v>691</v>
      </c>
      <c r="E228" s="98">
        <v>178915.8</v>
      </c>
      <c r="F228" s="15">
        <v>0</v>
      </c>
      <c r="G228" s="92" t="s">
        <v>748</v>
      </c>
      <c r="H228" s="11" t="s">
        <v>748</v>
      </c>
      <c r="I228" s="10" t="s">
        <v>387</v>
      </c>
      <c r="J228" s="90" t="s">
        <v>59</v>
      </c>
      <c r="K228" s="10" t="s">
        <v>14</v>
      </c>
      <c r="L228" s="10" t="s">
        <v>14</v>
      </c>
      <c r="M228" s="16" t="s">
        <v>60</v>
      </c>
      <c r="N228" s="11" t="s">
        <v>772</v>
      </c>
      <c r="O228" s="91" t="s">
        <v>837</v>
      </c>
      <c r="P228" s="10" t="s">
        <v>540</v>
      </c>
      <c r="Q228" s="10" t="s">
        <v>864</v>
      </c>
    </row>
    <row r="229" spans="1:28" s="13" customFormat="1" ht="60" x14ac:dyDescent="0.25">
      <c r="A229" s="39">
        <f t="shared" si="3"/>
        <v>224</v>
      </c>
      <c r="B229" s="14">
        <v>42537</v>
      </c>
      <c r="C229" s="14">
        <v>42537</v>
      </c>
      <c r="D229" s="9">
        <v>697</v>
      </c>
      <c r="E229" s="98">
        <v>153872.6</v>
      </c>
      <c r="F229" s="15">
        <v>0</v>
      </c>
      <c r="G229" s="92" t="s">
        <v>485</v>
      </c>
      <c r="H229" s="11" t="s">
        <v>485</v>
      </c>
      <c r="I229" s="10" t="s">
        <v>387</v>
      </c>
      <c r="J229" s="90" t="s">
        <v>486</v>
      </c>
      <c r="K229" s="89" t="s">
        <v>14</v>
      </c>
      <c r="L229" s="10" t="s">
        <v>14</v>
      </c>
      <c r="M229" s="16" t="s">
        <v>912</v>
      </c>
      <c r="N229" s="11" t="s">
        <v>487</v>
      </c>
      <c r="O229" s="91" t="s">
        <v>838</v>
      </c>
      <c r="P229" s="10" t="s">
        <v>542</v>
      </c>
      <c r="Q229" s="45" t="s">
        <v>1195</v>
      </c>
    </row>
    <row r="230" spans="1:28" s="111" customFormat="1" ht="60" x14ac:dyDescent="0.25">
      <c r="A230" s="121">
        <f t="shared" si="3"/>
        <v>225</v>
      </c>
      <c r="B230" s="56">
        <v>42538</v>
      </c>
      <c r="C230" s="56">
        <v>42538</v>
      </c>
      <c r="D230" s="60">
        <v>714</v>
      </c>
      <c r="E230" s="98">
        <v>160726.91</v>
      </c>
      <c r="F230" s="118">
        <v>0</v>
      </c>
      <c r="G230" s="119" t="s">
        <v>1257</v>
      </c>
      <c r="H230" s="63" t="s">
        <v>1257</v>
      </c>
      <c r="I230" s="10" t="s">
        <v>387</v>
      </c>
      <c r="J230" s="120" t="s">
        <v>812</v>
      </c>
      <c r="K230" s="89" t="s">
        <v>14</v>
      </c>
      <c r="L230" s="10" t="s">
        <v>14</v>
      </c>
      <c r="M230" s="24" t="s">
        <v>104</v>
      </c>
      <c r="N230" s="63" t="s">
        <v>105</v>
      </c>
      <c r="O230" s="122" t="s">
        <v>839</v>
      </c>
      <c r="P230" s="62" t="s">
        <v>540</v>
      </c>
      <c r="Q230" s="45" t="s">
        <v>1303</v>
      </c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</row>
    <row r="231" spans="1:28" s="111" customFormat="1" ht="60" x14ac:dyDescent="0.25">
      <c r="A231" s="121">
        <f t="shared" si="3"/>
        <v>226</v>
      </c>
      <c r="B231" s="56">
        <v>42538</v>
      </c>
      <c r="C231" s="56">
        <v>42538</v>
      </c>
      <c r="D231" s="60">
        <v>715</v>
      </c>
      <c r="E231" s="98">
        <v>91811.19</v>
      </c>
      <c r="F231" s="118">
        <v>0</v>
      </c>
      <c r="G231" s="119" t="s">
        <v>1257</v>
      </c>
      <c r="H231" s="63" t="s">
        <v>1257</v>
      </c>
      <c r="I231" s="10" t="s">
        <v>387</v>
      </c>
      <c r="J231" s="120" t="s">
        <v>812</v>
      </c>
      <c r="K231" s="89" t="s">
        <v>14</v>
      </c>
      <c r="L231" s="10" t="s">
        <v>14</v>
      </c>
      <c r="M231" s="24" t="s">
        <v>104</v>
      </c>
      <c r="N231" s="63" t="s">
        <v>105</v>
      </c>
      <c r="O231" s="122" t="s">
        <v>840</v>
      </c>
      <c r="P231" s="62" t="s">
        <v>551</v>
      </c>
      <c r="Q231" s="45" t="s">
        <v>1303</v>
      </c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</row>
    <row r="232" spans="1:28" s="13" customFormat="1" ht="75" x14ac:dyDescent="0.25">
      <c r="A232" s="39">
        <v>225</v>
      </c>
      <c r="B232" s="18">
        <v>42538</v>
      </c>
      <c r="C232" s="18">
        <v>42538</v>
      </c>
      <c r="D232" s="7">
        <v>717</v>
      </c>
      <c r="E232" s="98">
        <v>115478.13</v>
      </c>
      <c r="F232" s="95">
        <v>0</v>
      </c>
      <c r="G232" s="92" t="s">
        <v>878</v>
      </c>
      <c r="H232" s="25" t="s">
        <v>877</v>
      </c>
      <c r="I232" s="10" t="s">
        <v>387</v>
      </c>
      <c r="J232" s="90" t="s">
        <v>813</v>
      </c>
      <c r="K232" s="6" t="s">
        <v>14</v>
      </c>
      <c r="L232" s="5" t="s">
        <v>14</v>
      </c>
      <c r="M232" s="16" t="s">
        <v>875</v>
      </c>
      <c r="N232" s="8" t="s">
        <v>213</v>
      </c>
      <c r="O232" s="91" t="s">
        <v>859</v>
      </c>
      <c r="P232" s="19" t="s">
        <v>551</v>
      </c>
      <c r="Q232" s="19" t="s">
        <v>876</v>
      </c>
    </row>
    <row r="233" spans="1:28" s="13" customFormat="1" ht="60" x14ac:dyDescent="0.25">
      <c r="A233" s="39">
        <f t="shared" si="3"/>
        <v>226</v>
      </c>
      <c r="B233" s="14">
        <v>42538</v>
      </c>
      <c r="C233" s="14">
        <v>42538</v>
      </c>
      <c r="D233" s="9">
        <v>716</v>
      </c>
      <c r="E233" s="98">
        <v>501093</v>
      </c>
      <c r="F233" s="95">
        <v>0</v>
      </c>
      <c r="G233" s="92" t="s">
        <v>874</v>
      </c>
      <c r="H233" s="11" t="s">
        <v>874</v>
      </c>
      <c r="I233" s="10" t="s">
        <v>387</v>
      </c>
      <c r="J233" s="90" t="s">
        <v>814</v>
      </c>
      <c r="K233" s="89" t="s">
        <v>14</v>
      </c>
      <c r="L233" s="10" t="s">
        <v>14</v>
      </c>
      <c r="M233" s="16" t="s">
        <v>872</v>
      </c>
      <c r="N233" s="11" t="s">
        <v>458</v>
      </c>
      <c r="O233" s="91" t="s">
        <v>841</v>
      </c>
      <c r="P233" s="10" t="s">
        <v>549</v>
      </c>
      <c r="Q233" s="10" t="s">
        <v>873</v>
      </c>
    </row>
    <row r="234" spans="1:28" s="13" customFormat="1" ht="75" x14ac:dyDescent="0.25">
      <c r="A234" s="39">
        <f t="shared" si="3"/>
        <v>227</v>
      </c>
      <c r="B234" s="14">
        <v>42542</v>
      </c>
      <c r="C234" s="14">
        <v>42542</v>
      </c>
      <c r="D234" s="9">
        <v>722</v>
      </c>
      <c r="E234" s="98">
        <v>709744.63</v>
      </c>
      <c r="F234" s="95">
        <v>0</v>
      </c>
      <c r="G234" s="92" t="s">
        <v>514</v>
      </c>
      <c r="H234" s="11" t="s">
        <v>514</v>
      </c>
      <c r="I234" s="10" t="s">
        <v>387</v>
      </c>
      <c r="J234" s="90" t="s">
        <v>515</v>
      </c>
      <c r="K234" s="89" t="s">
        <v>14</v>
      </c>
      <c r="L234" s="10" t="s">
        <v>14</v>
      </c>
      <c r="M234" s="16" t="s">
        <v>774</v>
      </c>
      <c r="N234" s="11" t="s">
        <v>464</v>
      </c>
      <c r="O234" s="91" t="s">
        <v>842</v>
      </c>
      <c r="P234" s="10" t="s">
        <v>551</v>
      </c>
      <c r="Q234" s="10" t="s">
        <v>1196</v>
      </c>
    </row>
    <row r="235" spans="1:28" s="13" customFormat="1" ht="75" x14ac:dyDescent="0.25">
      <c r="A235" s="39">
        <v>228</v>
      </c>
      <c r="B235" s="14">
        <v>42551</v>
      </c>
      <c r="C235" s="14">
        <v>42551</v>
      </c>
      <c r="D235" s="9">
        <v>768</v>
      </c>
      <c r="E235" s="98">
        <v>6072.65</v>
      </c>
      <c r="F235" s="95">
        <v>0</v>
      </c>
      <c r="G235" s="92" t="s">
        <v>1552</v>
      </c>
      <c r="H235" s="11" t="s">
        <v>963</v>
      </c>
      <c r="I235" s="10" t="s">
        <v>387</v>
      </c>
      <c r="J235" s="90" t="s">
        <v>815</v>
      </c>
      <c r="K235" s="89" t="s">
        <v>14</v>
      </c>
      <c r="L235" s="10" t="s">
        <v>14</v>
      </c>
      <c r="M235" s="16" t="s">
        <v>960</v>
      </c>
      <c r="N235" s="11" t="s">
        <v>961</v>
      </c>
      <c r="O235" s="91" t="s">
        <v>843</v>
      </c>
      <c r="P235" s="10" t="s">
        <v>957</v>
      </c>
      <c r="Q235" s="10" t="s">
        <v>1072</v>
      </c>
    </row>
    <row r="236" spans="1:28" s="13" customFormat="1" ht="60" x14ac:dyDescent="0.25">
      <c r="A236" s="39">
        <v>229</v>
      </c>
      <c r="B236" s="14">
        <v>42542</v>
      </c>
      <c r="C236" s="14">
        <v>42542</v>
      </c>
      <c r="D236" s="9">
        <v>724</v>
      </c>
      <c r="E236" s="98">
        <v>426991.5</v>
      </c>
      <c r="F236" s="95">
        <v>0</v>
      </c>
      <c r="G236" s="92" t="s">
        <v>908</v>
      </c>
      <c r="H236" s="11" t="s">
        <v>908</v>
      </c>
      <c r="I236" s="20" t="s">
        <v>387</v>
      </c>
      <c r="J236" s="90" t="s">
        <v>816</v>
      </c>
      <c r="K236" s="45" t="s">
        <v>14</v>
      </c>
      <c r="L236" s="45" t="s">
        <v>14</v>
      </c>
      <c r="M236" s="16" t="s">
        <v>1267</v>
      </c>
      <c r="N236" s="11" t="s">
        <v>907</v>
      </c>
      <c r="O236" s="91" t="s">
        <v>844</v>
      </c>
      <c r="P236" s="10" t="s">
        <v>923</v>
      </c>
      <c r="Q236" s="45" t="s">
        <v>1073</v>
      </c>
    </row>
    <row r="237" spans="1:28" s="13" customFormat="1" ht="60" x14ac:dyDescent="0.25">
      <c r="A237" s="39">
        <v>230</v>
      </c>
      <c r="B237" s="14">
        <v>42543</v>
      </c>
      <c r="C237" s="14">
        <v>42543</v>
      </c>
      <c r="D237" s="9">
        <v>731</v>
      </c>
      <c r="E237" s="98">
        <v>56806.32</v>
      </c>
      <c r="F237" s="95">
        <v>0</v>
      </c>
      <c r="G237" s="93" t="s">
        <v>883</v>
      </c>
      <c r="H237" s="11" t="s">
        <v>503</v>
      </c>
      <c r="I237" s="20" t="s">
        <v>387</v>
      </c>
      <c r="J237" s="90" t="s">
        <v>504</v>
      </c>
      <c r="K237" s="45" t="s">
        <v>14</v>
      </c>
      <c r="L237" s="45" t="s">
        <v>14</v>
      </c>
      <c r="M237" s="16" t="s">
        <v>104</v>
      </c>
      <c r="N237" s="11" t="s">
        <v>121</v>
      </c>
      <c r="O237" s="91" t="s">
        <v>845</v>
      </c>
      <c r="P237" s="10" t="s">
        <v>542</v>
      </c>
      <c r="Q237" s="45" t="s">
        <v>1074</v>
      </c>
    </row>
    <row r="238" spans="1:28" s="13" customFormat="1" ht="60" x14ac:dyDescent="0.25">
      <c r="A238" s="39">
        <v>231</v>
      </c>
      <c r="B238" s="14">
        <v>42543</v>
      </c>
      <c r="C238" s="14">
        <v>42543</v>
      </c>
      <c r="D238" s="9">
        <v>735</v>
      </c>
      <c r="E238" s="98">
        <v>26529.61</v>
      </c>
      <c r="F238" s="95">
        <v>0</v>
      </c>
      <c r="G238" s="92" t="s">
        <v>897</v>
      </c>
      <c r="H238" s="58" t="s">
        <v>340</v>
      </c>
      <c r="I238" s="45" t="s">
        <v>387</v>
      </c>
      <c r="J238" s="90" t="s">
        <v>817</v>
      </c>
      <c r="K238" s="10" t="s">
        <v>14</v>
      </c>
      <c r="L238" s="10" t="s">
        <v>14</v>
      </c>
      <c r="M238" s="16" t="s">
        <v>388</v>
      </c>
      <c r="N238" s="11" t="s">
        <v>341</v>
      </c>
      <c r="O238" s="91" t="s">
        <v>846</v>
      </c>
      <c r="P238" s="10" t="s">
        <v>904</v>
      </c>
      <c r="Q238" s="10" t="s">
        <v>1075</v>
      </c>
    </row>
    <row r="239" spans="1:28" s="13" customFormat="1" ht="75" x14ac:dyDescent="0.25">
      <c r="A239" s="39">
        <v>232</v>
      </c>
      <c r="B239" s="14">
        <v>42544</v>
      </c>
      <c r="C239" s="14">
        <v>42544</v>
      </c>
      <c r="D239" s="9">
        <v>739</v>
      </c>
      <c r="E239" s="98">
        <v>472729.59</v>
      </c>
      <c r="F239" s="95">
        <v>0</v>
      </c>
      <c r="G239" s="92" t="s">
        <v>888</v>
      </c>
      <c r="H239" s="11" t="s">
        <v>478</v>
      </c>
      <c r="I239" s="45" t="s">
        <v>387</v>
      </c>
      <c r="J239" s="90" t="s">
        <v>479</v>
      </c>
      <c r="K239" s="45" t="s">
        <v>14</v>
      </c>
      <c r="L239" s="45" t="s">
        <v>14</v>
      </c>
      <c r="M239" s="16" t="s">
        <v>887</v>
      </c>
      <c r="N239" s="11" t="s">
        <v>722</v>
      </c>
      <c r="O239" s="91" t="s">
        <v>847</v>
      </c>
      <c r="P239" s="10" t="s">
        <v>562</v>
      </c>
      <c r="Q239" s="45" t="s">
        <v>1076</v>
      </c>
    </row>
    <row r="240" spans="1:28" s="13" customFormat="1" ht="75" x14ac:dyDescent="0.25">
      <c r="A240" s="39">
        <v>233</v>
      </c>
      <c r="B240" s="14">
        <v>42544</v>
      </c>
      <c r="C240" s="14">
        <v>42544</v>
      </c>
      <c r="D240" s="9">
        <v>740</v>
      </c>
      <c r="E240" s="98">
        <v>314556.26</v>
      </c>
      <c r="F240" s="95">
        <v>0</v>
      </c>
      <c r="G240" s="92" t="s">
        <v>894</v>
      </c>
      <c r="H240" s="58" t="s">
        <v>741</v>
      </c>
      <c r="I240" s="45" t="s">
        <v>387</v>
      </c>
      <c r="J240" s="90" t="s">
        <v>740</v>
      </c>
      <c r="K240" s="45" t="s">
        <v>14</v>
      </c>
      <c r="L240" s="45" t="s">
        <v>14</v>
      </c>
      <c r="M240" s="16" t="s">
        <v>768</v>
      </c>
      <c r="N240" s="11" t="s">
        <v>771</v>
      </c>
      <c r="O240" s="91" t="s">
        <v>848</v>
      </c>
      <c r="P240" s="10" t="s">
        <v>551</v>
      </c>
      <c r="Q240" s="45" t="s">
        <v>1387</v>
      </c>
    </row>
    <row r="241" spans="1:17" ht="75" x14ac:dyDescent="0.25">
      <c r="A241" s="39">
        <v>234</v>
      </c>
      <c r="B241" s="18">
        <v>42544</v>
      </c>
      <c r="C241" s="18">
        <v>42544</v>
      </c>
      <c r="D241" s="7">
        <v>741</v>
      </c>
      <c r="E241" s="98">
        <v>555000</v>
      </c>
      <c r="F241" s="95">
        <v>0</v>
      </c>
      <c r="G241" s="92" t="s">
        <v>891</v>
      </c>
      <c r="H241" s="25" t="s">
        <v>892</v>
      </c>
      <c r="I241" s="20" t="s">
        <v>387</v>
      </c>
      <c r="J241" s="90" t="s">
        <v>311</v>
      </c>
      <c r="K241" s="6" t="s">
        <v>14</v>
      </c>
      <c r="L241" s="5" t="s">
        <v>14</v>
      </c>
      <c r="M241" s="16" t="s">
        <v>65</v>
      </c>
      <c r="N241" s="8" t="s">
        <v>885</v>
      </c>
      <c r="O241" s="91" t="s">
        <v>849</v>
      </c>
      <c r="P241" s="19" t="s">
        <v>577</v>
      </c>
      <c r="Q241" s="10" t="s">
        <v>886</v>
      </c>
    </row>
    <row r="242" spans="1:17" ht="75" x14ac:dyDescent="0.25">
      <c r="A242" s="39">
        <v>235</v>
      </c>
      <c r="B242" s="18">
        <v>42548</v>
      </c>
      <c r="C242" s="18">
        <v>42548</v>
      </c>
      <c r="D242" s="7">
        <v>2628</v>
      </c>
      <c r="E242" s="98">
        <v>206034.43</v>
      </c>
      <c r="F242" s="95">
        <v>0</v>
      </c>
      <c r="G242" s="25" t="s">
        <v>956</v>
      </c>
      <c r="H242" s="25" t="s">
        <v>956</v>
      </c>
      <c r="I242" s="10" t="s">
        <v>12</v>
      </c>
      <c r="J242" s="90" t="s">
        <v>818</v>
      </c>
      <c r="K242" s="6" t="s">
        <v>14</v>
      </c>
      <c r="L242" s="5" t="s">
        <v>14</v>
      </c>
      <c r="M242" s="16" t="s">
        <v>317</v>
      </c>
      <c r="N242" s="8" t="s">
        <v>218</v>
      </c>
      <c r="O242" s="91" t="s">
        <v>850</v>
      </c>
      <c r="P242" s="19" t="s">
        <v>573</v>
      </c>
      <c r="Q242" s="19" t="s">
        <v>958</v>
      </c>
    </row>
    <row r="243" spans="1:17" ht="75" x14ac:dyDescent="0.25">
      <c r="A243" s="39">
        <v>236</v>
      </c>
      <c r="B243" s="18">
        <v>42548</v>
      </c>
      <c r="C243" s="18">
        <v>42548</v>
      </c>
      <c r="D243" s="7">
        <v>2630</v>
      </c>
      <c r="E243" s="98">
        <v>2019.14</v>
      </c>
      <c r="F243" s="95">
        <v>0</v>
      </c>
      <c r="G243" s="25" t="s">
        <v>956</v>
      </c>
      <c r="H243" s="25" t="s">
        <v>956</v>
      </c>
      <c r="I243" s="10" t="s">
        <v>12</v>
      </c>
      <c r="J243" s="90" t="s">
        <v>819</v>
      </c>
      <c r="K243" s="6" t="s">
        <v>14</v>
      </c>
      <c r="L243" s="5" t="s">
        <v>14</v>
      </c>
      <c r="M243" s="16" t="s">
        <v>317</v>
      </c>
      <c r="N243" s="8" t="s">
        <v>218</v>
      </c>
      <c r="O243" s="91" t="s">
        <v>851</v>
      </c>
      <c r="P243" s="19" t="s">
        <v>959</v>
      </c>
      <c r="Q243" s="19" t="s">
        <v>958</v>
      </c>
    </row>
    <row r="244" spans="1:17" ht="60" x14ac:dyDescent="0.25">
      <c r="A244" s="39">
        <v>237</v>
      </c>
      <c r="B244" s="18">
        <v>42545</v>
      </c>
      <c r="C244" s="18">
        <v>42545</v>
      </c>
      <c r="D244" s="7">
        <v>744</v>
      </c>
      <c r="E244" s="98">
        <v>106641.28</v>
      </c>
      <c r="F244" s="95">
        <v>0</v>
      </c>
      <c r="G244" s="25" t="s">
        <v>955</v>
      </c>
      <c r="H244" s="25" t="s">
        <v>955</v>
      </c>
      <c r="I244" s="20" t="s">
        <v>387</v>
      </c>
      <c r="J244" s="90" t="s">
        <v>820</v>
      </c>
      <c r="K244" s="6" t="s">
        <v>26</v>
      </c>
      <c r="L244" s="5" t="s">
        <v>248</v>
      </c>
      <c r="M244" s="16" t="s">
        <v>141</v>
      </c>
      <c r="N244" s="8" t="s">
        <v>907</v>
      </c>
      <c r="O244" s="91" t="s">
        <v>852</v>
      </c>
      <c r="P244" s="19" t="s">
        <v>540</v>
      </c>
      <c r="Q244" s="10" t="s">
        <v>954</v>
      </c>
    </row>
    <row r="245" spans="1:17" ht="60" x14ac:dyDescent="0.25">
      <c r="A245" s="39">
        <v>238</v>
      </c>
      <c r="B245" s="18">
        <v>42548</v>
      </c>
      <c r="C245" s="18">
        <v>42548</v>
      </c>
      <c r="D245" s="7">
        <v>748</v>
      </c>
      <c r="E245" s="98">
        <v>37471.86</v>
      </c>
      <c r="F245" s="95">
        <v>0</v>
      </c>
      <c r="G245" s="25" t="s">
        <v>941</v>
      </c>
      <c r="H245" s="25" t="s">
        <v>941</v>
      </c>
      <c r="I245" s="20" t="s">
        <v>387</v>
      </c>
      <c r="J245" s="90" t="s">
        <v>821</v>
      </c>
      <c r="K245" s="6" t="s">
        <v>14</v>
      </c>
      <c r="L245" s="5" t="s">
        <v>14</v>
      </c>
      <c r="M245" s="16" t="s">
        <v>322</v>
      </c>
      <c r="N245" s="8" t="s">
        <v>148</v>
      </c>
      <c r="O245" s="91" t="s">
        <v>853</v>
      </c>
      <c r="P245" s="19" t="s">
        <v>946</v>
      </c>
      <c r="Q245" s="19" t="s">
        <v>952</v>
      </c>
    </row>
    <row r="246" spans="1:17" ht="60" x14ac:dyDescent="0.25">
      <c r="A246" s="39">
        <v>239</v>
      </c>
      <c r="B246" s="18">
        <v>42548</v>
      </c>
      <c r="C246" s="18">
        <v>42548</v>
      </c>
      <c r="D246" s="7">
        <v>746</v>
      </c>
      <c r="E246" s="98">
        <v>48180</v>
      </c>
      <c r="F246" s="95">
        <v>0</v>
      </c>
      <c r="G246" s="25" t="s">
        <v>942</v>
      </c>
      <c r="H246" s="25" t="s">
        <v>942</v>
      </c>
      <c r="I246" s="20" t="s">
        <v>387</v>
      </c>
      <c r="J246" s="90" t="s">
        <v>207</v>
      </c>
      <c r="K246" s="6" t="s">
        <v>14</v>
      </c>
      <c r="L246" s="5" t="s">
        <v>14</v>
      </c>
      <c r="M246" s="16" t="s">
        <v>65</v>
      </c>
      <c r="N246" s="8" t="s">
        <v>943</v>
      </c>
      <c r="O246" s="91" t="s">
        <v>855</v>
      </c>
      <c r="P246" s="19" t="s">
        <v>944</v>
      </c>
      <c r="Q246" s="19" t="s">
        <v>953</v>
      </c>
    </row>
    <row r="247" spans="1:17" ht="60" x14ac:dyDescent="0.25">
      <c r="A247" s="39">
        <v>240</v>
      </c>
      <c r="B247" s="18">
        <v>42548</v>
      </c>
      <c r="C247" s="18">
        <v>42548</v>
      </c>
      <c r="D247" s="7">
        <v>749</v>
      </c>
      <c r="E247" s="98">
        <v>43800</v>
      </c>
      <c r="F247" s="95">
        <v>0</v>
      </c>
      <c r="G247" s="25" t="s">
        <v>941</v>
      </c>
      <c r="H247" s="25" t="s">
        <v>941</v>
      </c>
      <c r="I247" s="20" t="s">
        <v>387</v>
      </c>
      <c r="J247" s="90" t="s">
        <v>823</v>
      </c>
      <c r="K247" s="6" t="s">
        <v>14</v>
      </c>
      <c r="L247" s="5" t="s">
        <v>14</v>
      </c>
      <c r="M247" s="16" t="s">
        <v>322</v>
      </c>
      <c r="N247" s="8" t="s">
        <v>148</v>
      </c>
      <c r="O247" s="91" t="s">
        <v>856</v>
      </c>
      <c r="P247" s="19" t="s">
        <v>540</v>
      </c>
      <c r="Q247" s="19" t="s">
        <v>952</v>
      </c>
    </row>
    <row r="248" spans="1:17" ht="75" x14ac:dyDescent="0.25">
      <c r="A248" s="39">
        <v>241</v>
      </c>
      <c r="B248" s="18">
        <v>42549</v>
      </c>
      <c r="C248" s="18">
        <v>42549</v>
      </c>
      <c r="D248" s="7">
        <v>750</v>
      </c>
      <c r="E248" s="98">
        <v>431081</v>
      </c>
      <c r="F248" s="95">
        <v>0</v>
      </c>
      <c r="G248" s="92" t="s">
        <v>947</v>
      </c>
      <c r="H248" s="25" t="s">
        <v>947</v>
      </c>
      <c r="I248" s="20" t="s">
        <v>387</v>
      </c>
      <c r="J248" s="90" t="s">
        <v>824</v>
      </c>
      <c r="K248" s="6" t="s">
        <v>14</v>
      </c>
      <c r="L248" s="5" t="s">
        <v>14</v>
      </c>
      <c r="M248" s="16" t="s">
        <v>867</v>
      </c>
      <c r="N248" s="8" t="s">
        <v>948</v>
      </c>
      <c r="O248" s="91" t="s">
        <v>857</v>
      </c>
      <c r="P248" s="19" t="s">
        <v>551</v>
      </c>
      <c r="Q248" s="19" t="s">
        <v>1060</v>
      </c>
    </row>
    <row r="249" spans="1:17" ht="60" x14ac:dyDescent="0.25">
      <c r="A249" s="39">
        <v>242</v>
      </c>
      <c r="B249" s="18">
        <v>42549</v>
      </c>
      <c r="C249" s="18">
        <v>42549</v>
      </c>
      <c r="D249" s="7">
        <v>752</v>
      </c>
      <c r="E249" s="98">
        <v>1000552.68</v>
      </c>
      <c r="F249" s="95">
        <v>0</v>
      </c>
      <c r="G249" s="25" t="s">
        <v>949</v>
      </c>
      <c r="H249" s="25" t="s">
        <v>949</v>
      </c>
      <c r="I249" s="20" t="s">
        <v>387</v>
      </c>
      <c r="J249" s="90" t="s">
        <v>825</v>
      </c>
      <c r="K249" s="6" t="s">
        <v>14</v>
      </c>
      <c r="L249" s="5" t="s">
        <v>14</v>
      </c>
      <c r="M249" s="16" t="s">
        <v>950</v>
      </c>
      <c r="N249" s="8" t="s">
        <v>350</v>
      </c>
      <c r="O249" s="91" t="s">
        <v>858</v>
      </c>
      <c r="P249" s="19" t="s">
        <v>551</v>
      </c>
      <c r="Q249" s="19" t="s">
        <v>1059</v>
      </c>
    </row>
    <row r="250" spans="1:17" ht="75" x14ac:dyDescent="0.25">
      <c r="A250" s="39">
        <v>243</v>
      </c>
      <c r="B250" s="18">
        <v>42550</v>
      </c>
      <c r="C250" s="18">
        <v>42550</v>
      </c>
      <c r="D250" s="7">
        <v>763</v>
      </c>
      <c r="E250" s="98">
        <v>269448.96000000002</v>
      </c>
      <c r="F250" s="95">
        <v>0</v>
      </c>
      <c r="G250" s="25" t="s">
        <v>877</v>
      </c>
      <c r="H250" s="25" t="s">
        <v>877</v>
      </c>
      <c r="I250" s="10" t="s">
        <v>387</v>
      </c>
      <c r="J250" s="90" t="s">
        <v>813</v>
      </c>
      <c r="K250" s="6" t="s">
        <v>14</v>
      </c>
      <c r="L250" s="5" t="s">
        <v>14</v>
      </c>
      <c r="M250" s="16" t="s">
        <v>875</v>
      </c>
      <c r="N250" s="8" t="s">
        <v>213</v>
      </c>
      <c r="O250" s="91" t="s">
        <v>859</v>
      </c>
      <c r="P250" s="19" t="s">
        <v>551</v>
      </c>
      <c r="Q250" s="19" t="s">
        <v>1058</v>
      </c>
    </row>
    <row r="251" spans="1:17" ht="75" x14ac:dyDescent="0.25">
      <c r="A251" s="39">
        <v>244</v>
      </c>
      <c r="B251" s="18">
        <v>42551</v>
      </c>
      <c r="C251" s="18">
        <v>42551</v>
      </c>
      <c r="D251" s="7">
        <v>769</v>
      </c>
      <c r="E251" s="98">
        <v>350656.82</v>
      </c>
      <c r="F251" s="95">
        <v>0</v>
      </c>
      <c r="G251" s="25" t="s">
        <v>489</v>
      </c>
      <c r="H251" s="25" t="s">
        <v>489</v>
      </c>
      <c r="I251" s="10" t="s">
        <v>387</v>
      </c>
      <c r="J251" s="19" t="s">
        <v>39</v>
      </c>
      <c r="K251" s="6" t="s">
        <v>14</v>
      </c>
      <c r="L251" s="5" t="s">
        <v>14</v>
      </c>
      <c r="M251" s="16" t="s">
        <v>965</v>
      </c>
      <c r="N251" s="8" t="s">
        <v>490</v>
      </c>
      <c r="O251" s="91" t="s">
        <v>964</v>
      </c>
      <c r="P251" s="45" t="s">
        <v>542</v>
      </c>
      <c r="Q251" s="45" t="s">
        <v>1070</v>
      </c>
    </row>
    <row r="252" spans="1:17" ht="30" x14ac:dyDescent="0.25">
      <c r="A252" s="39">
        <v>245</v>
      </c>
      <c r="B252" s="18">
        <v>42542</v>
      </c>
      <c r="C252" s="18">
        <v>42542</v>
      </c>
      <c r="D252" s="7">
        <v>6499</v>
      </c>
      <c r="E252" s="126">
        <v>-206571.89</v>
      </c>
      <c r="F252" s="95">
        <v>0</v>
      </c>
      <c r="G252" s="25" t="s">
        <v>880</v>
      </c>
      <c r="H252" s="25" t="s">
        <v>879</v>
      </c>
      <c r="I252" s="10" t="s">
        <v>387</v>
      </c>
      <c r="J252" s="19" t="s">
        <v>201</v>
      </c>
      <c r="K252" s="6" t="s">
        <v>14</v>
      </c>
      <c r="L252" s="5" t="s">
        <v>14</v>
      </c>
      <c r="M252" s="16" t="s">
        <v>151</v>
      </c>
      <c r="N252" s="8" t="s">
        <v>447</v>
      </c>
      <c r="O252" s="94" t="s">
        <v>1367</v>
      </c>
      <c r="P252" s="45" t="s">
        <v>1659</v>
      </c>
      <c r="Q252" s="45" t="s">
        <v>805</v>
      </c>
    </row>
    <row r="253" spans="1:17" ht="60" x14ac:dyDescent="0.25">
      <c r="A253" s="39">
        <v>246</v>
      </c>
      <c r="B253" s="18">
        <v>42555</v>
      </c>
      <c r="C253" s="18">
        <v>42555</v>
      </c>
      <c r="D253" s="7">
        <v>747</v>
      </c>
      <c r="E253" s="114">
        <v>92325.34</v>
      </c>
      <c r="F253" s="95">
        <v>0</v>
      </c>
      <c r="G253" s="25" t="s">
        <v>941</v>
      </c>
      <c r="H253" s="25" t="s">
        <v>941</v>
      </c>
      <c r="I253" s="10" t="s">
        <v>387</v>
      </c>
      <c r="J253" s="19" t="s">
        <v>822</v>
      </c>
      <c r="K253" s="6" t="s">
        <v>14</v>
      </c>
      <c r="L253" s="5" t="s">
        <v>14</v>
      </c>
      <c r="M253" s="16" t="s">
        <v>322</v>
      </c>
      <c r="N253" s="8" t="s">
        <v>148</v>
      </c>
      <c r="O253" s="91" t="s">
        <v>854</v>
      </c>
      <c r="P253" s="45" t="s">
        <v>540</v>
      </c>
      <c r="Q253" s="45" t="s">
        <v>1036</v>
      </c>
    </row>
    <row r="254" spans="1:17" ht="75" x14ac:dyDescent="0.25">
      <c r="A254" s="39">
        <v>247</v>
      </c>
      <c r="B254" s="18">
        <v>42555</v>
      </c>
      <c r="C254" s="18">
        <v>42555</v>
      </c>
      <c r="D254" s="7">
        <v>786</v>
      </c>
      <c r="E254" s="114">
        <v>115000</v>
      </c>
      <c r="F254" s="95">
        <v>0</v>
      </c>
      <c r="G254" s="11" t="s">
        <v>112</v>
      </c>
      <c r="H254" s="11" t="s">
        <v>112</v>
      </c>
      <c r="I254" s="10" t="s">
        <v>387</v>
      </c>
      <c r="J254" s="19" t="s">
        <v>403</v>
      </c>
      <c r="K254" s="6" t="s">
        <v>14</v>
      </c>
      <c r="L254" s="5" t="s">
        <v>14</v>
      </c>
      <c r="M254" s="16" t="s">
        <v>114</v>
      </c>
      <c r="N254" s="8" t="s">
        <v>115</v>
      </c>
      <c r="O254" s="91" t="s">
        <v>969</v>
      </c>
      <c r="P254" s="10" t="s">
        <v>573</v>
      </c>
      <c r="Q254" s="45" t="s">
        <v>1071</v>
      </c>
    </row>
    <row r="255" spans="1:17" ht="60" x14ac:dyDescent="0.25">
      <c r="A255" s="39">
        <v>248</v>
      </c>
      <c r="B255" s="18">
        <v>42555</v>
      </c>
      <c r="C255" s="18">
        <v>42555</v>
      </c>
      <c r="D255" s="7">
        <v>789</v>
      </c>
      <c r="E255" s="114">
        <v>103409.82</v>
      </c>
      <c r="F255" s="95">
        <v>0</v>
      </c>
      <c r="G255" s="25" t="s">
        <v>1067</v>
      </c>
      <c r="H255" s="25" t="s">
        <v>1067</v>
      </c>
      <c r="I255" s="10" t="s">
        <v>19</v>
      </c>
      <c r="J255" s="19" t="s">
        <v>975</v>
      </c>
      <c r="K255" s="6" t="s">
        <v>14</v>
      </c>
      <c r="L255" s="5" t="s">
        <v>14</v>
      </c>
      <c r="M255" s="16" t="s">
        <v>1012</v>
      </c>
      <c r="N255" s="8" t="s">
        <v>1014</v>
      </c>
      <c r="O255" s="91" t="s">
        <v>970</v>
      </c>
      <c r="P255" s="45" t="s">
        <v>1068</v>
      </c>
      <c r="Q255" s="45" t="s">
        <v>1069</v>
      </c>
    </row>
    <row r="256" spans="1:17" ht="60" x14ac:dyDescent="0.25">
      <c r="A256" s="39">
        <v>249</v>
      </c>
      <c r="B256" s="18">
        <v>42555</v>
      </c>
      <c r="C256" s="18">
        <v>42555</v>
      </c>
      <c r="D256" s="7">
        <v>788</v>
      </c>
      <c r="E256" s="114">
        <v>117039.62</v>
      </c>
      <c r="F256" s="95">
        <v>0</v>
      </c>
      <c r="G256" s="25" t="s">
        <v>1035</v>
      </c>
      <c r="H256" s="25" t="s">
        <v>1035</v>
      </c>
      <c r="I256" s="45" t="s">
        <v>387</v>
      </c>
      <c r="J256" s="19" t="s">
        <v>763</v>
      </c>
      <c r="K256" s="6" t="s">
        <v>14</v>
      </c>
      <c r="L256" s="5" t="s">
        <v>14</v>
      </c>
      <c r="M256" s="16" t="s">
        <v>388</v>
      </c>
      <c r="N256" s="8" t="s">
        <v>1013</v>
      </c>
      <c r="O256" s="91" t="s">
        <v>971</v>
      </c>
      <c r="P256" s="45" t="s">
        <v>540</v>
      </c>
      <c r="Q256" s="45" t="s">
        <v>1039</v>
      </c>
    </row>
    <row r="257" spans="1:17" ht="60" x14ac:dyDescent="0.25">
      <c r="A257" s="39">
        <v>250</v>
      </c>
      <c r="B257" s="18">
        <v>42555</v>
      </c>
      <c r="C257" s="18">
        <v>42555</v>
      </c>
      <c r="D257" s="7">
        <v>787</v>
      </c>
      <c r="E257" s="114">
        <v>75177.56</v>
      </c>
      <c r="F257" s="95">
        <v>0</v>
      </c>
      <c r="G257" s="25" t="s">
        <v>1034</v>
      </c>
      <c r="H257" s="25" t="s">
        <v>1034</v>
      </c>
      <c r="I257" s="10" t="s">
        <v>19</v>
      </c>
      <c r="J257" s="19" t="s">
        <v>976</v>
      </c>
      <c r="K257" s="6" t="s">
        <v>26</v>
      </c>
      <c r="L257" s="5" t="s">
        <v>248</v>
      </c>
      <c r="M257" s="16" t="s">
        <v>141</v>
      </c>
      <c r="N257" s="8" t="s">
        <v>148</v>
      </c>
      <c r="O257" s="91" t="s">
        <v>972</v>
      </c>
      <c r="P257" s="45" t="s">
        <v>562</v>
      </c>
      <c r="Q257" s="45" t="s">
        <v>1040</v>
      </c>
    </row>
    <row r="258" spans="1:17" ht="75" x14ac:dyDescent="0.25">
      <c r="A258" s="39">
        <v>251</v>
      </c>
      <c r="B258" s="18">
        <v>42555</v>
      </c>
      <c r="C258" s="18">
        <v>42555</v>
      </c>
      <c r="D258" s="7">
        <v>785</v>
      </c>
      <c r="E258" s="114">
        <v>133000</v>
      </c>
      <c r="F258" s="95">
        <v>0</v>
      </c>
      <c r="G258" s="58" t="s">
        <v>48</v>
      </c>
      <c r="H258" s="58" t="s">
        <v>48</v>
      </c>
      <c r="I258" s="45" t="s">
        <v>387</v>
      </c>
      <c r="J258" s="19" t="s">
        <v>745</v>
      </c>
      <c r="K258" s="6" t="s">
        <v>14</v>
      </c>
      <c r="L258" s="5" t="s">
        <v>14</v>
      </c>
      <c r="M258" s="16" t="s">
        <v>50</v>
      </c>
      <c r="N258" s="8" t="s">
        <v>51</v>
      </c>
      <c r="O258" s="91" t="s">
        <v>973</v>
      </c>
      <c r="P258" s="10" t="s">
        <v>542</v>
      </c>
      <c r="Q258" s="10" t="s">
        <v>1077</v>
      </c>
    </row>
    <row r="259" spans="1:17" ht="75" x14ac:dyDescent="0.25">
      <c r="A259" s="39">
        <v>252</v>
      </c>
      <c r="B259" s="18">
        <v>42555</v>
      </c>
      <c r="C259" s="18">
        <v>42555</v>
      </c>
      <c r="D259" s="7">
        <v>784</v>
      </c>
      <c r="E259" s="114">
        <v>75950.429999999993</v>
      </c>
      <c r="F259" s="95">
        <v>0</v>
      </c>
      <c r="G259" s="11" t="s">
        <v>84</v>
      </c>
      <c r="H259" s="11" t="s">
        <v>84</v>
      </c>
      <c r="I259" s="10" t="s">
        <v>387</v>
      </c>
      <c r="J259" s="19" t="s">
        <v>85</v>
      </c>
      <c r="K259" s="6" t="s">
        <v>14</v>
      </c>
      <c r="L259" s="5" t="s">
        <v>14</v>
      </c>
      <c r="M259" s="16" t="s">
        <v>86</v>
      </c>
      <c r="N259" s="8" t="s">
        <v>87</v>
      </c>
      <c r="O259" s="91" t="s">
        <v>974</v>
      </c>
      <c r="P259" s="45" t="s">
        <v>551</v>
      </c>
      <c r="Q259" s="10" t="s">
        <v>1194</v>
      </c>
    </row>
    <row r="260" spans="1:17" ht="60" x14ac:dyDescent="0.25">
      <c r="A260" s="39">
        <v>253</v>
      </c>
      <c r="B260" s="18">
        <v>42555</v>
      </c>
      <c r="C260" s="18">
        <v>42556</v>
      </c>
      <c r="D260" s="7">
        <v>6</v>
      </c>
      <c r="E260" s="114">
        <v>491224.2</v>
      </c>
      <c r="F260" s="95">
        <v>0</v>
      </c>
      <c r="G260" s="25" t="s">
        <v>1044</v>
      </c>
      <c r="H260" s="25" t="s">
        <v>1044</v>
      </c>
      <c r="I260" s="10" t="s">
        <v>118</v>
      </c>
      <c r="J260" s="19" t="s">
        <v>979</v>
      </c>
      <c r="K260" s="6" t="s">
        <v>14</v>
      </c>
      <c r="L260" s="5" t="s">
        <v>14</v>
      </c>
      <c r="M260" s="16" t="s">
        <v>1016</v>
      </c>
      <c r="N260" s="8" t="s">
        <v>1021</v>
      </c>
      <c r="O260" s="91" t="s">
        <v>977</v>
      </c>
      <c r="P260" s="45" t="s">
        <v>551</v>
      </c>
      <c r="Q260" s="45" t="s">
        <v>1043</v>
      </c>
    </row>
    <row r="261" spans="1:17" ht="60" x14ac:dyDescent="0.25">
      <c r="A261" s="39">
        <v>254</v>
      </c>
      <c r="B261" s="18">
        <v>42555</v>
      </c>
      <c r="C261" s="18">
        <v>42556</v>
      </c>
      <c r="D261" s="7">
        <v>7</v>
      </c>
      <c r="E261" s="114">
        <v>243018</v>
      </c>
      <c r="F261" s="95">
        <v>0</v>
      </c>
      <c r="G261" s="25" t="s">
        <v>1045</v>
      </c>
      <c r="H261" s="25" t="s">
        <v>1045</v>
      </c>
      <c r="I261" s="10" t="s">
        <v>118</v>
      </c>
      <c r="J261" s="19" t="s">
        <v>980</v>
      </c>
      <c r="K261" s="6" t="s">
        <v>14</v>
      </c>
      <c r="L261" s="5" t="s">
        <v>14</v>
      </c>
      <c r="M261" s="16" t="s">
        <v>875</v>
      </c>
      <c r="N261" s="8" t="s">
        <v>1022</v>
      </c>
      <c r="O261" s="91" t="s">
        <v>978</v>
      </c>
      <c r="P261" s="45" t="s">
        <v>551</v>
      </c>
      <c r="Q261" s="45" t="s">
        <v>1042</v>
      </c>
    </row>
    <row r="262" spans="1:17" ht="60" x14ac:dyDescent="0.25">
      <c r="A262" s="39">
        <v>255</v>
      </c>
      <c r="B262" s="18">
        <v>42557</v>
      </c>
      <c r="C262" s="18">
        <v>42557</v>
      </c>
      <c r="D262" s="7">
        <v>793</v>
      </c>
      <c r="E262" s="114">
        <v>125663.78</v>
      </c>
      <c r="F262" s="95">
        <v>0</v>
      </c>
      <c r="G262" s="25" t="s">
        <v>1037</v>
      </c>
      <c r="H262" s="25" t="s">
        <v>1037</v>
      </c>
      <c r="I262" s="10" t="s">
        <v>19</v>
      </c>
      <c r="J262" s="19" t="s">
        <v>983</v>
      </c>
      <c r="K262" s="6" t="s">
        <v>14</v>
      </c>
      <c r="L262" s="5" t="s">
        <v>14</v>
      </c>
      <c r="M262" s="16" t="s">
        <v>1017</v>
      </c>
      <c r="N262" s="8" t="s">
        <v>1023</v>
      </c>
      <c r="O262" s="91" t="s">
        <v>981</v>
      </c>
      <c r="P262" s="45" t="s">
        <v>562</v>
      </c>
      <c r="Q262" s="45" t="s">
        <v>1038</v>
      </c>
    </row>
    <row r="263" spans="1:17" ht="60" x14ac:dyDescent="0.25">
      <c r="A263" s="39">
        <v>256</v>
      </c>
      <c r="B263" s="18">
        <v>42557</v>
      </c>
      <c r="C263" s="18">
        <v>42557</v>
      </c>
      <c r="D263" s="7">
        <v>794</v>
      </c>
      <c r="E263" s="114">
        <v>73140</v>
      </c>
      <c r="F263" s="95">
        <v>0</v>
      </c>
      <c r="G263" s="25" t="s">
        <v>1041</v>
      </c>
      <c r="H263" s="25" t="s">
        <v>1041</v>
      </c>
      <c r="I263" s="10" t="s">
        <v>19</v>
      </c>
      <c r="J263" s="19" t="s">
        <v>984</v>
      </c>
      <c r="K263" s="6" t="s">
        <v>14</v>
      </c>
      <c r="L263" s="5" t="s">
        <v>14</v>
      </c>
      <c r="M263" s="16" t="s">
        <v>1018</v>
      </c>
      <c r="N263" s="8" t="s">
        <v>1024</v>
      </c>
      <c r="O263" s="91" t="s">
        <v>982</v>
      </c>
      <c r="P263" s="45" t="s">
        <v>540</v>
      </c>
      <c r="Q263" s="45" t="s">
        <v>1056</v>
      </c>
    </row>
    <row r="264" spans="1:17" ht="75" x14ac:dyDescent="0.25">
      <c r="A264" s="39">
        <v>257</v>
      </c>
      <c r="B264" s="18">
        <v>42559</v>
      </c>
      <c r="C264" s="18">
        <v>42559</v>
      </c>
      <c r="D264" s="7">
        <v>2868</v>
      </c>
      <c r="E264" s="114">
        <v>610000</v>
      </c>
      <c r="F264" s="95">
        <v>0</v>
      </c>
      <c r="G264" s="11" t="s">
        <v>273</v>
      </c>
      <c r="H264" s="11" t="s">
        <v>273</v>
      </c>
      <c r="I264" s="10" t="s">
        <v>12</v>
      </c>
      <c r="J264" s="19" t="s">
        <v>424</v>
      </c>
      <c r="K264" s="6" t="s">
        <v>14</v>
      </c>
      <c r="L264" s="5" t="s">
        <v>14</v>
      </c>
      <c r="M264" s="16" t="s">
        <v>275</v>
      </c>
      <c r="N264" s="8" t="s">
        <v>152</v>
      </c>
      <c r="O264" s="91" t="s">
        <v>985</v>
      </c>
      <c r="P264" s="10" t="s">
        <v>551</v>
      </c>
      <c r="Q264" s="10" t="s">
        <v>1066</v>
      </c>
    </row>
    <row r="265" spans="1:17" ht="75" x14ac:dyDescent="0.25">
      <c r="A265" s="39">
        <v>258</v>
      </c>
      <c r="B265" s="18">
        <v>42559</v>
      </c>
      <c r="C265" s="18">
        <v>42559</v>
      </c>
      <c r="D265" s="7">
        <v>824</v>
      </c>
      <c r="E265" s="114">
        <v>300000</v>
      </c>
      <c r="F265" s="95">
        <v>0</v>
      </c>
      <c r="G265" s="58" t="s">
        <v>53</v>
      </c>
      <c r="H265" s="58" t="s">
        <v>53</v>
      </c>
      <c r="I265" s="45" t="s">
        <v>387</v>
      </c>
      <c r="J265" s="19" t="s">
        <v>54</v>
      </c>
      <c r="K265" s="6" t="s">
        <v>14</v>
      </c>
      <c r="L265" s="5" t="s">
        <v>14</v>
      </c>
      <c r="M265" s="16" t="s">
        <v>55</v>
      </c>
      <c r="N265" s="8" t="s">
        <v>56</v>
      </c>
      <c r="O265" s="91" t="s">
        <v>987</v>
      </c>
      <c r="P265" s="45" t="s">
        <v>551</v>
      </c>
      <c r="Q265" s="10" t="s">
        <v>1304</v>
      </c>
    </row>
    <row r="266" spans="1:17" ht="75" x14ac:dyDescent="0.25">
      <c r="A266" s="39">
        <v>259</v>
      </c>
      <c r="B266" s="18">
        <v>42562</v>
      </c>
      <c r="C266" s="18">
        <v>42562</v>
      </c>
      <c r="D266" s="7">
        <v>839</v>
      </c>
      <c r="E266" s="114">
        <v>21600.35</v>
      </c>
      <c r="F266" s="95">
        <v>0</v>
      </c>
      <c r="G266" s="72" t="s">
        <v>200</v>
      </c>
      <c r="H266" s="72" t="s">
        <v>200</v>
      </c>
      <c r="I266" s="45" t="s">
        <v>387</v>
      </c>
      <c r="J266" s="19" t="s">
        <v>201</v>
      </c>
      <c r="K266" s="6" t="s">
        <v>14</v>
      </c>
      <c r="L266" s="5" t="s">
        <v>14</v>
      </c>
      <c r="M266" s="16" t="s">
        <v>202</v>
      </c>
      <c r="N266" s="8" t="s">
        <v>1025</v>
      </c>
      <c r="O266" s="91" t="s">
        <v>989</v>
      </c>
      <c r="P266" s="73" t="s">
        <v>551</v>
      </c>
      <c r="Q266" s="45" t="s">
        <v>1215</v>
      </c>
    </row>
    <row r="267" spans="1:17" ht="60" x14ac:dyDescent="0.25">
      <c r="A267" s="39">
        <v>260</v>
      </c>
      <c r="B267" s="18">
        <v>42564</v>
      </c>
      <c r="C267" s="18">
        <v>42564</v>
      </c>
      <c r="D267" s="7">
        <v>846</v>
      </c>
      <c r="E267" s="114">
        <v>214961.9</v>
      </c>
      <c r="F267" s="95">
        <v>0</v>
      </c>
      <c r="G267" s="25" t="s">
        <v>1048</v>
      </c>
      <c r="H267" s="25" t="s">
        <v>1048</v>
      </c>
      <c r="I267" s="10" t="s">
        <v>19</v>
      </c>
      <c r="J267" s="19" t="s">
        <v>996</v>
      </c>
      <c r="K267" s="6" t="s">
        <v>14</v>
      </c>
      <c r="L267" s="5" t="s">
        <v>14</v>
      </c>
      <c r="M267" s="16" t="s">
        <v>208</v>
      </c>
      <c r="N267" s="8" t="s">
        <v>1026</v>
      </c>
      <c r="O267" s="91" t="s">
        <v>990</v>
      </c>
      <c r="P267" s="45" t="s">
        <v>540</v>
      </c>
      <c r="Q267" s="45" t="s">
        <v>1051</v>
      </c>
    </row>
    <row r="268" spans="1:17" ht="60" x14ac:dyDescent="0.25">
      <c r="A268" s="39">
        <v>261</v>
      </c>
      <c r="B268" s="18">
        <v>42564</v>
      </c>
      <c r="C268" s="18">
        <v>42564</v>
      </c>
      <c r="D268" s="7">
        <v>845</v>
      </c>
      <c r="E268" s="114">
        <v>297156</v>
      </c>
      <c r="F268" s="95">
        <v>0</v>
      </c>
      <c r="G268" s="25" t="s">
        <v>1046</v>
      </c>
      <c r="H268" s="25" t="s">
        <v>1046</v>
      </c>
      <c r="I268" s="10" t="s">
        <v>19</v>
      </c>
      <c r="J268" s="19" t="s">
        <v>997</v>
      </c>
      <c r="K268" s="6" t="s">
        <v>14</v>
      </c>
      <c r="L268" s="5" t="s">
        <v>14</v>
      </c>
      <c r="M268" s="16" t="s">
        <v>890</v>
      </c>
      <c r="N268" s="8" t="s">
        <v>1027</v>
      </c>
      <c r="O268" s="91" t="s">
        <v>991</v>
      </c>
      <c r="P268" s="45" t="s">
        <v>551</v>
      </c>
      <c r="Q268" s="45" t="s">
        <v>1052</v>
      </c>
    </row>
    <row r="269" spans="1:17" ht="75" x14ac:dyDescent="0.25">
      <c r="A269" s="39">
        <v>262</v>
      </c>
      <c r="B269" s="18">
        <v>42564</v>
      </c>
      <c r="C269" s="18">
        <v>42564</v>
      </c>
      <c r="D269" s="7">
        <v>843</v>
      </c>
      <c r="E269" s="114">
        <v>104615.7</v>
      </c>
      <c r="F269" s="95">
        <v>0</v>
      </c>
      <c r="G269" s="11" t="s">
        <v>764</v>
      </c>
      <c r="H269" s="11" t="s">
        <v>764</v>
      </c>
      <c r="I269" s="10" t="s">
        <v>387</v>
      </c>
      <c r="J269" s="19" t="s">
        <v>761</v>
      </c>
      <c r="K269" s="6" t="s">
        <v>14</v>
      </c>
      <c r="L269" s="5" t="s">
        <v>14</v>
      </c>
      <c r="M269" s="16" t="s">
        <v>15</v>
      </c>
      <c r="N269" s="8" t="s">
        <v>775</v>
      </c>
      <c r="O269" s="91" t="s">
        <v>992</v>
      </c>
      <c r="P269" s="45" t="s">
        <v>540</v>
      </c>
      <c r="Q269" s="45" t="s">
        <v>1209</v>
      </c>
    </row>
    <row r="270" spans="1:17" ht="60" x14ac:dyDescent="0.25">
      <c r="A270" s="39">
        <v>263</v>
      </c>
      <c r="B270" s="18">
        <v>42564</v>
      </c>
      <c r="C270" s="18">
        <v>42564</v>
      </c>
      <c r="D270" s="7">
        <v>844</v>
      </c>
      <c r="E270" s="114">
        <v>482981.63</v>
      </c>
      <c r="F270" s="95">
        <v>0</v>
      </c>
      <c r="G270" s="25" t="s">
        <v>1049</v>
      </c>
      <c r="H270" s="25" t="s">
        <v>1049</v>
      </c>
      <c r="I270" s="10" t="s">
        <v>19</v>
      </c>
      <c r="J270" s="19" t="s">
        <v>810</v>
      </c>
      <c r="K270" s="6" t="s">
        <v>14</v>
      </c>
      <c r="L270" s="5" t="s">
        <v>14</v>
      </c>
      <c r="M270" s="16" t="s">
        <v>65</v>
      </c>
      <c r="N270" s="8" t="s">
        <v>1028</v>
      </c>
      <c r="O270" s="91" t="s">
        <v>993</v>
      </c>
      <c r="P270" s="45" t="s">
        <v>551</v>
      </c>
      <c r="Q270" s="45" t="s">
        <v>1053</v>
      </c>
    </row>
    <row r="271" spans="1:17" ht="60" x14ac:dyDescent="0.25">
      <c r="A271" s="39">
        <v>264</v>
      </c>
      <c r="B271" s="18">
        <v>42564</v>
      </c>
      <c r="C271" s="18">
        <v>42564</v>
      </c>
      <c r="D271" s="7">
        <v>2937</v>
      </c>
      <c r="E271" s="114">
        <v>256400.08</v>
      </c>
      <c r="F271" s="95">
        <v>0</v>
      </c>
      <c r="G271" s="25" t="s">
        <v>1047</v>
      </c>
      <c r="H271" s="25" t="s">
        <v>1047</v>
      </c>
      <c r="I271" s="10" t="s">
        <v>12</v>
      </c>
      <c r="J271" s="19" t="s">
        <v>998</v>
      </c>
      <c r="K271" s="6" t="s">
        <v>14</v>
      </c>
      <c r="L271" s="5" t="s">
        <v>14</v>
      </c>
      <c r="M271" s="16" t="s">
        <v>1019</v>
      </c>
      <c r="N271" s="8" t="s">
        <v>881</v>
      </c>
      <c r="O271" s="91" t="s">
        <v>994</v>
      </c>
      <c r="P271" s="45" t="s">
        <v>551</v>
      </c>
      <c r="Q271" s="45" t="s">
        <v>1054</v>
      </c>
    </row>
    <row r="272" spans="1:17" ht="30" x14ac:dyDescent="0.25">
      <c r="A272" s="39">
        <v>265</v>
      </c>
      <c r="B272" s="18">
        <v>42566</v>
      </c>
      <c r="C272" s="18">
        <v>42566</v>
      </c>
      <c r="D272" s="7">
        <v>144</v>
      </c>
      <c r="E272" s="126">
        <v>-256400.08</v>
      </c>
      <c r="F272" s="95">
        <v>0</v>
      </c>
      <c r="G272" s="25" t="s">
        <v>1047</v>
      </c>
      <c r="H272" s="25" t="s">
        <v>1047</v>
      </c>
      <c r="I272" s="10" t="s">
        <v>12</v>
      </c>
      <c r="J272" s="19" t="s">
        <v>998</v>
      </c>
      <c r="K272" s="6" t="s">
        <v>14</v>
      </c>
      <c r="L272" s="5" t="s">
        <v>14</v>
      </c>
      <c r="M272" s="16" t="s">
        <v>1019</v>
      </c>
      <c r="N272" s="8" t="s">
        <v>881</v>
      </c>
      <c r="O272" s="94" t="s">
        <v>1364</v>
      </c>
      <c r="P272" s="45" t="s">
        <v>1659</v>
      </c>
      <c r="Q272" s="45" t="s">
        <v>805</v>
      </c>
    </row>
    <row r="273" spans="1:17" ht="60" x14ac:dyDescent="0.25">
      <c r="A273" s="39">
        <v>266</v>
      </c>
      <c r="B273" s="18">
        <v>42564</v>
      </c>
      <c r="C273" s="18">
        <v>42564</v>
      </c>
      <c r="D273" s="7">
        <v>9</v>
      </c>
      <c r="E273" s="114">
        <v>183000</v>
      </c>
      <c r="F273" s="95">
        <v>0</v>
      </c>
      <c r="G273" s="25" t="s">
        <v>1050</v>
      </c>
      <c r="H273" s="25" t="s">
        <v>1050</v>
      </c>
      <c r="I273" s="10" t="s">
        <v>118</v>
      </c>
      <c r="J273" s="19" t="s">
        <v>999</v>
      </c>
      <c r="K273" s="6" t="s">
        <v>14</v>
      </c>
      <c r="L273" s="5" t="s">
        <v>14</v>
      </c>
      <c r="M273" s="16" t="s">
        <v>1020</v>
      </c>
      <c r="N273" s="8" t="s">
        <v>1029</v>
      </c>
      <c r="O273" s="91" t="s">
        <v>995</v>
      </c>
      <c r="P273" s="45" t="s">
        <v>549</v>
      </c>
      <c r="Q273" s="45" t="s">
        <v>1057</v>
      </c>
    </row>
    <row r="274" spans="1:17" ht="60" x14ac:dyDescent="0.25">
      <c r="A274" s="39">
        <v>267</v>
      </c>
      <c r="B274" s="18">
        <v>42565</v>
      </c>
      <c r="C274" s="18">
        <v>42565</v>
      </c>
      <c r="D274" s="7">
        <v>10</v>
      </c>
      <c r="E274" s="114">
        <v>39643.199999999997</v>
      </c>
      <c r="F274" s="95">
        <v>0</v>
      </c>
      <c r="G274" s="25" t="s">
        <v>263</v>
      </c>
      <c r="H274" s="25" t="s">
        <v>263</v>
      </c>
      <c r="I274" s="10" t="s">
        <v>118</v>
      </c>
      <c r="J274" s="19" t="s">
        <v>988</v>
      </c>
      <c r="K274" s="6" t="s">
        <v>14</v>
      </c>
      <c r="L274" s="5" t="s">
        <v>14</v>
      </c>
      <c r="M274" s="16" t="s">
        <v>890</v>
      </c>
      <c r="N274" s="8" t="s">
        <v>265</v>
      </c>
      <c r="O274" s="91" t="s">
        <v>986</v>
      </c>
      <c r="P274" s="45" t="s">
        <v>549</v>
      </c>
      <c r="Q274" s="45" t="s">
        <v>1055</v>
      </c>
    </row>
    <row r="275" spans="1:17" ht="60" x14ac:dyDescent="0.25">
      <c r="A275" s="39">
        <v>268</v>
      </c>
      <c r="B275" s="18">
        <v>42569</v>
      </c>
      <c r="C275" s="18">
        <v>42569</v>
      </c>
      <c r="D275" s="7">
        <v>866</v>
      </c>
      <c r="E275" s="114">
        <v>323370.90000000002</v>
      </c>
      <c r="F275" s="95">
        <v>0</v>
      </c>
      <c r="G275" s="25" t="s">
        <v>1062</v>
      </c>
      <c r="H275" s="25" t="s">
        <v>1062</v>
      </c>
      <c r="I275" s="10" t="s">
        <v>19</v>
      </c>
      <c r="J275" s="19" t="s">
        <v>1002</v>
      </c>
      <c r="K275" s="6" t="s">
        <v>14</v>
      </c>
      <c r="L275" s="5" t="s">
        <v>14</v>
      </c>
      <c r="M275" s="16" t="s">
        <v>1030</v>
      </c>
      <c r="N275" s="8" t="s">
        <v>501</v>
      </c>
      <c r="O275" s="91" t="s">
        <v>1000</v>
      </c>
      <c r="P275" s="45" t="s">
        <v>551</v>
      </c>
      <c r="Q275" s="45" t="s">
        <v>1061</v>
      </c>
    </row>
    <row r="276" spans="1:17" ht="60" x14ac:dyDescent="0.25">
      <c r="A276" s="39">
        <v>269</v>
      </c>
      <c r="B276" s="18">
        <v>42569</v>
      </c>
      <c r="C276" s="18">
        <v>42569</v>
      </c>
      <c r="D276" s="7">
        <v>867</v>
      </c>
      <c r="E276" s="114">
        <v>137639.09</v>
      </c>
      <c r="F276" s="95">
        <v>0</v>
      </c>
      <c r="G276" s="25" t="s">
        <v>1063</v>
      </c>
      <c r="H276" s="25" t="s">
        <v>1063</v>
      </c>
      <c r="I276" s="10" t="s">
        <v>19</v>
      </c>
      <c r="J276" s="19" t="s">
        <v>975</v>
      </c>
      <c r="K276" s="6" t="s">
        <v>14</v>
      </c>
      <c r="L276" s="5" t="s">
        <v>14</v>
      </c>
      <c r="M276" s="16" t="s">
        <v>1031</v>
      </c>
      <c r="N276" s="8" t="s">
        <v>1015</v>
      </c>
      <c r="O276" s="91" t="s">
        <v>1001</v>
      </c>
      <c r="P276" s="45" t="s">
        <v>1064</v>
      </c>
      <c r="Q276" s="45" t="s">
        <v>1065</v>
      </c>
    </row>
    <row r="277" spans="1:17" ht="75" x14ac:dyDescent="0.25">
      <c r="A277" s="39">
        <v>270</v>
      </c>
      <c r="B277" s="18">
        <v>42570</v>
      </c>
      <c r="C277" s="18">
        <v>42570</v>
      </c>
      <c r="D277" s="7">
        <v>868</v>
      </c>
      <c r="E277" s="114">
        <v>105000</v>
      </c>
      <c r="F277" s="95">
        <v>0</v>
      </c>
      <c r="G277" s="25" t="s">
        <v>1218</v>
      </c>
      <c r="H277" s="25" t="s">
        <v>1218</v>
      </c>
      <c r="I277" s="10" t="s">
        <v>19</v>
      </c>
      <c r="J277" s="19" t="s">
        <v>59</v>
      </c>
      <c r="K277" s="6" t="s">
        <v>14</v>
      </c>
      <c r="L277" s="5" t="s">
        <v>14</v>
      </c>
      <c r="M277" s="16" t="s">
        <v>890</v>
      </c>
      <c r="N277" s="8" t="s">
        <v>920</v>
      </c>
      <c r="O277" s="91" t="s">
        <v>1003</v>
      </c>
      <c r="P277" s="10" t="s">
        <v>921</v>
      </c>
      <c r="Q277" s="10" t="s">
        <v>1301</v>
      </c>
    </row>
    <row r="278" spans="1:17" ht="60" x14ac:dyDescent="0.25">
      <c r="A278" s="39">
        <v>271</v>
      </c>
      <c r="B278" s="18">
        <v>42570</v>
      </c>
      <c r="C278" s="18">
        <v>42570</v>
      </c>
      <c r="D278" s="7">
        <v>870</v>
      </c>
      <c r="E278" s="114">
        <v>141762.49</v>
      </c>
      <c r="F278" s="95">
        <v>0</v>
      </c>
      <c r="G278" s="25" t="s">
        <v>1217</v>
      </c>
      <c r="H278" s="25" t="s">
        <v>1217</v>
      </c>
      <c r="I278" s="10" t="s">
        <v>19</v>
      </c>
      <c r="J278" s="19" t="s">
        <v>975</v>
      </c>
      <c r="K278" s="6" t="s">
        <v>14</v>
      </c>
      <c r="L278" s="5" t="s">
        <v>14</v>
      </c>
      <c r="M278" s="16" t="s">
        <v>1032</v>
      </c>
      <c r="N278" s="8" t="s">
        <v>918</v>
      </c>
      <c r="O278" s="91" t="s">
        <v>1004</v>
      </c>
      <c r="P278" s="45" t="s">
        <v>577</v>
      </c>
      <c r="Q278" s="45" t="s">
        <v>1295</v>
      </c>
    </row>
    <row r="279" spans="1:17" ht="75" x14ac:dyDescent="0.25">
      <c r="A279" s="39">
        <v>272</v>
      </c>
      <c r="B279" s="18">
        <v>42570</v>
      </c>
      <c r="C279" s="18">
        <v>42570</v>
      </c>
      <c r="D279" s="7">
        <v>869</v>
      </c>
      <c r="E279" s="114">
        <v>512466.5</v>
      </c>
      <c r="F279" s="113">
        <v>0</v>
      </c>
      <c r="G279" s="11" t="s">
        <v>764</v>
      </c>
      <c r="H279" s="11" t="s">
        <v>764</v>
      </c>
      <c r="I279" s="10" t="s">
        <v>387</v>
      </c>
      <c r="J279" s="19" t="s">
        <v>762</v>
      </c>
      <c r="K279" s="6" t="s">
        <v>14</v>
      </c>
      <c r="L279" s="5" t="s">
        <v>14</v>
      </c>
      <c r="M279" s="16" t="s">
        <v>15</v>
      </c>
      <c r="N279" s="8" t="s">
        <v>775</v>
      </c>
      <c r="O279" s="91" t="s">
        <v>1005</v>
      </c>
      <c r="P279" s="10" t="s">
        <v>793</v>
      </c>
      <c r="Q279" s="10" t="s">
        <v>1208</v>
      </c>
    </row>
    <row r="280" spans="1:17" ht="75" x14ac:dyDescent="0.25">
      <c r="A280" s="39">
        <v>273</v>
      </c>
      <c r="B280" s="18">
        <v>42569</v>
      </c>
      <c r="C280" s="18">
        <v>42570</v>
      </c>
      <c r="D280" s="7">
        <v>2989</v>
      </c>
      <c r="E280" s="114">
        <v>228000</v>
      </c>
      <c r="F280" s="95">
        <v>0</v>
      </c>
      <c r="G280" s="25" t="s">
        <v>150</v>
      </c>
      <c r="H280" s="25" t="s">
        <v>150</v>
      </c>
      <c r="I280" s="10" t="s">
        <v>12</v>
      </c>
      <c r="J280" s="19" t="s">
        <v>54</v>
      </c>
      <c r="K280" s="6" t="s">
        <v>14</v>
      </c>
      <c r="L280" s="5" t="s">
        <v>14</v>
      </c>
      <c r="M280" s="16" t="s">
        <v>151</v>
      </c>
      <c r="N280" s="8" t="s">
        <v>152</v>
      </c>
      <c r="O280" s="91" t="s">
        <v>1006</v>
      </c>
      <c r="P280" s="45" t="s">
        <v>551</v>
      </c>
      <c r="Q280" s="10" t="s">
        <v>1300</v>
      </c>
    </row>
    <row r="281" spans="1:17" ht="60" x14ac:dyDescent="0.25">
      <c r="A281" s="39">
        <v>274</v>
      </c>
      <c r="B281" s="18">
        <v>42571</v>
      </c>
      <c r="C281" s="18">
        <v>42571</v>
      </c>
      <c r="D281" s="7">
        <v>877</v>
      </c>
      <c r="E281" s="114">
        <v>325386.18</v>
      </c>
      <c r="F281" s="95">
        <v>0</v>
      </c>
      <c r="G281" s="25" t="s">
        <v>178</v>
      </c>
      <c r="H281" s="25" t="s">
        <v>178</v>
      </c>
      <c r="I281" s="10" t="s">
        <v>19</v>
      </c>
      <c r="J281" s="19" t="s">
        <v>179</v>
      </c>
      <c r="K281" s="6" t="s">
        <v>14</v>
      </c>
      <c r="L281" s="5" t="s">
        <v>14</v>
      </c>
      <c r="M281" s="16" t="s">
        <v>180</v>
      </c>
      <c r="N281" s="8" t="s">
        <v>181</v>
      </c>
      <c r="O281" s="91" t="s">
        <v>1007</v>
      </c>
      <c r="P281" s="10" t="s">
        <v>577</v>
      </c>
      <c r="Q281" s="10" t="s">
        <v>1297</v>
      </c>
    </row>
    <row r="282" spans="1:17" ht="60" x14ac:dyDescent="0.25">
      <c r="A282" s="39">
        <v>275</v>
      </c>
      <c r="B282" s="18">
        <v>42571</v>
      </c>
      <c r="C282" s="18">
        <v>42571</v>
      </c>
      <c r="D282" s="7">
        <v>878</v>
      </c>
      <c r="E282" s="114">
        <v>139157.04999999999</v>
      </c>
      <c r="F282" s="95">
        <v>0</v>
      </c>
      <c r="G282" s="25" t="s">
        <v>18</v>
      </c>
      <c r="H282" s="25" t="s">
        <v>18</v>
      </c>
      <c r="I282" s="10" t="s">
        <v>19</v>
      </c>
      <c r="J282" s="19" t="s">
        <v>166</v>
      </c>
      <c r="K282" s="6" t="s">
        <v>14</v>
      </c>
      <c r="L282" s="5" t="s">
        <v>14</v>
      </c>
      <c r="M282" s="16" t="s">
        <v>1033</v>
      </c>
      <c r="N282" s="8" t="s">
        <v>21</v>
      </c>
      <c r="O282" s="91" t="s">
        <v>1008</v>
      </c>
      <c r="P282" s="45" t="s">
        <v>551</v>
      </c>
      <c r="Q282" s="45" t="s">
        <v>1294</v>
      </c>
    </row>
    <row r="283" spans="1:17" ht="60" x14ac:dyDescent="0.25">
      <c r="A283" s="39">
        <v>276</v>
      </c>
      <c r="B283" s="18">
        <v>42570</v>
      </c>
      <c r="C283" s="18">
        <v>42571</v>
      </c>
      <c r="D283" s="7">
        <v>11</v>
      </c>
      <c r="E283" s="114">
        <v>150820.20000000001</v>
      </c>
      <c r="F283" s="95">
        <v>0</v>
      </c>
      <c r="G283" s="25" t="s">
        <v>1216</v>
      </c>
      <c r="H283" s="25" t="s">
        <v>1216</v>
      </c>
      <c r="I283" s="10" t="s">
        <v>118</v>
      </c>
      <c r="J283" s="19" t="s">
        <v>1010</v>
      </c>
      <c r="K283" s="6" t="s">
        <v>14</v>
      </c>
      <c r="L283" s="5" t="s">
        <v>14</v>
      </c>
      <c r="M283" s="16" t="s">
        <v>45</v>
      </c>
      <c r="N283" s="8" t="s">
        <v>510</v>
      </c>
      <c r="O283" s="91" t="s">
        <v>1009</v>
      </c>
      <c r="P283" s="45" t="s">
        <v>577</v>
      </c>
      <c r="Q283" s="10" t="s">
        <v>1293</v>
      </c>
    </row>
    <row r="284" spans="1:17" ht="75" x14ac:dyDescent="0.25">
      <c r="A284" s="39">
        <v>277</v>
      </c>
      <c r="B284" s="18">
        <v>42576</v>
      </c>
      <c r="C284" s="18">
        <v>42576</v>
      </c>
      <c r="D284" s="7">
        <v>892</v>
      </c>
      <c r="E284" s="114">
        <v>551275.69999999995</v>
      </c>
      <c r="F284" s="95">
        <v>0</v>
      </c>
      <c r="G284" s="25" t="s">
        <v>1271</v>
      </c>
      <c r="H284" s="25" t="s">
        <v>1271</v>
      </c>
      <c r="I284" s="10" t="s">
        <v>19</v>
      </c>
      <c r="J284" s="19" t="s">
        <v>54</v>
      </c>
      <c r="K284" s="6" t="s">
        <v>14</v>
      </c>
      <c r="L284" s="5" t="s">
        <v>14</v>
      </c>
      <c r="M284" s="16" t="s">
        <v>252</v>
      </c>
      <c r="N284" s="8" t="s">
        <v>1021</v>
      </c>
      <c r="O284" s="91" t="s">
        <v>1219</v>
      </c>
      <c r="P284" s="45" t="s">
        <v>551</v>
      </c>
      <c r="Q284" s="45" t="s">
        <v>1292</v>
      </c>
    </row>
    <row r="285" spans="1:17" ht="60" x14ac:dyDescent="0.25">
      <c r="A285" s="39">
        <v>278</v>
      </c>
      <c r="B285" s="18">
        <v>42576</v>
      </c>
      <c r="C285" s="18">
        <v>42576</v>
      </c>
      <c r="D285" s="7">
        <v>891</v>
      </c>
      <c r="E285" s="114">
        <v>436083.6</v>
      </c>
      <c r="F285" s="95">
        <v>0</v>
      </c>
      <c r="G285" s="25" t="s">
        <v>1272</v>
      </c>
      <c r="H285" s="25" t="s">
        <v>1272</v>
      </c>
      <c r="I285" s="10" t="s">
        <v>19</v>
      </c>
      <c r="J285" s="19" t="s">
        <v>1221</v>
      </c>
      <c r="K285" s="6" t="s">
        <v>1223</v>
      </c>
      <c r="L285" s="5" t="s">
        <v>1222</v>
      </c>
      <c r="M285" s="16" t="s">
        <v>1224</v>
      </c>
      <c r="N285" s="8" t="s">
        <v>218</v>
      </c>
      <c r="O285" s="91" t="s">
        <v>1220</v>
      </c>
      <c r="P285" s="45" t="s">
        <v>551</v>
      </c>
      <c r="Q285" s="45" t="s">
        <v>1298</v>
      </c>
    </row>
    <row r="286" spans="1:17" ht="75" x14ac:dyDescent="0.25">
      <c r="A286" s="39">
        <v>279</v>
      </c>
      <c r="B286" s="18">
        <v>42577</v>
      </c>
      <c r="C286" s="18">
        <v>42577</v>
      </c>
      <c r="D286" s="7">
        <v>3104</v>
      </c>
      <c r="E286" s="114">
        <v>344786.4</v>
      </c>
      <c r="F286" s="95">
        <v>0</v>
      </c>
      <c r="G286" s="25" t="s">
        <v>224</v>
      </c>
      <c r="H286" s="25" t="s">
        <v>224</v>
      </c>
      <c r="I286" s="10" t="s">
        <v>12</v>
      </c>
      <c r="J286" s="19" t="s">
        <v>1229</v>
      </c>
      <c r="K286" s="6" t="s">
        <v>14</v>
      </c>
      <c r="L286" s="5" t="s">
        <v>14</v>
      </c>
      <c r="M286" s="16" t="s">
        <v>15</v>
      </c>
      <c r="N286" s="8" t="s">
        <v>16</v>
      </c>
      <c r="O286" s="91" t="s">
        <v>1225</v>
      </c>
      <c r="P286" s="45" t="s">
        <v>549</v>
      </c>
      <c r="Q286" s="45" t="s">
        <v>1275</v>
      </c>
    </row>
    <row r="287" spans="1:17" ht="60" x14ac:dyDescent="0.25">
      <c r="A287" s="39">
        <v>280</v>
      </c>
      <c r="B287" s="18">
        <v>42577</v>
      </c>
      <c r="C287" s="18">
        <v>42577</v>
      </c>
      <c r="D287" s="7">
        <v>895</v>
      </c>
      <c r="E287" s="114">
        <v>248829.64</v>
      </c>
      <c r="F287" s="95">
        <v>0</v>
      </c>
      <c r="G287" s="25" t="s">
        <v>955</v>
      </c>
      <c r="H287" s="25" t="s">
        <v>955</v>
      </c>
      <c r="I287" s="20" t="s">
        <v>387</v>
      </c>
      <c r="J287" s="19" t="s">
        <v>820</v>
      </c>
      <c r="K287" s="6" t="s">
        <v>26</v>
      </c>
      <c r="L287" s="5" t="s">
        <v>248</v>
      </c>
      <c r="M287" s="16" t="s">
        <v>141</v>
      </c>
      <c r="N287" s="8" t="s">
        <v>907</v>
      </c>
      <c r="O287" s="94" t="s">
        <v>1231</v>
      </c>
      <c r="P287" s="45" t="s">
        <v>540</v>
      </c>
      <c r="Q287" s="10" t="s">
        <v>1274</v>
      </c>
    </row>
    <row r="288" spans="1:17" ht="60" x14ac:dyDescent="0.25">
      <c r="A288" s="39">
        <v>281</v>
      </c>
      <c r="B288" s="18">
        <v>42577</v>
      </c>
      <c r="C288" s="18">
        <v>42577</v>
      </c>
      <c r="D288" s="7">
        <v>896</v>
      </c>
      <c r="E288" s="114">
        <v>996313.5</v>
      </c>
      <c r="F288" s="95">
        <v>0</v>
      </c>
      <c r="G288" s="92" t="s">
        <v>908</v>
      </c>
      <c r="H288" s="11" t="s">
        <v>908</v>
      </c>
      <c r="I288" s="20" t="s">
        <v>387</v>
      </c>
      <c r="J288" s="19" t="s">
        <v>816</v>
      </c>
      <c r="K288" s="6" t="s">
        <v>14</v>
      </c>
      <c r="L288" s="5" t="s">
        <v>14</v>
      </c>
      <c r="M288" s="16" t="s">
        <v>1232</v>
      </c>
      <c r="N288" s="8" t="s">
        <v>907</v>
      </c>
      <c r="O288" s="91" t="s">
        <v>1226</v>
      </c>
      <c r="P288" s="10" t="s">
        <v>923</v>
      </c>
      <c r="Q288" s="10" t="s">
        <v>1273</v>
      </c>
    </row>
    <row r="289" spans="1:17" ht="75" x14ac:dyDescent="0.25">
      <c r="A289" s="39">
        <v>282</v>
      </c>
      <c r="B289" s="18">
        <v>42577</v>
      </c>
      <c r="C289" s="18">
        <v>42577</v>
      </c>
      <c r="D289" s="7">
        <v>898</v>
      </c>
      <c r="E289" s="114">
        <v>266308.25</v>
      </c>
      <c r="F289" s="95">
        <v>0</v>
      </c>
      <c r="G289" s="25" t="s">
        <v>1265</v>
      </c>
      <c r="H289" s="25" t="s">
        <v>1265</v>
      </c>
      <c r="I289" s="10" t="s">
        <v>19</v>
      </c>
      <c r="J289" s="19" t="s">
        <v>1230</v>
      </c>
      <c r="K289" s="6" t="s">
        <v>14</v>
      </c>
      <c r="L289" s="5" t="s">
        <v>14</v>
      </c>
      <c r="M289" s="16" t="s">
        <v>15</v>
      </c>
      <c r="N289" s="8" t="s">
        <v>1233</v>
      </c>
      <c r="O289" s="91" t="s">
        <v>1227</v>
      </c>
      <c r="P289" s="45" t="s">
        <v>562</v>
      </c>
      <c r="Q289" s="10" t="s">
        <v>1273</v>
      </c>
    </row>
    <row r="290" spans="1:17" ht="75" x14ac:dyDescent="0.25">
      <c r="A290" s="39">
        <v>283</v>
      </c>
      <c r="B290" s="18">
        <v>42577</v>
      </c>
      <c r="C290" s="18">
        <v>42577</v>
      </c>
      <c r="D290" s="7">
        <v>897</v>
      </c>
      <c r="E290" s="114">
        <v>286328.18</v>
      </c>
      <c r="F290" s="95">
        <v>0</v>
      </c>
      <c r="G290" s="92" t="s">
        <v>894</v>
      </c>
      <c r="H290" s="58" t="s">
        <v>741</v>
      </c>
      <c r="I290" s="45" t="s">
        <v>387</v>
      </c>
      <c r="J290" s="19" t="s">
        <v>740</v>
      </c>
      <c r="K290" s="6" t="s">
        <v>14</v>
      </c>
      <c r="L290" s="5" t="s">
        <v>14</v>
      </c>
      <c r="M290" s="16" t="s">
        <v>768</v>
      </c>
      <c r="N290" s="8" t="s">
        <v>771</v>
      </c>
      <c r="O290" s="91" t="s">
        <v>1228</v>
      </c>
      <c r="P290" s="45" t="s">
        <v>551</v>
      </c>
      <c r="Q290" s="10" t="s">
        <v>1386</v>
      </c>
    </row>
    <row r="291" spans="1:17" ht="60" x14ac:dyDescent="0.25">
      <c r="A291" s="39">
        <v>284</v>
      </c>
      <c r="B291" s="18">
        <v>42578</v>
      </c>
      <c r="C291" s="18">
        <v>42578</v>
      </c>
      <c r="D291" s="7">
        <v>905</v>
      </c>
      <c r="E291" s="114">
        <v>222173.04</v>
      </c>
      <c r="F291" s="95">
        <v>0</v>
      </c>
      <c r="G291" s="25" t="s">
        <v>1268</v>
      </c>
      <c r="H291" s="25" t="s">
        <v>1268</v>
      </c>
      <c r="I291" s="10" t="s">
        <v>19</v>
      </c>
      <c r="J291" s="19" t="s">
        <v>1244</v>
      </c>
      <c r="K291" s="6" t="s">
        <v>14</v>
      </c>
      <c r="L291" s="5" t="s">
        <v>14</v>
      </c>
      <c r="M291" s="16" t="s">
        <v>1250</v>
      </c>
      <c r="N291" s="8" t="s">
        <v>1252</v>
      </c>
      <c r="O291" s="91" t="s">
        <v>1234</v>
      </c>
      <c r="P291" s="45" t="s">
        <v>577</v>
      </c>
      <c r="Q291" s="10" t="s">
        <v>1385</v>
      </c>
    </row>
    <row r="292" spans="1:17" ht="60" x14ac:dyDescent="0.25">
      <c r="A292" s="39">
        <v>285</v>
      </c>
      <c r="B292" s="18">
        <v>42578</v>
      </c>
      <c r="C292" s="18">
        <v>42578</v>
      </c>
      <c r="D292" s="7">
        <v>908</v>
      </c>
      <c r="E292" s="114">
        <v>87842.05</v>
      </c>
      <c r="F292" s="95">
        <v>0</v>
      </c>
      <c r="G292" s="25" t="s">
        <v>1270</v>
      </c>
      <c r="H292" s="25" t="s">
        <v>1270</v>
      </c>
      <c r="I292" s="10" t="s">
        <v>19</v>
      </c>
      <c r="J292" s="19" t="s">
        <v>1245</v>
      </c>
      <c r="K292" s="6" t="s">
        <v>14</v>
      </c>
      <c r="L292" s="5" t="s">
        <v>14</v>
      </c>
      <c r="M292" s="16" t="s">
        <v>890</v>
      </c>
      <c r="N292" s="8" t="s">
        <v>1253</v>
      </c>
      <c r="O292" s="91" t="s">
        <v>1235</v>
      </c>
      <c r="P292" s="45" t="s">
        <v>551</v>
      </c>
      <c r="Q292" s="10" t="s">
        <v>1384</v>
      </c>
    </row>
    <row r="293" spans="1:17" ht="60" x14ac:dyDescent="0.25">
      <c r="A293" s="39">
        <v>286</v>
      </c>
      <c r="B293" s="18">
        <v>42578</v>
      </c>
      <c r="C293" s="18">
        <v>42578</v>
      </c>
      <c r="D293" s="7">
        <v>902</v>
      </c>
      <c r="E293" s="114">
        <v>72080.77</v>
      </c>
      <c r="F293" s="95">
        <v>0</v>
      </c>
      <c r="G293" s="25" t="s">
        <v>1256</v>
      </c>
      <c r="H293" s="25" t="s">
        <v>1256</v>
      </c>
      <c r="I293" s="10" t="s">
        <v>19</v>
      </c>
      <c r="J293" s="19" t="s">
        <v>424</v>
      </c>
      <c r="K293" s="6" t="s">
        <v>14</v>
      </c>
      <c r="L293" s="5" t="s">
        <v>14</v>
      </c>
      <c r="M293" s="16" t="s">
        <v>1251</v>
      </c>
      <c r="N293" s="8" t="s">
        <v>458</v>
      </c>
      <c r="O293" s="91" t="s">
        <v>1236</v>
      </c>
      <c r="P293" s="45" t="s">
        <v>573</v>
      </c>
      <c r="Q293" s="45" t="s">
        <v>1383</v>
      </c>
    </row>
    <row r="294" spans="1:17" ht="60" x14ac:dyDescent="0.25">
      <c r="A294" s="39">
        <v>287</v>
      </c>
      <c r="B294" s="18">
        <v>42578</v>
      </c>
      <c r="C294" s="18">
        <v>42578</v>
      </c>
      <c r="D294" s="7">
        <v>3107</v>
      </c>
      <c r="E294" s="114">
        <v>159900.29999999999</v>
      </c>
      <c r="F294" s="95">
        <v>0</v>
      </c>
      <c r="G294" s="25" t="s">
        <v>1290</v>
      </c>
      <c r="H294" s="25" t="s">
        <v>1290</v>
      </c>
      <c r="I294" s="10" t="s">
        <v>12</v>
      </c>
      <c r="J294" s="19" t="s">
        <v>983</v>
      </c>
      <c r="K294" s="6" t="s">
        <v>14</v>
      </c>
      <c r="L294" s="5" t="s">
        <v>14</v>
      </c>
      <c r="M294" s="16" t="s">
        <v>1017</v>
      </c>
      <c r="N294" s="8" t="s">
        <v>1264</v>
      </c>
      <c r="O294" s="91" t="s">
        <v>1237</v>
      </c>
      <c r="P294" s="45" t="s">
        <v>577</v>
      </c>
      <c r="Q294" s="45" t="s">
        <v>1382</v>
      </c>
    </row>
    <row r="295" spans="1:17" ht="60" x14ac:dyDescent="0.25">
      <c r="A295" s="39">
        <v>288</v>
      </c>
      <c r="B295" s="18">
        <v>42578</v>
      </c>
      <c r="C295" s="18">
        <v>42578</v>
      </c>
      <c r="D295" s="7">
        <v>903</v>
      </c>
      <c r="E295" s="114">
        <v>91118.49</v>
      </c>
      <c r="F295" s="95">
        <v>0</v>
      </c>
      <c r="G295" s="25" t="s">
        <v>1269</v>
      </c>
      <c r="H295" s="25" t="s">
        <v>1269</v>
      </c>
      <c r="I295" s="10" t="s">
        <v>19</v>
      </c>
      <c r="J295" s="19" t="s">
        <v>1002</v>
      </c>
      <c r="K295" s="6" t="s">
        <v>14</v>
      </c>
      <c r="L295" s="5" t="s">
        <v>14</v>
      </c>
      <c r="M295" s="16" t="s">
        <v>1018</v>
      </c>
      <c r="N295" s="8" t="s">
        <v>61</v>
      </c>
      <c r="O295" s="91" t="s">
        <v>1238</v>
      </c>
      <c r="P295" s="45" t="s">
        <v>549</v>
      </c>
      <c r="Q295" s="45" t="s">
        <v>1379</v>
      </c>
    </row>
    <row r="296" spans="1:17" ht="60" x14ac:dyDescent="0.25">
      <c r="A296" s="39">
        <v>289</v>
      </c>
      <c r="B296" s="18">
        <v>42578</v>
      </c>
      <c r="C296" s="18">
        <v>42578</v>
      </c>
      <c r="D296" s="7">
        <v>3106</v>
      </c>
      <c r="E296" s="114">
        <v>482981.64</v>
      </c>
      <c r="F296" s="95">
        <v>0</v>
      </c>
      <c r="G296" s="25" t="s">
        <v>1291</v>
      </c>
      <c r="H296" s="25" t="s">
        <v>1291</v>
      </c>
      <c r="I296" s="10" t="s">
        <v>12</v>
      </c>
      <c r="J296" s="19" t="s">
        <v>1246</v>
      </c>
      <c r="K296" s="6" t="s">
        <v>14</v>
      </c>
      <c r="L296" s="5" t="s">
        <v>14</v>
      </c>
      <c r="M296" s="16" t="s">
        <v>890</v>
      </c>
      <c r="N296" s="8" t="s">
        <v>1254</v>
      </c>
      <c r="O296" s="91" t="s">
        <v>1239</v>
      </c>
      <c r="P296" s="45" t="s">
        <v>551</v>
      </c>
      <c r="Q296" s="45" t="s">
        <v>1380</v>
      </c>
    </row>
    <row r="297" spans="1:17" ht="60" x14ac:dyDescent="0.25">
      <c r="A297" s="39">
        <v>290</v>
      </c>
      <c r="B297" s="18">
        <v>42578</v>
      </c>
      <c r="C297" s="18">
        <v>42578</v>
      </c>
      <c r="D297" s="7">
        <v>804</v>
      </c>
      <c r="E297" s="114">
        <v>121546.56</v>
      </c>
      <c r="F297" s="95">
        <v>0</v>
      </c>
      <c r="G297" s="25" t="s">
        <v>239</v>
      </c>
      <c r="H297" s="25" t="s">
        <v>239</v>
      </c>
      <c r="I297" s="10" t="s">
        <v>19</v>
      </c>
      <c r="J297" s="19" t="s">
        <v>1247</v>
      </c>
      <c r="K297" s="6" t="s">
        <v>14</v>
      </c>
      <c r="L297" s="5" t="s">
        <v>14</v>
      </c>
      <c r="M297" s="16" t="s">
        <v>180</v>
      </c>
      <c r="N297" s="8" t="s">
        <v>241</v>
      </c>
      <c r="O297" s="91" t="s">
        <v>1240</v>
      </c>
      <c r="P297" s="45" t="s">
        <v>562</v>
      </c>
      <c r="Q297" s="45" t="s">
        <v>1381</v>
      </c>
    </row>
    <row r="298" spans="1:17" ht="60" x14ac:dyDescent="0.25">
      <c r="A298" s="39">
        <v>291</v>
      </c>
      <c r="B298" s="18">
        <v>42578</v>
      </c>
      <c r="C298" s="18">
        <v>42578</v>
      </c>
      <c r="D298" s="7">
        <v>906</v>
      </c>
      <c r="E298" s="114">
        <v>118005.6</v>
      </c>
      <c r="F298" s="95">
        <v>0</v>
      </c>
      <c r="G298" s="25" t="s">
        <v>1289</v>
      </c>
      <c r="H298" s="25" t="s">
        <v>1289</v>
      </c>
      <c r="I298" s="10" t="s">
        <v>19</v>
      </c>
      <c r="J298" s="19" t="s">
        <v>1248</v>
      </c>
      <c r="K298" s="6" t="s">
        <v>14</v>
      </c>
      <c r="L298" s="5" t="s">
        <v>14</v>
      </c>
      <c r="M298" s="16" t="s">
        <v>92</v>
      </c>
      <c r="N298" s="8" t="s">
        <v>405</v>
      </c>
      <c r="O298" s="91" t="s">
        <v>1241</v>
      </c>
      <c r="P298" s="45" t="s">
        <v>551</v>
      </c>
      <c r="Q298" s="45" t="s">
        <v>1391</v>
      </c>
    </row>
    <row r="299" spans="1:17" ht="60" x14ac:dyDescent="0.25">
      <c r="A299" s="39">
        <v>292</v>
      </c>
      <c r="B299" s="18">
        <v>42578</v>
      </c>
      <c r="C299" s="18">
        <v>42578</v>
      </c>
      <c r="D299" s="7">
        <v>907</v>
      </c>
      <c r="E299" s="114">
        <v>41861.58</v>
      </c>
      <c r="F299" s="95">
        <v>0</v>
      </c>
      <c r="G299" s="25" t="s">
        <v>1266</v>
      </c>
      <c r="H299" s="25" t="s">
        <v>1266</v>
      </c>
      <c r="I299" s="10" t="s">
        <v>19</v>
      </c>
      <c r="J299" s="19" t="s">
        <v>1249</v>
      </c>
      <c r="K299" s="6" t="s">
        <v>14</v>
      </c>
      <c r="L299" s="5" t="s">
        <v>14</v>
      </c>
      <c r="M299" s="16" t="s">
        <v>890</v>
      </c>
      <c r="N299" s="8" t="s">
        <v>1255</v>
      </c>
      <c r="O299" s="91" t="s">
        <v>1242</v>
      </c>
      <c r="P299" s="45" t="s">
        <v>540</v>
      </c>
      <c r="Q299" s="45" t="s">
        <v>1378</v>
      </c>
    </row>
    <row r="300" spans="1:17" ht="60" x14ac:dyDescent="0.25">
      <c r="A300" s="39">
        <v>293</v>
      </c>
      <c r="B300" s="18">
        <v>42578</v>
      </c>
      <c r="C300" s="18">
        <v>42578</v>
      </c>
      <c r="D300" s="7">
        <v>909</v>
      </c>
      <c r="E300" s="114">
        <v>119000</v>
      </c>
      <c r="F300" s="95">
        <v>0</v>
      </c>
      <c r="G300" s="58" t="s">
        <v>747</v>
      </c>
      <c r="H300" s="58" t="s">
        <v>747</v>
      </c>
      <c r="I300" s="45" t="s">
        <v>387</v>
      </c>
      <c r="J300" s="19" t="s">
        <v>746</v>
      </c>
      <c r="K300" s="6" t="s">
        <v>14</v>
      </c>
      <c r="L300" s="5" t="s">
        <v>14</v>
      </c>
      <c r="M300" s="16" t="s">
        <v>769</v>
      </c>
      <c r="N300" s="8" t="s">
        <v>434</v>
      </c>
      <c r="O300" s="91" t="s">
        <v>1243</v>
      </c>
      <c r="P300" s="45" t="s">
        <v>542</v>
      </c>
      <c r="Q300" s="45" t="s">
        <v>1377</v>
      </c>
    </row>
    <row r="301" spans="1:17" ht="60" x14ac:dyDescent="0.25">
      <c r="A301" s="39">
        <v>294</v>
      </c>
      <c r="B301" s="18">
        <v>42579</v>
      </c>
      <c r="C301" s="18">
        <v>42579</v>
      </c>
      <c r="D301" s="7">
        <v>914</v>
      </c>
      <c r="E301" s="114">
        <v>136500</v>
      </c>
      <c r="F301" s="95">
        <v>0</v>
      </c>
      <c r="G301" s="116" t="s">
        <v>869</v>
      </c>
      <c r="H301" s="11" t="s">
        <v>869</v>
      </c>
      <c r="I301" s="10" t="s">
        <v>387</v>
      </c>
      <c r="J301" s="19" t="s">
        <v>808</v>
      </c>
      <c r="K301" s="6" t="s">
        <v>26</v>
      </c>
      <c r="L301" s="5" t="s">
        <v>248</v>
      </c>
      <c r="M301" s="16" t="s">
        <v>141</v>
      </c>
      <c r="N301" s="8" t="s">
        <v>405</v>
      </c>
      <c r="O301" s="91" t="s">
        <v>1258</v>
      </c>
      <c r="P301" s="10" t="s">
        <v>542</v>
      </c>
      <c r="Q301" s="45" t="s">
        <v>1391</v>
      </c>
    </row>
    <row r="302" spans="1:17" ht="75" x14ac:dyDescent="0.25">
      <c r="A302" s="39">
        <v>295</v>
      </c>
      <c r="B302" s="18">
        <v>42579</v>
      </c>
      <c r="C302" s="18">
        <v>42579</v>
      </c>
      <c r="D302" s="7">
        <v>915</v>
      </c>
      <c r="E302" s="114">
        <v>243097</v>
      </c>
      <c r="F302" s="95">
        <v>0</v>
      </c>
      <c r="G302" s="92" t="s">
        <v>874</v>
      </c>
      <c r="H302" s="11" t="s">
        <v>874</v>
      </c>
      <c r="I302" s="10" t="s">
        <v>387</v>
      </c>
      <c r="J302" s="90" t="s">
        <v>814</v>
      </c>
      <c r="K302" s="89" t="s">
        <v>14</v>
      </c>
      <c r="L302" s="10" t="s">
        <v>14</v>
      </c>
      <c r="M302" s="16" t="s">
        <v>872</v>
      </c>
      <c r="N302" s="8" t="s">
        <v>458</v>
      </c>
      <c r="O302" s="115" t="s">
        <v>1259</v>
      </c>
      <c r="P302" s="45" t="s">
        <v>549</v>
      </c>
      <c r="Q302" s="45" t="s">
        <v>1393</v>
      </c>
    </row>
    <row r="303" spans="1:17" ht="60" x14ac:dyDescent="0.25">
      <c r="A303" s="39">
        <v>296</v>
      </c>
      <c r="B303" s="18">
        <v>42579</v>
      </c>
      <c r="C303" s="18">
        <v>42579</v>
      </c>
      <c r="D303" s="7">
        <v>917</v>
      </c>
      <c r="E303" s="114">
        <v>47363.43</v>
      </c>
      <c r="F303" s="95">
        <v>0</v>
      </c>
      <c r="G303" s="58" t="s">
        <v>1302</v>
      </c>
      <c r="H303" s="58" t="s">
        <v>1302</v>
      </c>
      <c r="I303" s="45" t="s">
        <v>19</v>
      </c>
      <c r="J303" s="19" t="s">
        <v>1260</v>
      </c>
      <c r="K303" s="6" t="s">
        <v>26</v>
      </c>
      <c r="L303" s="5" t="s">
        <v>248</v>
      </c>
      <c r="M303" s="16" t="s">
        <v>141</v>
      </c>
      <c r="N303" s="8" t="s">
        <v>142</v>
      </c>
      <c r="O303" s="94" t="s">
        <v>1262</v>
      </c>
      <c r="P303" s="45" t="s">
        <v>546</v>
      </c>
      <c r="Q303" s="45" t="s">
        <v>1389</v>
      </c>
    </row>
    <row r="304" spans="1:17" ht="75" x14ac:dyDescent="0.25">
      <c r="A304" s="39">
        <v>297</v>
      </c>
      <c r="B304" s="18">
        <v>42579</v>
      </c>
      <c r="C304" s="18">
        <v>42579</v>
      </c>
      <c r="D304" s="7">
        <v>916</v>
      </c>
      <c r="E304" s="114">
        <v>39552.07</v>
      </c>
      <c r="F304" s="95">
        <v>0</v>
      </c>
      <c r="G304" s="58" t="s">
        <v>1302</v>
      </c>
      <c r="H304" s="58" t="s">
        <v>1302</v>
      </c>
      <c r="I304" s="45" t="s">
        <v>19</v>
      </c>
      <c r="J304" s="19" t="s">
        <v>1261</v>
      </c>
      <c r="K304" s="6" t="s">
        <v>26</v>
      </c>
      <c r="L304" s="5" t="s">
        <v>248</v>
      </c>
      <c r="M304" s="16" t="s">
        <v>141</v>
      </c>
      <c r="N304" s="8" t="s">
        <v>142</v>
      </c>
      <c r="O304" s="94" t="s">
        <v>1263</v>
      </c>
      <c r="P304" s="45" t="s">
        <v>546</v>
      </c>
      <c r="Q304" s="45" t="s">
        <v>1389</v>
      </c>
    </row>
    <row r="305" spans="1:17" ht="60" x14ac:dyDescent="0.25">
      <c r="A305" s="39">
        <v>298</v>
      </c>
      <c r="B305" s="18">
        <v>42580</v>
      </c>
      <c r="C305" s="18">
        <v>42580</v>
      </c>
      <c r="D305" s="7">
        <v>921</v>
      </c>
      <c r="E305" s="114">
        <v>535312.80000000005</v>
      </c>
      <c r="F305" s="95">
        <v>0</v>
      </c>
      <c r="G305" s="68" t="s">
        <v>1284</v>
      </c>
      <c r="H305" s="68" t="s">
        <v>1284</v>
      </c>
      <c r="I305" s="45" t="s">
        <v>19</v>
      </c>
      <c r="J305" s="19" t="s">
        <v>1283</v>
      </c>
      <c r="K305" s="6" t="s">
        <v>14</v>
      </c>
      <c r="L305" s="5" t="s">
        <v>14</v>
      </c>
      <c r="M305" s="16" t="s">
        <v>1286</v>
      </c>
      <c r="N305" s="8" t="s">
        <v>443</v>
      </c>
      <c r="O305" s="91" t="s">
        <v>1279</v>
      </c>
      <c r="P305" s="45" t="s">
        <v>551</v>
      </c>
      <c r="Q305" s="45" t="s">
        <v>1390</v>
      </c>
    </row>
    <row r="306" spans="1:17" ht="75" x14ac:dyDescent="0.25">
      <c r="A306" s="39">
        <v>299</v>
      </c>
      <c r="B306" s="18">
        <v>42580</v>
      </c>
      <c r="C306" s="18">
        <v>42580</v>
      </c>
      <c r="D306" s="7">
        <v>13</v>
      </c>
      <c r="E306" s="114">
        <v>375463.62</v>
      </c>
      <c r="F306" s="95">
        <v>0</v>
      </c>
      <c r="G306" s="68" t="s">
        <v>1285</v>
      </c>
      <c r="H306" s="25" t="s">
        <v>1045</v>
      </c>
      <c r="I306" s="10" t="s">
        <v>118</v>
      </c>
      <c r="J306" s="19" t="s">
        <v>980</v>
      </c>
      <c r="K306" s="6" t="s">
        <v>14</v>
      </c>
      <c r="L306" s="5" t="s">
        <v>14</v>
      </c>
      <c r="M306" s="16" t="s">
        <v>875</v>
      </c>
      <c r="N306" s="8" t="s">
        <v>1022</v>
      </c>
      <c r="O306" s="91" t="s">
        <v>1280</v>
      </c>
      <c r="P306" s="45" t="s">
        <v>551</v>
      </c>
      <c r="Q306" s="45" t="s">
        <v>1388</v>
      </c>
    </row>
    <row r="307" spans="1:17" ht="60" x14ac:dyDescent="0.25">
      <c r="A307" s="39">
        <v>300</v>
      </c>
      <c r="B307" s="18">
        <v>42580</v>
      </c>
      <c r="C307" s="18">
        <v>42550</v>
      </c>
      <c r="D307" s="7">
        <v>920</v>
      </c>
      <c r="E307" s="114">
        <v>214226.12</v>
      </c>
      <c r="F307" s="95">
        <v>0</v>
      </c>
      <c r="G307" s="68" t="s">
        <v>1257</v>
      </c>
      <c r="H307" s="58" t="s">
        <v>1257</v>
      </c>
      <c r="I307" s="45" t="s">
        <v>19</v>
      </c>
      <c r="J307" s="19" t="s">
        <v>812</v>
      </c>
      <c r="K307" s="6" t="s">
        <v>14</v>
      </c>
      <c r="L307" s="5" t="s">
        <v>14</v>
      </c>
      <c r="M307" s="16" t="s">
        <v>104</v>
      </c>
      <c r="N307" s="8" t="s">
        <v>105</v>
      </c>
      <c r="O307" s="91" t="s">
        <v>1281</v>
      </c>
      <c r="P307" s="45" t="s">
        <v>540</v>
      </c>
      <c r="Q307" s="45" t="s">
        <v>1392</v>
      </c>
    </row>
    <row r="308" spans="1:17" ht="60" x14ac:dyDescent="0.25">
      <c r="A308" s="39">
        <v>301</v>
      </c>
      <c r="B308" s="18">
        <v>42580</v>
      </c>
      <c r="C308" s="18" t="s">
        <v>1287</v>
      </c>
      <c r="D308" s="7">
        <v>919</v>
      </c>
      <c r="E308" s="114">
        <v>375029.45</v>
      </c>
      <c r="F308" s="95">
        <v>0</v>
      </c>
      <c r="G308" s="58" t="s">
        <v>102</v>
      </c>
      <c r="H308" s="58" t="s">
        <v>102</v>
      </c>
      <c r="I308" s="45" t="s">
        <v>19</v>
      </c>
      <c r="J308" s="19" t="s">
        <v>812</v>
      </c>
      <c r="K308" s="6" t="s">
        <v>14</v>
      </c>
      <c r="L308" s="5" t="s">
        <v>14</v>
      </c>
      <c r="M308" s="16" t="s">
        <v>104</v>
      </c>
      <c r="N308" s="8" t="s">
        <v>105</v>
      </c>
      <c r="O308" s="91" t="s">
        <v>1282</v>
      </c>
      <c r="P308" s="45" t="s">
        <v>551</v>
      </c>
      <c r="Q308" s="45" t="s">
        <v>1392</v>
      </c>
    </row>
    <row r="309" spans="1:17" ht="60" x14ac:dyDescent="0.25">
      <c r="A309" s="39">
        <v>302</v>
      </c>
      <c r="B309" s="18">
        <v>42580</v>
      </c>
      <c r="C309" s="18">
        <v>42583</v>
      </c>
      <c r="D309" s="7">
        <v>16</v>
      </c>
      <c r="E309" s="129">
        <v>620453.80000000005</v>
      </c>
      <c r="F309" s="95">
        <v>0</v>
      </c>
      <c r="G309" s="25" t="s">
        <v>1044</v>
      </c>
      <c r="H309" s="25" t="s">
        <v>1044</v>
      </c>
      <c r="I309" s="10" t="s">
        <v>118</v>
      </c>
      <c r="J309" s="19" t="s">
        <v>979</v>
      </c>
      <c r="K309" s="6" t="s">
        <v>14</v>
      </c>
      <c r="L309" s="5" t="s">
        <v>14</v>
      </c>
      <c r="M309" s="16" t="s">
        <v>1016</v>
      </c>
      <c r="N309" s="8" t="s">
        <v>1021</v>
      </c>
      <c r="O309" s="91" t="s">
        <v>1369</v>
      </c>
      <c r="P309" s="45" t="s">
        <v>551</v>
      </c>
      <c r="Q309" s="45" t="s">
        <v>1411</v>
      </c>
    </row>
    <row r="310" spans="1:17" ht="90" x14ac:dyDescent="0.25">
      <c r="A310" s="39">
        <v>303</v>
      </c>
      <c r="B310" s="18">
        <v>42583</v>
      </c>
      <c r="C310" s="18">
        <v>42583</v>
      </c>
      <c r="D310" s="7">
        <v>924</v>
      </c>
      <c r="E310" s="129">
        <v>300000</v>
      </c>
      <c r="F310" s="95">
        <v>0</v>
      </c>
      <c r="G310" s="58" t="s">
        <v>436</v>
      </c>
      <c r="H310" s="58" t="s">
        <v>436</v>
      </c>
      <c r="I310" s="45" t="s">
        <v>19</v>
      </c>
      <c r="J310" s="19" t="s">
        <v>437</v>
      </c>
      <c r="K310" s="6" t="s">
        <v>14</v>
      </c>
      <c r="L310" s="5" t="s">
        <v>14</v>
      </c>
      <c r="M310" s="16" t="s">
        <v>867</v>
      </c>
      <c r="N310" s="8" t="s">
        <v>439</v>
      </c>
      <c r="O310" s="91" t="s">
        <v>1370</v>
      </c>
      <c r="P310" s="19" t="s">
        <v>551</v>
      </c>
      <c r="Q310" s="45" t="s">
        <v>1410</v>
      </c>
    </row>
    <row r="311" spans="1:17" ht="60" x14ac:dyDescent="0.25">
      <c r="A311" s="39">
        <v>304</v>
      </c>
      <c r="B311" s="18">
        <v>42580</v>
      </c>
      <c r="C311" s="18">
        <v>42583</v>
      </c>
      <c r="D311" s="7">
        <v>15</v>
      </c>
      <c r="E311" s="129">
        <v>270000</v>
      </c>
      <c r="F311" s="95">
        <v>0</v>
      </c>
      <c r="G311" s="83" t="s">
        <v>409</v>
      </c>
      <c r="H311" s="83" t="s">
        <v>409</v>
      </c>
      <c r="I311" s="44" t="s">
        <v>118</v>
      </c>
      <c r="J311" s="19" t="s">
        <v>410</v>
      </c>
      <c r="K311" s="6" t="s">
        <v>14</v>
      </c>
      <c r="L311" s="5" t="s">
        <v>14</v>
      </c>
      <c r="M311" s="16" t="s">
        <v>120</v>
      </c>
      <c r="N311" s="8" t="s">
        <v>1374</v>
      </c>
      <c r="O311" s="91" t="s">
        <v>1371</v>
      </c>
      <c r="P311" s="45" t="s">
        <v>551</v>
      </c>
      <c r="Q311" s="45" t="s">
        <v>1412</v>
      </c>
    </row>
    <row r="312" spans="1:17" ht="60" x14ac:dyDescent="0.25">
      <c r="A312" s="39">
        <v>305</v>
      </c>
      <c r="B312" s="18">
        <v>42580</v>
      </c>
      <c r="C312" s="18">
        <v>42583</v>
      </c>
      <c r="D312" s="7">
        <v>14</v>
      </c>
      <c r="E312" s="129">
        <v>113367.97</v>
      </c>
      <c r="F312" s="95">
        <v>0</v>
      </c>
      <c r="G312" s="58" t="s">
        <v>1376</v>
      </c>
      <c r="H312" s="58" t="s">
        <v>1376</v>
      </c>
      <c r="I312" s="44" t="s">
        <v>118</v>
      </c>
      <c r="J312" s="19" t="s">
        <v>1245</v>
      </c>
      <c r="K312" s="6" t="s">
        <v>14</v>
      </c>
      <c r="L312" s="5" t="s">
        <v>14</v>
      </c>
      <c r="M312" s="16" t="s">
        <v>65</v>
      </c>
      <c r="N312" s="8" t="s">
        <v>1375</v>
      </c>
      <c r="O312" s="91" t="s">
        <v>1372</v>
      </c>
      <c r="P312" s="45" t="s">
        <v>551</v>
      </c>
      <c r="Q312" s="45" t="s">
        <v>1409</v>
      </c>
    </row>
    <row r="313" spans="1:17" ht="75" x14ac:dyDescent="0.25">
      <c r="A313" s="39">
        <v>306</v>
      </c>
      <c r="B313" s="18">
        <v>42587</v>
      </c>
      <c r="C313" s="18">
        <v>42587</v>
      </c>
      <c r="D313" s="7">
        <v>1039</v>
      </c>
      <c r="E313" s="129">
        <v>361000</v>
      </c>
      <c r="F313" s="95">
        <v>0</v>
      </c>
      <c r="G313" s="69" t="s">
        <v>417</v>
      </c>
      <c r="H313" s="69" t="s">
        <v>417</v>
      </c>
      <c r="I313" s="45" t="s">
        <v>387</v>
      </c>
      <c r="J313" s="19" t="s">
        <v>418</v>
      </c>
      <c r="K313" s="6" t="s">
        <v>14</v>
      </c>
      <c r="L313" s="5" t="s">
        <v>14</v>
      </c>
      <c r="M313" s="16" t="s">
        <v>65</v>
      </c>
      <c r="N313" s="8" t="s">
        <v>419</v>
      </c>
      <c r="O313" s="91" t="s">
        <v>1395</v>
      </c>
      <c r="P313" s="45" t="s">
        <v>551</v>
      </c>
      <c r="Q313" s="45" t="s">
        <v>1417</v>
      </c>
    </row>
    <row r="314" spans="1:17" ht="75" x14ac:dyDescent="0.25">
      <c r="A314" s="39">
        <f>A313+1</f>
        <v>307</v>
      </c>
      <c r="B314" s="18">
        <v>42587</v>
      </c>
      <c r="C314" s="18">
        <v>42587</v>
      </c>
      <c r="D314" s="7">
        <v>1041</v>
      </c>
      <c r="E314" s="129">
        <v>268223.28999999998</v>
      </c>
      <c r="F314" s="95">
        <v>0</v>
      </c>
      <c r="G314" s="58" t="s">
        <v>1416</v>
      </c>
      <c r="H314" s="58" t="s">
        <v>1416</v>
      </c>
      <c r="I314" s="45" t="s">
        <v>19</v>
      </c>
      <c r="J314" s="19" t="s">
        <v>1397</v>
      </c>
      <c r="K314" s="6" t="s">
        <v>14</v>
      </c>
      <c r="L314" s="5" t="s">
        <v>14</v>
      </c>
      <c r="M314" s="16" t="s">
        <v>65</v>
      </c>
      <c r="N314" s="8" t="s">
        <v>1413</v>
      </c>
      <c r="O314" s="91" t="s">
        <v>1396</v>
      </c>
      <c r="P314" s="45" t="s">
        <v>551</v>
      </c>
      <c r="Q314" s="45" t="s">
        <v>1420</v>
      </c>
    </row>
    <row r="315" spans="1:17" ht="60" x14ac:dyDescent="0.25">
      <c r="A315" s="39">
        <f t="shared" ref="A315:A325" si="4">A314+1</f>
        <v>308</v>
      </c>
      <c r="B315" s="18">
        <v>42587</v>
      </c>
      <c r="C315" s="18">
        <v>42587</v>
      </c>
      <c r="D315" s="7">
        <v>1040</v>
      </c>
      <c r="E315" s="129">
        <v>206571.89</v>
      </c>
      <c r="F315" s="95">
        <v>0</v>
      </c>
      <c r="G315" s="58" t="s">
        <v>880</v>
      </c>
      <c r="H315" s="58" t="s">
        <v>879</v>
      </c>
      <c r="I315" s="45" t="s">
        <v>387</v>
      </c>
      <c r="J315" s="19" t="s">
        <v>201</v>
      </c>
      <c r="K315" s="6" t="s">
        <v>14</v>
      </c>
      <c r="L315" s="5" t="s">
        <v>14</v>
      </c>
      <c r="M315" s="16" t="s">
        <v>151</v>
      </c>
      <c r="N315" s="8" t="s">
        <v>447</v>
      </c>
      <c r="O315" s="91" t="s">
        <v>833</v>
      </c>
      <c r="P315" s="45" t="s">
        <v>551</v>
      </c>
      <c r="Q315" s="45" t="s">
        <v>1418</v>
      </c>
    </row>
    <row r="316" spans="1:17" ht="60" x14ac:dyDescent="0.25">
      <c r="A316" s="39">
        <f t="shared" si="4"/>
        <v>309</v>
      </c>
      <c r="B316" s="18">
        <v>42590</v>
      </c>
      <c r="C316" s="18">
        <v>42590</v>
      </c>
      <c r="D316" s="7">
        <v>1046</v>
      </c>
      <c r="E316" s="129">
        <v>238391.05</v>
      </c>
      <c r="F316" s="95">
        <v>0</v>
      </c>
      <c r="G316" s="58" t="s">
        <v>1484</v>
      </c>
      <c r="H316" s="58" t="s">
        <v>1484</v>
      </c>
      <c r="I316" s="45" t="s">
        <v>19</v>
      </c>
      <c r="J316" s="19" t="s">
        <v>403</v>
      </c>
      <c r="K316" s="6" t="s">
        <v>14</v>
      </c>
      <c r="L316" s="5" t="s">
        <v>14</v>
      </c>
      <c r="M316" s="16" t="s">
        <v>1414</v>
      </c>
      <c r="N316" s="8" t="s">
        <v>61</v>
      </c>
      <c r="O316" s="91" t="s">
        <v>1398</v>
      </c>
      <c r="P316" s="10" t="s">
        <v>546</v>
      </c>
      <c r="Q316" s="45" t="s">
        <v>1605</v>
      </c>
    </row>
    <row r="317" spans="1:17" ht="60" x14ac:dyDescent="0.25">
      <c r="A317" s="39">
        <f t="shared" si="4"/>
        <v>310</v>
      </c>
      <c r="B317" s="18">
        <v>42591</v>
      </c>
      <c r="C317" s="18" t="s">
        <v>1425</v>
      </c>
      <c r="D317" s="7">
        <v>1057</v>
      </c>
      <c r="E317" s="129">
        <v>369000</v>
      </c>
      <c r="F317" s="95">
        <v>0</v>
      </c>
      <c r="G317" s="58" t="s">
        <v>765</v>
      </c>
      <c r="H317" s="58" t="s">
        <v>765</v>
      </c>
      <c r="I317" s="45" t="s">
        <v>387</v>
      </c>
      <c r="J317" s="19" t="s">
        <v>763</v>
      </c>
      <c r="K317" s="6" t="s">
        <v>14</v>
      </c>
      <c r="L317" s="5" t="s">
        <v>14</v>
      </c>
      <c r="M317" s="16" t="s">
        <v>774</v>
      </c>
      <c r="N317" s="8" t="s">
        <v>195</v>
      </c>
      <c r="O317" s="91" t="s">
        <v>1399</v>
      </c>
      <c r="P317" s="45" t="s">
        <v>562</v>
      </c>
      <c r="Q317" s="45" t="s">
        <v>1426</v>
      </c>
    </row>
    <row r="318" spans="1:17" ht="75" x14ac:dyDescent="0.25">
      <c r="A318" s="39">
        <f t="shared" si="4"/>
        <v>311</v>
      </c>
      <c r="B318" s="18">
        <v>42591</v>
      </c>
      <c r="C318" s="18">
        <v>42591</v>
      </c>
      <c r="D318" s="7">
        <v>1058</v>
      </c>
      <c r="E318" s="129">
        <v>69000</v>
      </c>
      <c r="F318" s="95">
        <v>0</v>
      </c>
      <c r="G318" s="92" t="s">
        <v>894</v>
      </c>
      <c r="H318" s="58" t="s">
        <v>741</v>
      </c>
      <c r="I318" s="45" t="s">
        <v>387</v>
      </c>
      <c r="J318" s="19" t="s">
        <v>740</v>
      </c>
      <c r="K318" s="6" t="s">
        <v>14</v>
      </c>
      <c r="L318" s="5" t="s">
        <v>14</v>
      </c>
      <c r="M318" s="16" t="s">
        <v>768</v>
      </c>
      <c r="N318" s="8" t="s">
        <v>771</v>
      </c>
      <c r="O318" s="91" t="s">
        <v>1400</v>
      </c>
      <c r="P318" s="45" t="s">
        <v>551</v>
      </c>
      <c r="Q318" s="10" t="s">
        <v>1427</v>
      </c>
    </row>
    <row r="319" spans="1:17" ht="60" x14ac:dyDescent="0.25">
      <c r="A319" s="39">
        <f t="shared" si="4"/>
        <v>312</v>
      </c>
      <c r="B319" s="18">
        <v>42591</v>
      </c>
      <c r="C319" s="18">
        <v>42591</v>
      </c>
      <c r="D319" s="7">
        <v>1062</v>
      </c>
      <c r="E319" s="129">
        <v>39900</v>
      </c>
      <c r="F319" s="95">
        <v>0</v>
      </c>
      <c r="G319" s="58" t="s">
        <v>1422</v>
      </c>
      <c r="H319" s="58" t="s">
        <v>1422</v>
      </c>
      <c r="I319" s="45" t="s">
        <v>19</v>
      </c>
      <c r="J319" s="19" t="s">
        <v>1405</v>
      </c>
      <c r="K319" s="6" t="s">
        <v>1488</v>
      </c>
      <c r="L319" s="6" t="s">
        <v>1488</v>
      </c>
      <c r="M319" s="16" t="s">
        <v>109</v>
      </c>
      <c r="N319" s="8" t="s">
        <v>1415</v>
      </c>
      <c r="O319" s="91" t="s">
        <v>1401</v>
      </c>
      <c r="P319" s="45" t="s">
        <v>546</v>
      </c>
      <c r="Q319" s="45" t="s">
        <v>1423</v>
      </c>
    </row>
    <row r="320" spans="1:17" ht="60" x14ac:dyDescent="0.25">
      <c r="A320" s="39">
        <f t="shared" si="4"/>
        <v>313</v>
      </c>
      <c r="B320" s="18">
        <v>42591</v>
      </c>
      <c r="C320" s="18">
        <v>42591</v>
      </c>
      <c r="D320" s="7">
        <v>1059</v>
      </c>
      <c r="E320" s="129">
        <v>10000</v>
      </c>
      <c r="F320" s="95">
        <v>0</v>
      </c>
      <c r="G320" s="92" t="s">
        <v>888</v>
      </c>
      <c r="H320" s="11" t="s">
        <v>478</v>
      </c>
      <c r="I320" s="45" t="s">
        <v>387</v>
      </c>
      <c r="J320" s="19" t="s">
        <v>1406</v>
      </c>
      <c r="K320" s="6" t="s">
        <v>14</v>
      </c>
      <c r="L320" s="5" t="s">
        <v>14</v>
      </c>
      <c r="M320" s="16" t="s">
        <v>887</v>
      </c>
      <c r="N320" s="8" t="s">
        <v>722</v>
      </c>
      <c r="O320" s="91" t="s">
        <v>1402</v>
      </c>
      <c r="P320" s="45" t="s">
        <v>957</v>
      </c>
      <c r="Q320" s="45" t="s">
        <v>1421</v>
      </c>
    </row>
    <row r="321" spans="1:17" ht="60" x14ac:dyDescent="0.25">
      <c r="A321" s="39">
        <f t="shared" si="4"/>
        <v>314</v>
      </c>
      <c r="B321" s="18">
        <v>42591</v>
      </c>
      <c r="C321" s="18">
        <v>42591</v>
      </c>
      <c r="D321" s="7">
        <v>1060</v>
      </c>
      <c r="E321" s="129">
        <v>212609.81</v>
      </c>
      <c r="F321" s="95">
        <v>0</v>
      </c>
      <c r="G321" s="58" t="s">
        <v>1269</v>
      </c>
      <c r="H321" s="58" t="s">
        <v>1269</v>
      </c>
      <c r="I321" s="45" t="s">
        <v>19</v>
      </c>
      <c r="J321" s="19" t="s">
        <v>1002</v>
      </c>
      <c r="K321" s="6" t="s">
        <v>14</v>
      </c>
      <c r="L321" s="5" t="s">
        <v>14</v>
      </c>
      <c r="M321" s="16" t="s">
        <v>1018</v>
      </c>
      <c r="N321" s="8" t="s">
        <v>61</v>
      </c>
      <c r="O321" s="91" t="s">
        <v>1403</v>
      </c>
      <c r="P321" s="45" t="s">
        <v>549</v>
      </c>
      <c r="Q321" s="45" t="s">
        <v>1424</v>
      </c>
    </row>
    <row r="322" spans="1:17" ht="75" x14ac:dyDescent="0.25">
      <c r="A322" s="39">
        <f t="shared" si="4"/>
        <v>315</v>
      </c>
      <c r="B322" s="18">
        <v>42591</v>
      </c>
      <c r="C322" s="18">
        <v>42591</v>
      </c>
      <c r="D322" s="7">
        <v>1061</v>
      </c>
      <c r="E322" s="129">
        <v>394133.54</v>
      </c>
      <c r="F322" s="95">
        <v>0</v>
      </c>
      <c r="G322" s="58" t="s">
        <v>870</v>
      </c>
      <c r="H322" s="58" t="s">
        <v>868</v>
      </c>
      <c r="I322" s="45" t="s">
        <v>387</v>
      </c>
      <c r="J322" s="19" t="s">
        <v>983</v>
      </c>
      <c r="K322" s="6" t="s">
        <v>14</v>
      </c>
      <c r="L322" s="5" t="s">
        <v>14</v>
      </c>
      <c r="M322" s="16" t="s">
        <v>865</v>
      </c>
      <c r="N322" s="8" t="s">
        <v>866</v>
      </c>
      <c r="O322" s="91" t="s">
        <v>1404</v>
      </c>
      <c r="P322" s="45" t="s">
        <v>577</v>
      </c>
      <c r="Q322" s="45" t="s">
        <v>1419</v>
      </c>
    </row>
    <row r="323" spans="1:17" ht="60" x14ac:dyDescent="0.25">
      <c r="A323" s="39">
        <f t="shared" si="4"/>
        <v>316</v>
      </c>
      <c r="B323" s="18">
        <v>42593</v>
      </c>
      <c r="C323" s="18">
        <v>42593</v>
      </c>
      <c r="D323" s="7">
        <v>1066</v>
      </c>
      <c r="E323" s="129">
        <v>934000</v>
      </c>
      <c r="F323" s="95">
        <v>0</v>
      </c>
      <c r="G323" s="58" t="s">
        <v>900</v>
      </c>
      <c r="H323" s="58" t="s">
        <v>900</v>
      </c>
      <c r="I323" s="45" t="s">
        <v>387</v>
      </c>
      <c r="J323" s="19" t="s">
        <v>810</v>
      </c>
      <c r="K323" s="6" t="s">
        <v>14</v>
      </c>
      <c r="L323" s="5" t="s">
        <v>14</v>
      </c>
      <c r="M323" s="16" t="s">
        <v>65</v>
      </c>
      <c r="N323" s="8" t="s">
        <v>881</v>
      </c>
      <c r="O323" s="91" t="s">
        <v>1407</v>
      </c>
      <c r="P323" s="10" t="s">
        <v>551</v>
      </c>
      <c r="Q323" s="10" t="s">
        <v>1428</v>
      </c>
    </row>
    <row r="324" spans="1:17" ht="60" x14ac:dyDescent="0.25">
      <c r="A324" s="39">
        <f t="shared" si="4"/>
        <v>317</v>
      </c>
      <c r="B324" s="18">
        <v>42593</v>
      </c>
      <c r="C324" s="18">
        <v>42593</v>
      </c>
      <c r="D324" s="7">
        <v>1068</v>
      </c>
      <c r="E324" s="129">
        <v>82889.45</v>
      </c>
      <c r="F324" s="95">
        <v>0</v>
      </c>
      <c r="G324" s="58" t="s">
        <v>259</v>
      </c>
      <c r="H324" s="58" t="s">
        <v>259</v>
      </c>
      <c r="I324" s="45" t="s">
        <v>19</v>
      </c>
      <c r="J324" s="19" t="s">
        <v>260</v>
      </c>
      <c r="K324" s="6" t="s">
        <v>14</v>
      </c>
      <c r="L324" s="5" t="s">
        <v>14</v>
      </c>
      <c r="M324" s="16" t="s">
        <v>109</v>
      </c>
      <c r="N324" s="8" t="s">
        <v>261</v>
      </c>
      <c r="O324" s="91" t="s">
        <v>1408</v>
      </c>
      <c r="P324" s="45" t="s">
        <v>577</v>
      </c>
      <c r="Q324" s="45" t="s">
        <v>1429</v>
      </c>
    </row>
    <row r="325" spans="1:17" ht="60" x14ac:dyDescent="0.25">
      <c r="A325" s="39">
        <f t="shared" si="4"/>
        <v>318</v>
      </c>
      <c r="B325" s="18">
        <v>42591</v>
      </c>
      <c r="C325" s="18">
        <v>42593</v>
      </c>
      <c r="D325" s="7">
        <v>17</v>
      </c>
      <c r="E325" s="129">
        <v>330000</v>
      </c>
      <c r="F325" s="95">
        <v>0</v>
      </c>
      <c r="G325" s="58" t="s">
        <v>1489</v>
      </c>
      <c r="H325" s="58" t="s">
        <v>1489</v>
      </c>
      <c r="I325" s="45" t="s">
        <v>118</v>
      </c>
      <c r="J325" s="19" t="s">
        <v>1246</v>
      </c>
      <c r="K325" s="6" t="s">
        <v>14</v>
      </c>
      <c r="L325" s="5" t="s">
        <v>14</v>
      </c>
      <c r="M325" s="16" t="s">
        <v>65</v>
      </c>
      <c r="N325" s="8" t="s">
        <v>1490</v>
      </c>
      <c r="O325" s="91" t="s">
        <v>1491</v>
      </c>
      <c r="P325" s="45" t="s">
        <v>551</v>
      </c>
      <c r="Q325" s="45" t="s">
        <v>1492</v>
      </c>
    </row>
    <row r="326" spans="1:17" ht="60" x14ac:dyDescent="0.25">
      <c r="A326" s="39">
        <v>318</v>
      </c>
      <c r="B326" s="18">
        <v>42601</v>
      </c>
      <c r="C326" s="18">
        <v>42601</v>
      </c>
      <c r="D326" s="7">
        <v>1309</v>
      </c>
      <c r="E326" s="129">
        <v>425086.38</v>
      </c>
      <c r="F326" s="95">
        <v>0</v>
      </c>
      <c r="G326" s="58" t="s">
        <v>1438</v>
      </c>
      <c r="H326" s="58" t="s">
        <v>1438</v>
      </c>
      <c r="I326" s="45" t="s">
        <v>19</v>
      </c>
      <c r="J326" s="19" t="s">
        <v>1430</v>
      </c>
      <c r="K326" s="6" t="s">
        <v>14</v>
      </c>
      <c r="L326" s="5" t="s">
        <v>14</v>
      </c>
      <c r="M326" s="16" t="s">
        <v>15</v>
      </c>
      <c r="N326" s="8" t="s">
        <v>1436</v>
      </c>
      <c r="O326" s="91" t="s">
        <v>1431</v>
      </c>
      <c r="P326" s="45" t="s">
        <v>577</v>
      </c>
      <c r="Q326" s="45" t="s">
        <v>1439</v>
      </c>
    </row>
    <row r="327" spans="1:17" ht="75" x14ac:dyDescent="0.25">
      <c r="A327" s="39">
        <v>319</v>
      </c>
      <c r="B327" s="18">
        <v>42601</v>
      </c>
      <c r="C327" s="18">
        <v>42601</v>
      </c>
      <c r="D327" s="7">
        <v>1308</v>
      </c>
      <c r="E327" s="129">
        <v>159863.21</v>
      </c>
      <c r="F327" s="95">
        <v>0</v>
      </c>
      <c r="G327" s="58" t="s">
        <v>1440</v>
      </c>
      <c r="H327" s="58" t="s">
        <v>1440</v>
      </c>
      <c r="I327" s="45" t="s">
        <v>19</v>
      </c>
      <c r="J327" s="19" t="s">
        <v>515</v>
      </c>
      <c r="K327" s="6" t="s">
        <v>14</v>
      </c>
      <c r="L327" s="5" t="s">
        <v>14</v>
      </c>
      <c r="M327" s="16" t="s">
        <v>1435</v>
      </c>
      <c r="N327" s="8" t="s">
        <v>1437</v>
      </c>
      <c r="O327" s="91" t="s">
        <v>1432</v>
      </c>
      <c r="P327" s="45" t="s">
        <v>551</v>
      </c>
      <c r="Q327" s="45" t="s">
        <v>1441</v>
      </c>
    </row>
    <row r="328" spans="1:17" ht="75" x14ac:dyDescent="0.25">
      <c r="A328" s="39">
        <v>320</v>
      </c>
      <c r="B328" s="18">
        <v>42540</v>
      </c>
      <c r="C328" s="18">
        <v>42540</v>
      </c>
      <c r="D328" s="7">
        <v>1306</v>
      </c>
      <c r="E328" s="129">
        <v>240000</v>
      </c>
      <c r="F328" s="95">
        <v>0</v>
      </c>
      <c r="G328" s="75" t="s">
        <v>786</v>
      </c>
      <c r="H328" s="58" t="s">
        <v>786</v>
      </c>
      <c r="I328" s="45" t="s">
        <v>387</v>
      </c>
      <c r="J328" s="19" t="s">
        <v>1433</v>
      </c>
      <c r="K328" s="6" t="s">
        <v>14</v>
      </c>
      <c r="L328" s="5" t="s">
        <v>14</v>
      </c>
      <c r="M328" s="16" t="s">
        <v>787</v>
      </c>
      <c r="N328" s="8" t="s">
        <v>78</v>
      </c>
      <c r="O328" s="91" t="s">
        <v>1434</v>
      </c>
      <c r="P328" s="45" t="s">
        <v>562</v>
      </c>
      <c r="Q328" s="45" t="s">
        <v>1442</v>
      </c>
    </row>
    <row r="329" spans="1:17" ht="60" x14ac:dyDescent="0.25">
      <c r="A329" s="39">
        <v>321</v>
      </c>
      <c r="B329" s="18">
        <v>42605</v>
      </c>
      <c r="C329" s="18">
        <v>42605</v>
      </c>
      <c r="D329" s="7">
        <v>1331</v>
      </c>
      <c r="E329" s="129">
        <v>102200</v>
      </c>
      <c r="F329" s="95">
        <v>0</v>
      </c>
      <c r="G329" s="58" t="s">
        <v>941</v>
      </c>
      <c r="H329" s="58" t="s">
        <v>941</v>
      </c>
      <c r="I329" s="45" t="s">
        <v>387</v>
      </c>
      <c r="J329" s="133" t="s">
        <v>1447</v>
      </c>
      <c r="K329" s="6" t="s">
        <v>14</v>
      </c>
      <c r="L329" s="5" t="s">
        <v>14</v>
      </c>
      <c r="M329" s="16" t="s">
        <v>322</v>
      </c>
      <c r="N329" s="8" t="s">
        <v>148</v>
      </c>
      <c r="O329" s="91" t="s">
        <v>1443</v>
      </c>
      <c r="P329" s="45" t="s">
        <v>540</v>
      </c>
      <c r="Q329" s="45" t="s">
        <v>1451</v>
      </c>
    </row>
    <row r="330" spans="1:17" ht="75" x14ac:dyDescent="0.25">
      <c r="A330" s="39">
        <v>322</v>
      </c>
      <c r="B330" s="18">
        <v>42605</v>
      </c>
      <c r="C330" s="18">
        <v>42605</v>
      </c>
      <c r="D330" s="7">
        <v>18</v>
      </c>
      <c r="E330" s="129">
        <v>842000</v>
      </c>
      <c r="F330" s="95">
        <v>0</v>
      </c>
      <c r="G330" s="11" t="s">
        <v>766</v>
      </c>
      <c r="H330" s="11" t="s">
        <v>766</v>
      </c>
      <c r="I330" s="10" t="s">
        <v>118</v>
      </c>
      <c r="J330" s="133" t="s">
        <v>54</v>
      </c>
      <c r="K330" s="6" t="s">
        <v>14</v>
      </c>
      <c r="L330" s="5" t="s">
        <v>14</v>
      </c>
      <c r="M330" s="16" t="s">
        <v>65</v>
      </c>
      <c r="N330" s="8" t="s">
        <v>776</v>
      </c>
      <c r="O330" s="91" t="s">
        <v>1444</v>
      </c>
      <c r="P330" s="45" t="s">
        <v>551</v>
      </c>
      <c r="Q330" s="45" t="s">
        <v>1452</v>
      </c>
    </row>
    <row r="331" spans="1:17" ht="60" x14ac:dyDescent="0.25">
      <c r="A331" s="39">
        <v>323</v>
      </c>
      <c r="B331" s="18">
        <v>42605</v>
      </c>
      <c r="C331" s="18">
        <v>42605</v>
      </c>
      <c r="D331" s="7">
        <v>3383</v>
      </c>
      <c r="E331" s="129">
        <v>377861.67</v>
      </c>
      <c r="F331" s="95">
        <v>0</v>
      </c>
      <c r="G331" s="58" t="s">
        <v>1047</v>
      </c>
      <c r="H331" s="58" t="s">
        <v>1047</v>
      </c>
      <c r="I331" s="45" t="s">
        <v>12</v>
      </c>
      <c r="J331" s="133" t="s">
        <v>1448</v>
      </c>
      <c r="K331" s="6" t="s">
        <v>14</v>
      </c>
      <c r="L331" s="5" t="s">
        <v>14</v>
      </c>
      <c r="M331" s="16" t="s">
        <v>1019</v>
      </c>
      <c r="N331" s="8" t="s">
        <v>881</v>
      </c>
      <c r="O331" s="91" t="s">
        <v>1445</v>
      </c>
      <c r="P331" s="45" t="s">
        <v>551</v>
      </c>
      <c r="Q331" s="45" t="s">
        <v>1582</v>
      </c>
    </row>
    <row r="332" spans="1:17" ht="75" x14ac:dyDescent="0.25">
      <c r="A332" s="39">
        <v>324</v>
      </c>
      <c r="B332" s="18">
        <v>42605</v>
      </c>
      <c r="C332" s="18">
        <v>42605</v>
      </c>
      <c r="D332" s="7">
        <v>1314</v>
      </c>
      <c r="E332" s="129">
        <v>61902.43</v>
      </c>
      <c r="F332" s="95">
        <v>0</v>
      </c>
      <c r="G332" s="92" t="s">
        <v>897</v>
      </c>
      <c r="H332" s="58" t="s">
        <v>340</v>
      </c>
      <c r="I332" s="45" t="s">
        <v>387</v>
      </c>
      <c r="J332" s="133" t="s">
        <v>817</v>
      </c>
      <c r="K332" s="6" t="s">
        <v>14</v>
      </c>
      <c r="L332" s="5" t="s">
        <v>14</v>
      </c>
      <c r="M332" s="16" t="s">
        <v>388</v>
      </c>
      <c r="N332" s="8" t="s">
        <v>341</v>
      </c>
      <c r="O332" s="91" t="s">
        <v>1446</v>
      </c>
      <c r="P332" s="45" t="s">
        <v>1449</v>
      </c>
      <c r="Q332" s="45" t="s">
        <v>1450</v>
      </c>
    </row>
    <row r="333" spans="1:17" ht="60" x14ac:dyDescent="0.25">
      <c r="A333" s="39">
        <v>325</v>
      </c>
      <c r="B333" s="18">
        <v>42606</v>
      </c>
      <c r="C333" s="18">
        <v>42606</v>
      </c>
      <c r="D333" s="7">
        <v>1372</v>
      </c>
      <c r="E333" s="129">
        <v>103138.8</v>
      </c>
      <c r="F333" s="95">
        <v>0</v>
      </c>
      <c r="G333" s="25" t="s">
        <v>1460</v>
      </c>
      <c r="H333" s="25" t="s">
        <v>1460</v>
      </c>
      <c r="I333" s="10" t="s">
        <v>19</v>
      </c>
      <c r="J333" s="133" t="s">
        <v>1455</v>
      </c>
      <c r="K333" s="6" t="s">
        <v>14</v>
      </c>
      <c r="L333" s="5" t="s">
        <v>14</v>
      </c>
      <c r="M333" s="16" t="s">
        <v>1456</v>
      </c>
      <c r="N333" s="8" t="s">
        <v>458</v>
      </c>
      <c r="O333" s="91" t="s">
        <v>1453</v>
      </c>
      <c r="P333" s="45" t="s">
        <v>573</v>
      </c>
      <c r="Q333" s="45" t="s">
        <v>1458</v>
      </c>
    </row>
    <row r="334" spans="1:17" ht="60" x14ac:dyDescent="0.25">
      <c r="A334" s="39">
        <v>326</v>
      </c>
      <c r="B334" s="18">
        <v>42606</v>
      </c>
      <c r="C334" s="18">
        <v>42606</v>
      </c>
      <c r="D334" s="7">
        <v>20</v>
      </c>
      <c r="E334" s="129">
        <v>88209.01</v>
      </c>
      <c r="F334" s="95">
        <v>0</v>
      </c>
      <c r="G334" s="25" t="s">
        <v>1461</v>
      </c>
      <c r="H334" s="25" t="s">
        <v>1461</v>
      </c>
      <c r="I334" s="10" t="s">
        <v>118</v>
      </c>
      <c r="J334" s="133" t="s">
        <v>999</v>
      </c>
      <c r="K334" s="6" t="s">
        <v>14</v>
      </c>
      <c r="L334" s="5" t="s">
        <v>14</v>
      </c>
      <c r="M334" s="16" t="s">
        <v>1020</v>
      </c>
      <c r="N334" s="8" t="s">
        <v>1457</v>
      </c>
      <c r="O334" s="91" t="s">
        <v>1454</v>
      </c>
      <c r="P334" s="45" t="s">
        <v>549</v>
      </c>
      <c r="Q334" s="45" t="s">
        <v>1459</v>
      </c>
    </row>
    <row r="335" spans="1:17" ht="60" x14ac:dyDescent="0.25">
      <c r="A335" s="39">
        <v>327</v>
      </c>
      <c r="B335" s="18">
        <v>42607</v>
      </c>
      <c r="C335" s="18">
        <v>42607</v>
      </c>
      <c r="D335" s="7">
        <v>21</v>
      </c>
      <c r="E335" s="129">
        <v>46721.27</v>
      </c>
      <c r="F335" s="95">
        <v>0</v>
      </c>
      <c r="G335" s="25" t="s">
        <v>1483</v>
      </c>
      <c r="H335" s="25" t="s">
        <v>1483</v>
      </c>
      <c r="I335" s="10" t="s">
        <v>118</v>
      </c>
      <c r="J335" s="133" t="s">
        <v>975</v>
      </c>
      <c r="K335" s="6" t="s">
        <v>14</v>
      </c>
      <c r="L335" s="5" t="s">
        <v>14</v>
      </c>
      <c r="M335" s="16" t="s">
        <v>1031</v>
      </c>
      <c r="N335" s="8" t="s">
        <v>510</v>
      </c>
      <c r="O335" s="91" t="s">
        <v>1462</v>
      </c>
      <c r="P335" s="45" t="s">
        <v>546</v>
      </c>
      <c r="Q335" s="45" t="s">
        <v>1606</v>
      </c>
    </row>
    <row r="336" spans="1:17" ht="60" x14ac:dyDescent="0.25">
      <c r="A336" s="39">
        <v>328</v>
      </c>
      <c r="B336" s="18">
        <v>42607</v>
      </c>
      <c r="C336" s="18">
        <v>42607</v>
      </c>
      <c r="D336" s="7">
        <v>1377</v>
      </c>
      <c r="E336" s="129">
        <v>291963.09000000003</v>
      </c>
      <c r="F336" s="95">
        <v>0</v>
      </c>
      <c r="G336" s="25" t="s">
        <v>1485</v>
      </c>
      <c r="H336" s="25" t="s">
        <v>1485</v>
      </c>
      <c r="I336" s="10" t="s">
        <v>19</v>
      </c>
      <c r="J336" s="133" t="s">
        <v>1466</v>
      </c>
      <c r="K336" s="6" t="s">
        <v>26</v>
      </c>
      <c r="L336" s="5" t="s">
        <v>283</v>
      </c>
      <c r="M336" s="16"/>
      <c r="N336" s="8" t="s">
        <v>464</v>
      </c>
      <c r="O336" s="91" t="s">
        <v>1463</v>
      </c>
      <c r="P336" s="45" t="s">
        <v>550</v>
      </c>
      <c r="Q336" s="45" t="s">
        <v>1607</v>
      </c>
    </row>
    <row r="337" spans="1:17" ht="75" x14ac:dyDescent="0.25">
      <c r="A337" s="39">
        <v>329</v>
      </c>
      <c r="B337" s="18">
        <v>42606</v>
      </c>
      <c r="C337" s="18">
        <v>42607</v>
      </c>
      <c r="D337" s="7">
        <v>19</v>
      </c>
      <c r="E337" s="129">
        <v>92500.800000000003</v>
      </c>
      <c r="F337" s="95">
        <v>0</v>
      </c>
      <c r="G337" s="25" t="s">
        <v>263</v>
      </c>
      <c r="H337" s="25" t="s">
        <v>263</v>
      </c>
      <c r="I337" s="10" t="s">
        <v>118</v>
      </c>
      <c r="J337" s="133" t="s">
        <v>988</v>
      </c>
      <c r="K337" s="6" t="s">
        <v>14</v>
      </c>
      <c r="L337" s="5" t="s">
        <v>14</v>
      </c>
      <c r="M337" s="16" t="s">
        <v>65</v>
      </c>
      <c r="N337" s="8" t="s">
        <v>265</v>
      </c>
      <c r="O337" s="91" t="s">
        <v>1464</v>
      </c>
      <c r="P337" s="45" t="s">
        <v>549</v>
      </c>
      <c r="Q337" s="45" t="s">
        <v>1608</v>
      </c>
    </row>
    <row r="338" spans="1:17" ht="60" x14ac:dyDescent="0.25">
      <c r="A338" s="39">
        <v>330</v>
      </c>
      <c r="B338" s="18">
        <v>42607</v>
      </c>
      <c r="C338" s="18">
        <v>42607</v>
      </c>
      <c r="D338" s="7">
        <v>3422</v>
      </c>
      <c r="E338" s="129">
        <v>361896.9</v>
      </c>
      <c r="F338" s="95">
        <v>0</v>
      </c>
      <c r="G338" s="25" t="s">
        <v>1482</v>
      </c>
      <c r="H338" s="25" t="s">
        <v>1482</v>
      </c>
      <c r="I338" s="10" t="s">
        <v>12</v>
      </c>
      <c r="J338" s="133" t="s">
        <v>1467</v>
      </c>
      <c r="K338" s="6" t="s">
        <v>14</v>
      </c>
      <c r="L338" s="5" t="s">
        <v>14</v>
      </c>
      <c r="M338" s="16" t="s">
        <v>180</v>
      </c>
      <c r="N338" s="8" t="s">
        <v>195</v>
      </c>
      <c r="O338" s="91" t="s">
        <v>1465</v>
      </c>
      <c r="P338" s="45" t="s">
        <v>551</v>
      </c>
      <c r="Q338" s="45" t="s">
        <v>1609</v>
      </c>
    </row>
    <row r="339" spans="1:17" ht="45" x14ac:dyDescent="0.25">
      <c r="A339" s="39">
        <f t="shared" ref="A339:A402" si="5">A338+1</f>
        <v>331</v>
      </c>
      <c r="B339" s="18">
        <v>42608</v>
      </c>
      <c r="C339" s="18">
        <v>42608</v>
      </c>
      <c r="D339" s="7">
        <v>3422</v>
      </c>
      <c r="E339" s="135">
        <v>-361896.9</v>
      </c>
      <c r="F339" s="95">
        <v>0</v>
      </c>
      <c r="G339" s="25" t="s">
        <v>1482</v>
      </c>
      <c r="H339" s="25" t="s">
        <v>1482</v>
      </c>
      <c r="I339" s="10" t="s">
        <v>12</v>
      </c>
      <c r="J339" s="133" t="s">
        <v>1467</v>
      </c>
      <c r="K339" s="6" t="s">
        <v>14</v>
      </c>
      <c r="L339" s="5" t="s">
        <v>14</v>
      </c>
      <c r="M339" s="16" t="s">
        <v>180</v>
      </c>
      <c r="N339" s="8" t="s">
        <v>195</v>
      </c>
      <c r="O339" s="94" t="s">
        <v>1494</v>
      </c>
      <c r="P339" s="45" t="s">
        <v>551</v>
      </c>
      <c r="Q339" s="45" t="s">
        <v>805</v>
      </c>
    </row>
    <row r="340" spans="1:17" ht="45" x14ac:dyDescent="0.25">
      <c r="A340" s="39">
        <f t="shared" si="5"/>
        <v>332</v>
      </c>
      <c r="B340" s="18">
        <v>42611</v>
      </c>
      <c r="C340" s="18">
        <v>42611</v>
      </c>
      <c r="D340" s="7">
        <v>271</v>
      </c>
      <c r="E340" s="135">
        <v>-33000</v>
      </c>
      <c r="F340" s="95">
        <v>0</v>
      </c>
      <c r="G340" s="25" t="s">
        <v>174</v>
      </c>
      <c r="H340" s="25" t="s">
        <v>174</v>
      </c>
      <c r="I340" s="10" t="s">
        <v>118</v>
      </c>
      <c r="J340" s="133" t="s">
        <v>175</v>
      </c>
      <c r="K340" s="6" t="s">
        <v>14</v>
      </c>
      <c r="L340" s="5" t="s">
        <v>14</v>
      </c>
      <c r="M340" s="16" t="s">
        <v>65</v>
      </c>
      <c r="N340" s="8" t="s">
        <v>176</v>
      </c>
      <c r="O340" s="94" t="s">
        <v>1487</v>
      </c>
      <c r="P340" s="10" t="s">
        <v>551</v>
      </c>
      <c r="Q340" s="45" t="s">
        <v>805</v>
      </c>
    </row>
    <row r="341" spans="1:17" ht="60" x14ac:dyDescent="0.25">
      <c r="A341" s="39">
        <f t="shared" si="5"/>
        <v>333</v>
      </c>
      <c r="B341" s="18">
        <v>42612</v>
      </c>
      <c r="C341" s="18">
        <v>42612</v>
      </c>
      <c r="D341" s="7">
        <v>1399</v>
      </c>
      <c r="E341" s="129">
        <v>128987.41</v>
      </c>
      <c r="F341" s="95">
        <v>0</v>
      </c>
      <c r="G341" s="25" t="s">
        <v>1477</v>
      </c>
      <c r="H341" s="25" t="s">
        <v>1477</v>
      </c>
      <c r="I341" s="10" t="s">
        <v>19</v>
      </c>
      <c r="J341" s="133" t="s">
        <v>1472</v>
      </c>
      <c r="K341" s="6" t="s">
        <v>26</v>
      </c>
      <c r="L341" s="5" t="s">
        <v>283</v>
      </c>
      <c r="M341" s="16"/>
      <c r="N341" s="8" t="s">
        <v>1021</v>
      </c>
      <c r="O341" s="91" t="s">
        <v>1468</v>
      </c>
      <c r="P341" s="45" t="s">
        <v>1478</v>
      </c>
      <c r="Q341" s="45" t="s">
        <v>1561</v>
      </c>
    </row>
    <row r="342" spans="1:17" ht="75" x14ac:dyDescent="0.25">
      <c r="A342" s="39">
        <f t="shared" si="5"/>
        <v>334</v>
      </c>
      <c r="B342" s="18">
        <v>42612</v>
      </c>
      <c r="C342" s="18">
        <v>42612</v>
      </c>
      <c r="D342" s="7">
        <v>1400</v>
      </c>
      <c r="E342" s="129">
        <v>175414.32</v>
      </c>
      <c r="F342" s="95">
        <v>0</v>
      </c>
      <c r="G342" s="25" t="s">
        <v>1034</v>
      </c>
      <c r="H342" s="25" t="s">
        <v>1034</v>
      </c>
      <c r="I342" s="10" t="s">
        <v>19</v>
      </c>
      <c r="J342" s="133" t="s">
        <v>976</v>
      </c>
      <c r="K342" s="6" t="s">
        <v>26</v>
      </c>
      <c r="L342" s="5" t="s">
        <v>248</v>
      </c>
      <c r="M342" s="16" t="s">
        <v>141</v>
      </c>
      <c r="N342" s="8" t="s">
        <v>148</v>
      </c>
      <c r="O342" s="91" t="s">
        <v>1469</v>
      </c>
      <c r="P342" s="45" t="s">
        <v>562</v>
      </c>
      <c r="Q342" s="45" t="s">
        <v>1560</v>
      </c>
    </row>
    <row r="343" spans="1:17" ht="60" x14ac:dyDescent="0.25">
      <c r="A343" s="39">
        <f t="shared" si="5"/>
        <v>335</v>
      </c>
      <c r="B343" s="18">
        <v>42612</v>
      </c>
      <c r="C343" s="18">
        <v>42612</v>
      </c>
      <c r="D343" s="7">
        <v>1401</v>
      </c>
      <c r="E343" s="129">
        <v>332630.08</v>
      </c>
      <c r="F343" s="95">
        <v>0</v>
      </c>
      <c r="G343" s="25" t="s">
        <v>1480</v>
      </c>
      <c r="H343" s="25" t="s">
        <v>1480</v>
      </c>
      <c r="I343" s="10" t="s">
        <v>19</v>
      </c>
      <c r="J343" s="133" t="s">
        <v>1473</v>
      </c>
      <c r="K343" s="6" t="s">
        <v>14</v>
      </c>
      <c r="L343" s="5" t="s">
        <v>14</v>
      </c>
      <c r="M343" s="16" t="s">
        <v>1475</v>
      </c>
      <c r="N343" s="8" t="s">
        <v>121</v>
      </c>
      <c r="O343" s="91" t="s">
        <v>1470</v>
      </c>
      <c r="P343" s="45" t="s">
        <v>577</v>
      </c>
      <c r="Q343" s="45" t="s">
        <v>1547</v>
      </c>
    </row>
    <row r="344" spans="1:17" ht="60" x14ac:dyDescent="0.25">
      <c r="A344" s="39">
        <f t="shared" si="5"/>
        <v>336</v>
      </c>
      <c r="B344" s="18">
        <v>42612</v>
      </c>
      <c r="C344" s="18">
        <v>42612</v>
      </c>
      <c r="D344" s="7">
        <v>3519</v>
      </c>
      <c r="E344" s="129">
        <v>44976.84</v>
      </c>
      <c r="F344" s="95">
        <v>0</v>
      </c>
      <c r="G344" s="25" t="s">
        <v>1481</v>
      </c>
      <c r="H344" s="25" t="s">
        <v>1481</v>
      </c>
      <c r="I344" s="10" t="s">
        <v>12</v>
      </c>
      <c r="J344" s="133" t="s">
        <v>1474</v>
      </c>
      <c r="K344" s="6" t="s">
        <v>14</v>
      </c>
      <c r="L344" s="5" t="s">
        <v>14</v>
      </c>
      <c r="M344" s="16" t="s">
        <v>1476</v>
      </c>
      <c r="N344" s="8" t="s">
        <v>195</v>
      </c>
      <c r="O344" s="91" t="s">
        <v>1471</v>
      </c>
      <c r="P344" s="45" t="s">
        <v>549</v>
      </c>
      <c r="Q344" s="45" t="s">
        <v>1583</v>
      </c>
    </row>
    <row r="345" spans="1:17" ht="60" x14ac:dyDescent="0.25">
      <c r="A345" s="39">
        <f t="shared" si="5"/>
        <v>337</v>
      </c>
      <c r="B345" s="18">
        <v>42614</v>
      </c>
      <c r="C345" s="18">
        <v>42614</v>
      </c>
      <c r="D345" s="7">
        <v>1415</v>
      </c>
      <c r="E345" s="138">
        <v>54941.34</v>
      </c>
      <c r="F345" s="95">
        <v>0</v>
      </c>
      <c r="G345" s="25" t="s">
        <v>1580</v>
      </c>
      <c r="H345" s="25" t="s">
        <v>1580</v>
      </c>
      <c r="I345" s="10" t="s">
        <v>19</v>
      </c>
      <c r="J345" s="133" t="s">
        <v>1522</v>
      </c>
      <c r="K345" s="6" t="s">
        <v>14</v>
      </c>
      <c r="L345" s="5" t="s">
        <v>14</v>
      </c>
      <c r="M345" s="16" t="s">
        <v>1528</v>
      </c>
      <c r="N345" s="8" t="s">
        <v>229</v>
      </c>
      <c r="O345" s="91" t="s">
        <v>1565</v>
      </c>
      <c r="P345" s="45" t="s">
        <v>540</v>
      </c>
      <c r="Q345" s="45" t="s">
        <v>1581</v>
      </c>
    </row>
    <row r="346" spans="1:17" ht="60" x14ac:dyDescent="0.25">
      <c r="A346" s="39">
        <f t="shared" si="5"/>
        <v>338</v>
      </c>
      <c r="B346" s="18">
        <v>42614</v>
      </c>
      <c r="C346" s="18">
        <v>42614</v>
      </c>
      <c r="D346" s="7">
        <v>1417</v>
      </c>
      <c r="E346" s="138">
        <v>396194.4</v>
      </c>
      <c r="F346" s="95">
        <v>0</v>
      </c>
      <c r="G346" s="25" t="s">
        <v>367</v>
      </c>
      <c r="H346" s="25" t="s">
        <v>367</v>
      </c>
      <c r="I346" s="10" t="s">
        <v>19</v>
      </c>
      <c r="J346" s="133" t="s">
        <v>1570</v>
      </c>
      <c r="K346" s="6" t="s">
        <v>14</v>
      </c>
      <c r="L346" s="5" t="s">
        <v>14</v>
      </c>
      <c r="M346" s="16" t="s">
        <v>65</v>
      </c>
      <c r="N346" s="8" t="s">
        <v>369</v>
      </c>
      <c r="O346" s="91" t="s">
        <v>1566</v>
      </c>
      <c r="P346" s="45" t="s">
        <v>551</v>
      </c>
      <c r="Q346" s="45" t="s">
        <v>1577</v>
      </c>
    </row>
    <row r="347" spans="1:17" ht="60" x14ac:dyDescent="0.25">
      <c r="A347" s="39">
        <f t="shared" si="5"/>
        <v>339</v>
      </c>
      <c r="B347" s="18">
        <v>42614</v>
      </c>
      <c r="C347" s="18">
        <v>42614</v>
      </c>
      <c r="D347" s="7">
        <v>3570</v>
      </c>
      <c r="E347" s="138">
        <v>528134.86</v>
      </c>
      <c r="F347" s="95">
        <v>0</v>
      </c>
      <c r="G347" s="25" t="s">
        <v>1578</v>
      </c>
      <c r="H347" s="25" t="s">
        <v>1578</v>
      </c>
      <c r="I347" s="10" t="s">
        <v>12</v>
      </c>
      <c r="J347" s="133" t="s">
        <v>1571</v>
      </c>
      <c r="K347" s="6" t="s">
        <v>14</v>
      </c>
      <c r="L347" s="5" t="s">
        <v>14</v>
      </c>
      <c r="M347" s="16" t="s">
        <v>1020</v>
      </c>
      <c r="N347" s="8" t="s">
        <v>241</v>
      </c>
      <c r="O347" s="91" t="s">
        <v>1568</v>
      </c>
      <c r="P347" s="45" t="s">
        <v>551</v>
      </c>
      <c r="Q347" s="45" t="s">
        <v>1579</v>
      </c>
    </row>
    <row r="348" spans="1:17" ht="60" x14ac:dyDescent="0.25">
      <c r="A348" s="39">
        <f t="shared" si="5"/>
        <v>340</v>
      </c>
      <c r="B348" s="18">
        <v>42614</v>
      </c>
      <c r="C348" s="18">
        <v>42614</v>
      </c>
      <c r="D348" s="7">
        <v>3571</v>
      </c>
      <c r="E348" s="138">
        <v>213917.91</v>
      </c>
      <c r="F348" s="95">
        <v>0</v>
      </c>
      <c r="G348" s="25" t="s">
        <v>1575</v>
      </c>
      <c r="H348" s="25" t="s">
        <v>1575</v>
      </c>
      <c r="I348" s="10" t="s">
        <v>12</v>
      </c>
      <c r="J348" s="133" t="s">
        <v>1572</v>
      </c>
      <c r="K348" s="6" t="s">
        <v>14</v>
      </c>
      <c r="L348" s="5" t="s">
        <v>14</v>
      </c>
      <c r="M348" s="16" t="s">
        <v>1573</v>
      </c>
      <c r="N348" s="8" t="s">
        <v>470</v>
      </c>
      <c r="O348" s="91" t="s">
        <v>1569</v>
      </c>
      <c r="P348" s="45" t="s">
        <v>551</v>
      </c>
      <c r="Q348" s="45" t="s">
        <v>1576</v>
      </c>
    </row>
    <row r="349" spans="1:17" ht="75" x14ac:dyDescent="0.25">
      <c r="A349" s="39">
        <f t="shared" si="5"/>
        <v>341</v>
      </c>
      <c r="B349" s="18">
        <v>42614</v>
      </c>
      <c r="C349" s="18">
        <v>42614</v>
      </c>
      <c r="D349" s="7">
        <v>1419</v>
      </c>
      <c r="E349" s="138">
        <v>224703.86</v>
      </c>
      <c r="F349" s="95">
        <v>0</v>
      </c>
      <c r="G349" s="25" t="s">
        <v>1601</v>
      </c>
      <c r="H349" s="25" t="s">
        <v>1601</v>
      </c>
      <c r="I349" s="23" t="s">
        <v>19</v>
      </c>
      <c r="J349" s="133" t="s">
        <v>1653</v>
      </c>
      <c r="K349" s="62" t="s">
        <v>14</v>
      </c>
      <c r="L349" s="62" t="s">
        <v>14</v>
      </c>
      <c r="M349" s="16" t="s">
        <v>1624</v>
      </c>
      <c r="N349" s="8" t="s">
        <v>1574</v>
      </c>
      <c r="O349" s="91" t="s">
        <v>1567</v>
      </c>
      <c r="P349" s="45" t="s">
        <v>546</v>
      </c>
      <c r="Q349" s="45" t="s">
        <v>1660</v>
      </c>
    </row>
    <row r="350" spans="1:17" ht="60" x14ac:dyDescent="0.25">
      <c r="A350" s="39">
        <f t="shared" si="5"/>
        <v>342</v>
      </c>
      <c r="B350" s="18">
        <v>42620</v>
      </c>
      <c r="C350" s="18">
        <v>42620</v>
      </c>
      <c r="D350" s="7">
        <v>1419</v>
      </c>
      <c r="E350" s="144">
        <v>-224703.86</v>
      </c>
      <c r="F350" s="95">
        <v>0</v>
      </c>
      <c r="G350" s="25" t="s">
        <v>1601</v>
      </c>
      <c r="H350" s="25" t="s">
        <v>1601</v>
      </c>
      <c r="I350" s="23" t="s">
        <v>19</v>
      </c>
      <c r="J350" s="133" t="s">
        <v>1654</v>
      </c>
      <c r="K350" s="62" t="s">
        <v>14</v>
      </c>
      <c r="L350" s="62" t="s">
        <v>14</v>
      </c>
      <c r="M350" s="16" t="s">
        <v>1624</v>
      </c>
      <c r="N350" s="8" t="s">
        <v>1574</v>
      </c>
      <c r="O350" s="94" t="s">
        <v>1655</v>
      </c>
      <c r="P350" s="45" t="s">
        <v>1656</v>
      </c>
      <c r="Q350" s="45" t="s">
        <v>805</v>
      </c>
    </row>
    <row r="351" spans="1:17" ht="60" x14ac:dyDescent="0.25">
      <c r="A351" s="39">
        <f t="shared" si="5"/>
        <v>343</v>
      </c>
      <c r="B351" s="18">
        <v>42615</v>
      </c>
      <c r="C351" s="18">
        <v>42615</v>
      </c>
      <c r="D351" s="7">
        <v>1430</v>
      </c>
      <c r="E351" s="138">
        <v>15552</v>
      </c>
      <c r="F351" s="95">
        <v>0</v>
      </c>
      <c r="G351" s="25" t="s">
        <v>1580</v>
      </c>
      <c r="H351" s="25" t="s">
        <v>1580</v>
      </c>
      <c r="I351" s="10" t="s">
        <v>19</v>
      </c>
      <c r="J351" s="133" t="s">
        <v>1508</v>
      </c>
      <c r="K351" s="6" t="s">
        <v>14</v>
      </c>
      <c r="L351" s="5" t="s">
        <v>14</v>
      </c>
      <c r="M351" s="16" t="s">
        <v>1528</v>
      </c>
      <c r="N351" s="8" t="s">
        <v>229</v>
      </c>
      <c r="O351" s="91" t="s">
        <v>1500</v>
      </c>
      <c r="P351" s="45" t="s">
        <v>540</v>
      </c>
      <c r="Q351" s="45" t="s">
        <v>1581</v>
      </c>
    </row>
    <row r="352" spans="1:17" ht="60" x14ac:dyDescent="0.25">
      <c r="A352" s="39">
        <f t="shared" si="5"/>
        <v>344</v>
      </c>
      <c r="B352" s="18">
        <v>42615</v>
      </c>
      <c r="C352" s="18">
        <v>42615</v>
      </c>
      <c r="D352" s="7">
        <v>1431</v>
      </c>
      <c r="E352" s="138">
        <v>41880</v>
      </c>
      <c r="F352" s="95">
        <v>0</v>
      </c>
      <c r="G352" s="25" t="s">
        <v>1580</v>
      </c>
      <c r="H352" s="25" t="s">
        <v>1580</v>
      </c>
      <c r="I352" s="10" t="s">
        <v>19</v>
      </c>
      <c r="J352" s="133" t="s">
        <v>1509</v>
      </c>
      <c r="K352" s="6" t="s">
        <v>14</v>
      </c>
      <c r="L352" s="5" t="s">
        <v>14</v>
      </c>
      <c r="M352" s="16" t="s">
        <v>1528</v>
      </c>
      <c r="N352" s="8" t="s">
        <v>229</v>
      </c>
      <c r="O352" s="91" t="s">
        <v>1501</v>
      </c>
      <c r="P352" s="45" t="s">
        <v>540</v>
      </c>
      <c r="Q352" s="45" t="s">
        <v>1581</v>
      </c>
    </row>
    <row r="353" spans="1:17" ht="75" x14ac:dyDescent="0.25">
      <c r="A353" s="39">
        <f t="shared" si="5"/>
        <v>345</v>
      </c>
      <c r="B353" s="18">
        <v>42615</v>
      </c>
      <c r="C353" s="18">
        <v>42615</v>
      </c>
      <c r="D353" s="7">
        <v>1424</v>
      </c>
      <c r="E353" s="138">
        <v>50000</v>
      </c>
      <c r="F353" s="95">
        <v>0</v>
      </c>
      <c r="G353" s="69" t="s">
        <v>417</v>
      </c>
      <c r="H353" s="69" t="s">
        <v>417</v>
      </c>
      <c r="I353" s="45" t="s">
        <v>387</v>
      </c>
      <c r="J353" s="133" t="s">
        <v>418</v>
      </c>
      <c r="K353" s="6" t="s">
        <v>14</v>
      </c>
      <c r="L353" s="5" t="s">
        <v>14</v>
      </c>
      <c r="M353" s="16" t="s">
        <v>65</v>
      </c>
      <c r="N353" s="8" t="s">
        <v>419</v>
      </c>
      <c r="O353" s="91" t="s">
        <v>1503</v>
      </c>
      <c r="P353" s="45" t="s">
        <v>551</v>
      </c>
      <c r="Q353" s="45" t="s">
        <v>1558</v>
      </c>
    </row>
    <row r="354" spans="1:17" ht="75" x14ac:dyDescent="0.25">
      <c r="A354" s="39">
        <f t="shared" si="5"/>
        <v>346</v>
      </c>
      <c r="B354" s="18">
        <v>42615</v>
      </c>
      <c r="C354" s="18">
        <v>42615</v>
      </c>
      <c r="D354" s="7">
        <v>1426</v>
      </c>
      <c r="E354" s="138">
        <v>260000</v>
      </c>
      <c r="F354" s="95">
        <v>0</v>
      </c>
      <c r="G354" s="11" t="s">
        <v>112</v>
      </c>
      <c r="H354" s="11" t="s">
        <v>112</v>
      </c>
      <c r="I354" s="10" t="s">
        <v>387</v>
      </c>
      <c r="J354" s="133" t="s">
        <v>403</v>
      </c>
      <c r="K354" s="6" t="s">
        <v>14</v>
      </c>
      <c r="L354" s="5" t="s">
        <v>14</v>
      </c>
      <c r="M354" s="16" t="s">
        <v>114</v>
      </c>
      <c r="N354" s="8" t="s">
        <v>115</v>
      </c>
      <c r="O354" s="91" t="s">
        <v>969</v>
      </c>
      <c r="P354" s="10" t="s">
        <v>573</v>
      </c>
      <c r="Q354" s="45" t="s">
        <v>1559</v>
      </c>
    </row>
    <row r="355" spans="1:17" ht="75" x14ac:dyDescent="0.25">
      <c r="A355" s="39">
        <f t="shared" si="5"/>
        <v>347</v>
      </c>
      <c r="B355" s="18">
        <v>42615</v>
      </c>
      <c r="C355" s="18">
        <v>42615</v>
      </c>
      <c r="D355" s="7">
        <v>1427</v>
      </c>
      <c r="E355" s="138">
        <v>353205.94</v>
      </c>
      <c r="F355" s="95">
        <v>0</v>
      </c>
      <c r="G355" s="92" t="s">
        <v>947</v>
      </c>
      <c r="H355" s="25" t="s">
        <v>947</v>
      </c>
      <c r="I355" s="20" t="s">
        <v>387</v>
      </c>
      <c r="J355" s="133" t="s">
        <v>824</v>
      </c>
      <c r="K355" s="6" t="s">
        <v>14</v>
      </c>
      <c r="L355" s="5" t="s">
        <v>14</v>
      </c>
      <c r="M355" s="16" t="s">
        <v>867</v>
      </c>
      <c r="N355" s="8" t="s">
        <v>948</v>
      </c>
      <c r="O355" s="91" t="s">
        <v>1504</v>
      </c>
      <c r="P355" s="19" t="s">
        <v>551</v>
      </c>
      <c r="Q355" s="19" t="s">
        <v>1557</v>
      </c>
    </row>
    <row r="356" spans="1:17" ht="75" x14ac:dyDescent="0.25">
      <c r="A356" s="39">
        <f t="shared" si="5"/>
        <v>348</v>
      </c>
      <c r="B356" s="18">
        <v>42615</v>
      </c>
      <c r="C356" s="18">
        <v>42615</v>
      </c>
      <c r="D356" s="7">
        <v>1428</v>
      </c>
      <c r="E356" s="138">
        <v>241289.59</v>
      </c>
      <c r="F356" s="95">
        <v>0</v>
      </c>
      <c r="G356" s="25" t="s">
        <v>1067</v>
      </c>
      <c r="H356" s="25" t="s">
        <v>1067</v>
      </c>
      <c r="I356" s="10" t="s">
        <v>19</v>
      </c>
      <c r="J356" s="133" t="s">
        <v>975</v>
      </c>
      <c r="K356" s="6" t="s">
        <v>14</v>
      </c>
      <c r="L356" s="5" t="s">
        <v>14</v>
      </c>
      <c r="M356" s="16" t="s">
        <v>1012</v>
      </c>
      <c r="N356" s="8" t="s">
        <v>1530</v>
      </c>
      <c r="O356" s="91" t="s">
        <v>1505</v>
      </c>
      <c r="P356" s="45" t="s">
        <v>1068</v>
      </c>
      <c r="Q356" s="45" t="s">
        <v>1556</v>
      </c>
    </row>
    <row r="357" spans="1:17" ht="75" x14ac:dyDescent="0.25">
      <c r="A357" s="39">
        <f t="shared" si="5"/>
        <v>349</v>
      </c>
      <c r="B357" s="18">
        <v>42615</v>
      </c>
      <c r="C357" s="18">
        <v>42615</v>
      </c>
      <c r="D357" s="7">
        <v>22</v>
      </c>
      <c r="E357" s="138">
        <v>312683.18</v>
      </c>
      <c r="F357" s="95">
        <v>0</v>
      </c>
      <c r="G357" s="68" t="s">
        <v>1285</v>
      </c>
      <c r="H357" s="25" t="s">
        <v>1045</v>
      </c>
      <c r="I357" s="10" t="s">
        <v>118</v>
      </c>
      <c r="J357" s="133" t="s">
        <v>980</v>
      </c>
      <c r="K357" s="6" t="s">
        <v>14</v>
      </c>
      <c r="L357" s="5" t="s">
        <v>14</v>
      </c>
      <c r="M357" s="16" t="s">
        <v>875</v>
      </c>
      <c r="N357" s="8" t="s">
        <v>1022</v>
      </c>
      <c r="O357" s="91" t="s">
        <v>1506</v>
      </c>
      <c r="P357" s="45" t="s">
        <v>551</v>
      </c>
      <c r="Q357" s="45" t="s">
        <v>1548</v>
      </c>
    </row>
    <row r="358" spans="1:17" ht="60" x14ac:dyDescent="0.25">
      <c r="A358" s="39">
        <f t="shared" si="5"/>
        <v>350</v>
      </c>
      <c r="B358" s="18">
        <v>42615</v>
      </c>
      <c r="C358" s="18">
        <v>42615</v>
      </c>
      <c r="D358" s="7">
        <v>1429</v>
      </c>
      <c r="E358" s="138">
        <v>102385.8</v>
      </c>
      <c r="F358" s="95">
        <v>0</v>
      </c>
      <c r="G358" s="25" t="s">
        <v>1562</v>
      </c>
      <c r="H358" s="25" t="s">
        <v>1562</v>
      </c>
      <c r="I358" s="10" t="s">
        <v>19</v>
      </c>
      <c r="J358" s="133" t="s">
        <v>988</v>
      </c>
      <c r="K358" s="6" t="s">
        <v>14</v>
      </c>
      <c r="L358" s="5" t="s">
        <v>14</v>
      </c>
      <c r="M358" s="16" t="s">
        <v>65</v>
      </c>
      <c r="N358" s="8" t="s">
        <v>1531</v>
      </c>
      <c r="O358" s="91" t="s">
        <v>1507</v>
      </c>
      <c r="P358" s="45" t="s">
        <v>540</v>
      </c>
      <c r="Q358" s="45" t="s">
        <v>1563</v>
      </c>
    </row>
    <row r="359" spans="1:17" ht="75" x14ac:dyDescent="0.25">
      <c r="A359" s="39">
        <f t="shared" si="5"/>
        <v>351</v>
      </c>
      <c r="B359" s="18">
        <v>42619</v>
      </c>
      <c r="C359" s="18">
        <v>42619</v>
      </c>
      <c r="D359" s="7">
        <v>1437</v>
      </c>
      <c r="E359" s="138">
        <v>164500</v>
      </c>
      <c r="F359" s="95">
        <v>0</v>
      </c>
      <c r="G359" s="92" t="s">
        <v>932</v>
      </c>
      <c r="H359" s="11" t="s">
        <v>931</v>
      </c>
      <c r="I359" s="10" t="s">
        <v>387</v>
      </c>
      <c r="J359" s="133" t="s">
        <v>809</v>
      </c>
      <c r="K359" s="139" t="s">
        <v>26</v>
      </c>
      <c r="L359" s="5" t="s">
        <v>248</v>
      </c>
      <c r="M359" s="16" t="s">
        <v>141</v>
      </c>
      <c r="N359" s="8" t="s">
        <v>929</v>
      </c>
      <c r="O359" s="91" t="s">
        <v>1511</v>
      </c>
      <c r="P359" s="10" t="s">
        <v>925</v>
      </c>
      <c r="Q359" s="10" t="s">
        <v>1555</v>
      </c>
    </row>
    <row r="360" spans="1:17" ht="75" x14ac:dyDescent="0.25">
      <c r="A360" s="39">
        <f t="shared" si="5"/>
        <v>352</v>
      </c>
      <c r="B360" s="18">
        <v>42619</v>
      </c>
      <c r="C360" s="18">
        <v>42619</v>
      </c>
      <c r="D360" s="7">
        <v>1436</v>
      </c>
      <c r="E360" s="138">
        <v>262850</v>
      </c>
      <c r="F360" s="95">
        <v>0</v>
      </c>
      <c r="G360" s="25" t="s">
        <v>1217</v>
      </c>
      <c r="H360" s="25" t="s">
        <v>1217</v>
      </c>
      <c r="I360" s="10" t="s">
        <v>19</v>
      </c>
      <c r="J360" s="133" t="s">
        <v>809</v>
      </c>
      <c r="K360" s="139" t="s">
        <v>26</v>
      </c>
      <c r="L360" s="5" t="s">
        <v>248</v>
      </c>
      <c r="M360" s="16" t="s">
        <v>933</v>
      </c>
      <c r="N360" s="8" t="s">
        <v>918</v>
      </c>
      <c r="O360" s="91" t="s">
        <v>1512</v>
      </c>
      <c r="P360" s="45" t="s">
        <v>577</v>
      </c>
      <c r="Q360" s="45" t="s">
        <v>1554</v>
      </c>
    </row>
    <row r="361" spans="1:17" ht="75" x14ac:dyDescent="0.25">
      <c r="A361" s="39">
        <f t="shared" si="5"/>
        <v>353</v>
      </c>
      <c r="B361" s="18">
        <v>42619</v>
      </c>
      <c r="C361" s="18">
        <v>42619</v>
      </c>
      <c r="D361" s="7">
        <v>1438</v>
      </c>
      <c r="E361" s="138">
        <v>221340</v>
      </c>
      <c r="F361" s="95">
        <v>0</v>
      </c>
      <c r="G361" s="92" t="s">
        <v>928</v>
      </c>
      <c r="H361" s="11" t="s">
        <v>927</v>
      </c>
      <c r="I361" s="10" t="s">
        <v>387</v>
      </c>
      <c r="J361" s="133" t="s">
        <v>809</v>
      </c>
      <c r="K361" s="139" t="s">
        <v>26</v>
      </c>
      <c r="L361" s="5" t="s">
        <v>248</v>
      </c>
      <c r="M361" s="16" t="s">
        <v>141</v>
      </c>
      <c r="N361" s="8" t="s">
        <v>924</v>
      </c>
      <c r="O361" s="94" t="s">
        <v>1532</v>
      </c>
      <c r="P361" s="10" t="s">
        <v>925</v>
      </c>
      <c r="Q361" s="10" t="s">
        <v>1549</v>
      </c>
    </row>
    <row r="362" spans="1:17" ht="75" x14ac:dyDescent="0.25">
      <c r="A362" s="39">
        <f t="shared" si="5"/>
        <v>354</v>
      </c>
      <c r="B362" s="18">
        <v>42619</v>
      </c>
      <c r="C362" s="18">
        <v>42619</v>
      </c>
      <c r="D362" s="7">
        <v>1435</v>
      </c>
      <c r="E362" s="138">
        <v>152906.51999999999</v>
      </c>
      <c r="F362" s="95">
        <v>0</v>
      </c>
      <c r="G362" s="92" t="s">
        <v>1552</v>
      </c>
      <c r="H362" s="11" t="s">
        <v>963</v>
      </c>
      <c r="I362" s="10" t="s">
        <v>387</v>
      </c>
      <c r="J362" s="133" t="s">
        <v>1514</v>
      </c>
      <c r="K362" s="131" t="s">
        <v>14</v>
      </c>
      <c r="L362" s="5" t="s">
        <v>14</v>
      </c>
      <c r="M362" s="16" t="s">
        <v>960</v>
      </c>
      <c r="N362" s="8" t="s">
        <v>1533</v>
      </c>
      <c r="O362" s="91" t="s">
        <v>1513</v>
      </c>
      <c r="P362" s="45" t="s">
        <v>562</v>
      </c>
      <c r="Q362" s="45" t="s">
        <v>1553</v>
      </c>
    </row>
    <row r="363" spans="1:17" ht="75" x14ac:dyDescent="0.25">
      <c r="A363" s="39">
        <f t="shared" si="5"/>
        <v>355</v>
      </c>
      <c r="B363" s="18">
        <v>42620</v>
      </c>
      <c r="C363" s="18">
        <v>42620</v>
      </c>
      <c r="D363" s="7">
        <v>1505</v>
      </c>
      <c r="E363" s="138">
        <v>13712.68</v>
      </c>
      <c r="F363" s="95">
        <v>0</v>
      </c>
      <c r="G363" s="25" t="s">
        <v>786</v>
      </c>
      <c r="H363" s="25" t="s">
        <v>786</v>
      </c>
      <c r="I363" s="10" t="s">
        <v>19</v>
      </c>
      <c r="J363" s="133" t="s">
        <v>1510</v>
      </c>
      <c r="K363" s="131" t="s">
        <v>14</v>
      </c>
      <c r="L363" s="5" t="s">
        <v>14</v>
      </c>
      <c r="M363" s="16" t="s">
        <v>1539</v>
      </c>
      <c r="N363" s="8" t="s">
        <v>1534</v>
      </c>
      <c r="O363" s="91" t="s">
        <v>1502</v>
      </c>
      <c r="P363" s="45" t="s">
        <v>957</v>
      </c>
      <c r="Q363" s="45" t="s">
        <v>1634</v>
      </c>
    </row>
    <row r="364" spans="1:17" ht="75" x14ac:dyDescent="0.25">
      <c r="A364" s="39">
        <f t="shared" si="5"/>
        <v>356</v>
      </c>
      <c r="B364" s="18">
        <v>42620</v>
      </c>
      <c r="C364" s="18">
        <v>42620</v>
      </c>
      <c r="D364" s="7">
        <v>1508</v>
      </c>
      <c r="E364" s="138">
        <v>1022761.46</v>
      </c>
      <c r="F364" s="95">
        <v>0</v>
      </c>
      <c r="G364" s="58" t="s">
        <v>738</v>
      </c>
      <c r="H364" s="11" t="s">
        <v>738</v>
      </c>
      <c r="I364" s="45" t="s">
        <v>387</v>
      </c>
      <c r="J364" s="133" t="s">
        <v>424</v>
      </c>
      <c r="K364" s="131" t="s">
        <v>14</v>
      </c>
      <c r="L364" s="5" t="s">
        <v>14</v>
      </c>
      <c r="M364" s="16" t="s">
        <v>767</v>
      </c>
      <c r="N364" s="8" t="s">
        <v>770</v>
      </c>
      <c r="O364" s="91" t="s">
        <v>1515</v>
      </c>
      <c r="P364" s="10" t="s">
        <v>600</v>
      </c>
      <c r="Q364" s="45" t="s">
        <v>1540</v>
      </c>
    </row>
    <row r="365" spans="1:17" ht="60" x14ac:dyDescent="0.25">
      <c r="A365" s="39">
        <f t="shared" si="5"/>
        <v>357</v>
      </c>
      <c r="B365" s="18">
        <v>42620</v>
      </c>
      <c r="C365" s="18">
        <v>42620</v>
      </c>
      <c r="D365" s="7">
        <v>23</v>
      </c>
      <c r="E365" s="138">
        <v>416498.46</v>
      </c>
      <c r="F365" s="95">
        <v>0</v>
      </c>
      <c r="G365" s="25" t="s">
        <v>409</v>
      </c>
      <c r="H365" s="25" t="s">
        <v>409</v>
      </c>
      <c r="I365" s="10" t="s">
        <v>118</v>
      </c>
      <c r="J365" s="133" t="s">
        <v>410</v>
      </c>
      <c r="K365" s="131" t="s">
        <v>14</v>
      </c>
      <c r="L365" s="5" t="s">
        <v>14</v>
      </c>
      <c r="M365" s="16" t="s">
        <v>120</v>
      </c>
      <c r="N365" s="8" t="s">
        <v>121</v>
      </c>
      <c r="O365" s="91" t="s">
        <v>1516</v>
      </c>
      <c r="P365" s="45" t="s">
        <v>551</v>
      </c>
      <c r="Q365" s="45" t="s">
        <v>1550</v>
      </c>
    </row>
    <row r="366" spans="1:17" ht="75" x14ac:dyDescent="0.25">
      <c r="A366" s="39">
        <f t="shared" si="5"/>
        <v>358</v>
      </c>
      <c r="B366" s="18">
        <v>42621</v>
      </c>
      <c r="C366" s="18">
        <v>42621</v>
      </c>
      <c r="D366" s="7">
        <v>1510</v>
      </c>
      <c r="E366" s="138">
        <v>465536.3</v>
      </c>
      <c r="F366" s="95">
        <v>0</v>
      </c>
      <c r="G366" s="25" t="s">
        <v>1542</v>
      </c>
      <c r="H366" s="25" t="s">
        <v>1542</v>
      </c>
      <c r="I366" s="10" t="s">
        <v>19</v>
      </c>
      <c r="J366" s="133" t="s">
        <v>811</v>
      </c>
      <c r="K366" s="131" t="s">
        <v>14</v>
      </c>
      <c r="L366" s="5" t="s">
        <v>14</v>
      </c>
      <c r="M366" s="16" t="s">
        <v>774</v>
      </c>
      <c r="N366" s="8" t="s">
        <v>1535</v>
      </c>
      <c r="O366" s="91" t="s">
        <v>1517</v>
      </c>
      <c r="P366" s="45" t="s">
        <v>551</v>
      </c>
      <c r="Q366" s="45" t="s">
        <v>1543</v>
      </c>
    </row>
    <row r="367" spans="1:17" ht="60" x14ac:dyDescent="0.25">
      <c r="A367" s="39">
        <f t="shared" si="5"/>
        <v>359</v>
      </c>
      <c r="B367" s="18">
        <v>42621</v>
      </c>
      <c r="C367" s="18">
        <v>42591</v>
      </c>
      <c r="D367" s="7">
        <v>1511</v>
      </c>
      <c r="E367" s="138">
        <v>93100</v>
      </c>
      <c r="F367" s="95">
        <v>0</v>
      </c>
      <c r="G367" s="58" t="s">
        <v>1422</v>
      </c>
      <c r="H367" s="58" t="s">
        <v>1422</v>
      </c>
      <c r="I367" s="45" t="s">
        <v>19</v>
      </c>
      <c r="J367" s="133" t="s">
        <v>1405</v>
      </c>
      <c r="K367" s="6" t="s">
        <v>1488</v>
      </c>
      <c r="L367" s="5" t="s">
        <v>1488</v>
      </c>
      <c r="M367" s="16" t="s">
        <v>109</v>
      </c>
      <c r="N367" s="8" t="s">
        <v>1415</v>
      </c>
      <c r="O367" s="91" t="s">
        <v>1518</v>
      </c>
      <c r="P367" s="45" t="s">
        <v>546</v>
      </c>
      <c r="Q367" s="45" t="s">
        <v>1545</v>
      </c>
    </row>
    <row r="368" spans="1:17" ht="75" x14ac:dyDescent="0.25">
      <c r="A368" s="39">
        <f t="shared" si="5"/>
        <v>360</v>
      </c>
      <c r="B368" s="18">
        <v>42621</v>
      </c>
      <c r="C368" s="18">
        <v>42621</v>
      </c>
      <c r="D368" s="7">
        <v>1512</v>
      </c>
      <c r="E368" s="138">
        <v>92288.15</v>
      </c>
      <c r="F368" s="95">
        <v>0</v>
      </c>
      <c r="G368" s="25" t="s">
        <v>1302</v>
      </c>
      <c r="H368" s="25" t="s">
        <v>1302</v>
      </c>
      <c r="I368" s="10" t="s">
        <v>19</v>
      </c>
      <c r="J368" s="133" t="s">
        <v>1261</v>
      </c>
      <c r="K368" s="139" t="s">
        <v>26</v>
      </c>
      <c r="L368" s="5" t="s">
        <v>248</v>
      </c>
      <c r="M368" s="16" t="s">
        <v>1538</v>
      </c>
      <c r="N368" s="8" t="s">
        <v>142</v>
      </c>
      <c r="O368" s="91" t="s">
        <v>1519</v>
      </c>
      <c r="P368" s="45" t="s">
        <v>546</v>
      </c>
      <c r="Q368" s="45" t="s">
        <v>1541</v>
      </c>
    </row>
    <row r="369" spans="1:17" ht="75" x14ac:dyDescent="0.25">
      <c r="A369" s="39">
        <f t="shared" si="5"/>
        <v>361</v>
      </c>
      <c r="B369" s="18">
        <v>42621</v>
      </c>
      <c r="C369" s="18">
        <v>42621</v>
      </c>
      <c r="D369" s="7">
        <v>1513</v>
      </c>
      <c r="E369" s="138">
        <v>147000</v>
      </c>
      <c r="F369" s="95">
        <v>0</v>
      </c>
      <c r="G369" s="25" t="s">
        <v>499</v>
      </c>
      <c r="H369" s="25" t="s">
        <v>499</v>
      </c>
      <c r="I369" s="10" t="s">
        <v>387</v>
      </c>
      <c r="J369" s="133" t="s">
        <v>39</v>
      </c>
      <c r="K369" s="139" t="s">
        <v>26</v>
      </c>
      <c r="L369" s="5" t="s">
        <v>248</v>
      </c>
      <c r="M369" s="16" t="s">
        <v>933</v>
      </c>
      <c r="N369" s="8" t="s">
        <v>501</v>
      </c>
      <c r="O369" s="91" t="s">
        <v>1520</v>
      </c>
      <c r="P369" s="45" t="s">
        <v>542</v>
      </c>
      <c r="Q369" s="45" t="s">
        <v>1546</v>
      </c>
    </row>
    <row r="370" spans="1:17" ht="60" x14ac:dyDescent="0.25">
      <c r="A370" s="39">
        <f t="shared" si="5"/>
        <v>362</v>
      </c>
      <c r="B370" s="18">
        <v>42622</v>
      </c>
      <c r="C370" s="18">
        <v>42622</v>
      </c>
      <c r="D370" s="7">
        <v>1590</v>
      </c>
      <c r="E370" s="138">
        <v>72994.2</v>
      </c>
      <c r="F370" s="95">
        <v>0</v>
      </c>
      <c r="G370" s="42" t="s">
        <v>372</v>
      </c>
      <c r="H370" s="42" t="s">
        <v>372</v>
      </c>
      <c r="I370" s="45" t="s">
        <v>387</v>
      </c>
      <c r="J370" s="133" t="s">
        <v>1522</v>
      </c>
      <c r="K370" s="131" t="s">
        <v>14</v>
      </c>
      <c r="L370" s="5" t="s">
        <v>14</v>
      </c>
      <c r="M370" s="16" t="s">
        <v>373</v>
      </c>
      <c r="N370" s="8" t="s">
        <v>374</v>
      </c>
      <c r="O370" s="91" t="s">
        <v>1521</v>
      </c>
      <c r="P370" s="45" t="s">
        <v>540</v>
      </c>
      <c r="Q370" s="45" t="s">
        <v>1544</v>
      </c>
    </row>
    <row r="371" spans="1:17" ht="60" x14ac:dyDescent="0.25">
      <c r="A371" s="39">
        <f t="shared" si="5"/>
        <v>363</v>
      </c>
      <c r="B371" s="18">
        <v>42622</v>
      </c>
      <c r="C371" s="18">
        <v>42622</v>
      </c>
      <c r="D371" s="7">
        <v>3694</v>
      </c>
      <c r="E371" s="138">
        <v>361896.9</v>
      </c>
      <c r="F371" s="95">
        <v>0</v>
      </c>
      <c r="G371" s="25" t="s">
        <v>1482</v>
      </c>
      <c r="H371" s="25" t="s">
        <v>1482</v>
      </c>
      <c r="I371" s="10" t="s">
        <v>12</v>
      </c>
      <c r="J371" s="133" t="s">
        <v>1467</v>
      </c>
      <c r="K371" s="131" t="s">
        <v>14</v>
      </c>
      <c r="L371" s="5" t="s">
        <v>14</v>
      </c>
      <c r="M371" s="16" t="s">
        <v>1536</v>
      </c>
      <c r="N371" s="8" t="s">
        <v>195</v>
      </c>
      <c r="O371" s="91" t="s">
        <v>1465</v>
      </c>
      <c r="P371" s="45" t="s">
        <v>551</v>
      </c>
      <c r="Q371" s="45" t="s">
        <v>1627</v>
      </c>
    </row>
    <row r="372" spans="1:17" ht="60" x14ac:dyDescent="0.25">
      <c r="A372" s="39">
        <f t="shared" si="5"/>
        <v>364</v>
      </c>
      <c r="B372" s="18">
        <v>42625</v>
      </c>
      <c r="C372" s="18">
        <v>42625</v>
      </c>
      <c r="D372" s="7">
        <v>3695</v>
      </c>
      <c r="E372" s="138">
        <v>144556.97</v>
      </c>
      <c r="F372" s="95">
        <v>0</v>
      </c>
      <c r="G372" s="25" t="s">
        <v>1564</v>
      </c>
      <c r="H372" s="25" t="s">
        <v>1564</v>
      </c>
      <c r="I372" s="10" t="s">
        <v>12</v>
      </c>
      <c r="J372" s="133" t="s">
        <v>1472</v>
      </c>
      <c r="K372" s="131" t="s">
        <v>14</v>
      </c>
      <c r="L372" s="5" t="s">
        <v>14</v>
      </c>
      <c r="M372" s="16" t="s">
        <v>1537</v>
      </c>
      <c r="N372" s="8" t="s">
        <v>772</v>
      </c>
      <c r="O372" s="91" t="s">
        <v>1523</v>
      </c>
      <c r="P372" s="45" t="s">
        <v>551</v>
      </c>
      <c r="Q372" s="45" t="s">
        <v>1627</v>
      </c>
    </row>
    <row r="373" spans="1:17" ht="60" x14ac:dyDescent="0.25">
      <c r="A373" s="39">
        <f t="shared" si="5"/>
        <v>365</v>
      </c>
      <c r="B373" s="18">
        <v>42627</v>
      </c>
      <c r="C373" s="18">
        <v>42627</v>
      </c>
      <c r="D373" s="7">
        <v>3718</v>
      </c>
      <c r="E373" s="138">
        <v>106850.94</v>
      </c>
      <c r="F373" s="95">
        <v>0</v>
      </c>
      <c r="G373" s="25" t="s">
        <v>273</v>
      </c>
      <c r="H373" s="25" t="s">
        <v>273</v>
      </c>
      <c r="I373" s="10" t="s">
        <v>12</v>
      </c>
      <c r="J373" s="133" t="s">
        <v>424</v>
      </c>
      <c r="K373" s="131" t="s">
        <v>14</v>
      </c>
      <c r="L373" s="5" t="s">
        <v>14</v>
      </c>
      <c r="M373" s="16" t="s">
        <v>275</v>
      </c>
      <c r="N373" s="8" t="s">
        <v>152</v>
      </c>
      <c r="O373" s="91" t="s">
        <v>1524</v>
      </c>
      <c r="P373" s="45" t="s">
        <v>551</v>
      </c>
      <c r="Q373" s="45" t="s">
        <v>1629</v>
      </c>
    </row>
    <row r="374" spans="1:17" ht="75" x14ac:dyDescent="0.25">
      <c r="A374" s="39">
        <f t="shared" si="5"/>
        <v>366</v>
      </c>
      <c r="B374" s="18">
        <v>42627</v>
      </c>
      <c r="C374" s="18">
        <v>42627</v>
      </c>
      <c r="D374" s="7">
        <v>1598</v>
      </c>
      <c r="E374" s="138">
        <v>621385.9</v>
      </c>
      <c r="F374" s="95">
        <v>0</v>
      </c>
      <c r="G374" s="25" t="s">
        <v>1265</v>
      </c>
      <c r="H374" s="25" t="s">
        <v>1265</v>
      </c>
      <c r="I374" s="10" t="s">
        <v>19</v>
      </c>
      <c r="J374" s="133" t="s">
        <v>1230</v>
      </c>
      <c r="K374" s="131" t="s">
        <v>14</v>
      </c>
      <c r="L374" s="5" t="s">
        <v>14</v>
      </c>
      <c r="M374" s="16" t="s">
        <v>15</v>
      </c>
      <c r="N374" s="8" t="s">
        <v>1233</v>
      </c>
      <c r="O374" s="91" t="s">
        <v>1525</v>
      </c>
      <c r="P374" s="45" t="s">
        <v>562</v>
      </c>
      <c r="Q374" s="45" t="s">
        <v>1586</v>
      </c>
    </row>
    <row r="375" spans="1:17" ht="60" x14ac:dyDescent="0.25">
      <c r="A375" s="39">
        <f t="shared" si="5"/>
        <v>367</v>
      </c>
      <c r="B375" s="18">
        <v>42627</v>
      </c>
      <c r="C375" s="18">
        <v>42627</v>
      </c>
      <c r="D375" s="7">
        <v>1599</v>
      </c>
      <c r="E375" s="138">
        <v>23903.8</v>
      </c>
      <c r="F375" s="95">
        <v>0</v>
      </c>
      <c r="G375" s="92" t="s">
        <v>894</v>
      </c>
      <c r="H375" s="58" t="s">
        <v>741</v>
      </c>
      <c r="I375" s="45" t="s">
        <v>387</v>
      </c>
      <c r="J375" s="133" t="s">
        <v>1527</v>
      </c>
      <c r="K375" s="131" t="s">
        <v>14</v>
      </c>
      <c r="L375" s="5" t="s">
        <v>14</v>
      </c>
      <c r="M375" s="16" t="s">
        <v>768</v>
      </c>
      <c r="N375" s="8" t="s">
        <v>771</v>
      </c>
      <c r="O375" s="91" t="s">
        <v>1526</v>
      </c>
      <c r="P375" s="45" t="s">
        <v>957</v>
      </c>
      <c r="Q375" s="45" t="s">
        <v>1587</v>
      </c>
    </row>
    <row r="376" spans="1:17" ht="90" x14ac:dyDescent="0.25">
      <c r="A376" s="39">
        <f t="shared" si="5"/>
        <v>368</v>
      </c>
      <c r="B376" s="18">
        <v>42628</v>
      </c>
      <c r="C376" s="18">
        <v>42628</v>
      </c>
      <c r="D376" s="7">
        <v>1644</v>
      </c>
      <c r="E376" s="138">
        <v>120000</v>
      </c>
      <c r="F376" s="95">
        <v>0</v>
      </c>
      <c r="G376" s="58" t="s">
        <v>436</v>
      </c>
      <c r="H376" s="58" t="s">
        <v>436</v>
      </c>
      <c r="I376" s="45" t="s">
        <v>19</v>
      </c>
      <c r="J376" s="133" t="s">
        <v>437</v>
      </c>
      <c r="K376" s="131" t="s">
        <v>14</v>
      </c>
      <c r="L376" s="5" t="s">
        <v>14</v>
      </c>
      <c r="M376" s="16" t="s">
        <v>867</v>
      </c>
      <c r="N376" s="8" t="s">
        <v>439</v>
      </c>
      <c r="O376" s="91" t="s">
        <v>1495</v>
      </c>
      <c r="P376" s="45" t="s">
        <v>551</v>
      </c>
      <c r="Q376" s="45" t="s">
        <v>1588</v>
      </c>
    </row>
    <row r="377" spans="1:17" ht="75" x14ac:dyDescent="0.25">
      <c r="A377" s="39">
        <f t="shared" si="5"/>
        <v>369</v>
      </c>
      <c r="B377" s="18">
        <v>42628</v>
      </c>
      <c r="C377" s="18">
        <v>42628</v>
      </c>
      <c r="D377" s="7">
        <v>1645</v>
      </c>
      <c r="E377" s="138">
        <v>110514.67</v>
      </c>
      <c r="F377" s="95">
        <v>0</v>
      </c>
      <c r="G377" s="25" t="s">
        <v>1302</v>
      </c>
      <c r="H377" s="25" t="s">
        <v>1302</v>
      </c>
      <c r="I377" s="10" t="s">
        <v>19</v>
      </c>
      <c r="J377" s="133" t="s">
        <v>1260</v>
      </c>
      <c r="K377" s="139" t="s">
        <v>26</v>
      </c>
      <c r="L377" s="5" t="s">
        <v>248</v>
      </c>
      <c r="M377" s="16" t="s">
        <v>141</v>
      </c>
      <c r="N377" s="8" t="s">
        <v>142</v>
      </c>
      <c r="O377" s="91" t="s">
        <v>1496</v>
      </c>
      <c r="P377" s="45" t="s">
        <v>546</v>
      </c>
      <c r="Q377" s="45" t="s">
        <v>1593</v>
      </c>
    </row>
    <row r="378" spans="1:17" ht="75" x14ac:dyDescent="0.25">
      <c r="A378" s="39">
        <f t="shared" si="5"/>
        <v>370</v>
      </c>
      <c r="B378" s="18">
        <v>42628</v>
      </c>
      <c r="C378" s="18">
        <v>42628</v>
      </c>
      <c r="D378" s="7">
        <v>1646</v>
      </c>
      <c r="E378" s="138">
        <v>30000</v>
      </c>
      <c r="F378" s="95">
        <v>0</v>
      </c>
      <c r="G378" s="25" t="s">
        <v>84</v>
      </c>
      <c r="H378" s="25" t="s">
        <v>84</v>
      </c>
      <c r="I378" s="10" t="s">
        <v>19</v>
      </c>
      <c r="J378" s="133" t="s">
        <v>85</v>
      </c>
      <c r="K378" s="131" t="s">
        <v>14</v>
      </c>
      <c r="L378" s="5" t="s">
        <v>14</v>
      </c>
      <c r="M378" s="16" t="s">
        <v>86</v>
      </c>
      <c r="N378" s="8" t="s">
        <v>87</v>
      </c>
      <c r="O378" s="91" t="s">
        <v>1497</v>
      </c>
      <c r="P378" s="45" t="s">
        <v>551</v>
      </c>
      <c r="Q378" s="45" t="s">
        <v>1584</v>
      </c>
    </row>
    <row r="379" spans="1:17" ht="60" x14ac:dyDescent="0.25">
      <c r="A379" s="39">
        <f t="shared" si="5"/>
        <v>371</v>
      </c>
      <c r="B379" s="18">
        <v>42628</v>
      </c>
      <c r="C379" s="18">
        <v>42628</v>
      </c>
      <c r="D379" s="7">
        <v>1647</v>
      </c>
      <c r="E379" s="138">
        <v>118980</v>
      </c>
      <c r="F379" s="95">
        <v>0</v>
      </c>
      <c r="G379" s="25" t="s">
        <v>1594</v>
      </c>
      <c r="H379" s="25" t="s">
        <v>1594</v>
      </c>
      <c r="I379" s="10" t="s">
        <v>19</v>
      </c>
      <c r="J379" s="133" t="s">
        <v>91</v>
      </c>
      <c r="K379" s="131" t="s">
        <v>14</v>
      </c>
      <c r="L379" s="5" t="s">
        <v>14</v>
      </c>
      <c r="M379" s="16" t="s">
        <v>92</v>
      </c>
      <c r="N379" s="8" t="s">
        <v>1529</v>
      </c>
      <c r="O379" s="91" t="s">
        <v>1498</v>
      </c>
      <c r="P379" s="45" t="s">
        <v>540</v>
      </c>
      <c r="Q379" s="45" t="s">
        <v>1595</v>
      </c>
    </row>
    <row r="380" spans="1:17" ht="60" x14ac:dyDescent="0.25">
      <c r="A380" s="39">
        <f t="shared" si="5"/>
        <v>372</v>
      </c>
      <c r="B380" s="18">
        <v>42628</v>
      </c>
      <c r="C380" s="18">
        <v>42628</v>
      </c>
      <c r="D380" s="7">
        <v>1648</v>
      </c>
      <c r="E380" s="138">
        <v>70063.33</v>
      </c>
      <c r="F380" s="95">
        <v>0</v>
      </c>
      <c r="G380" s="25" t="s">
        <v>246</v>
      </c>
      <c r="H380" s="25" t="s">
        <v>246</v>
      </c>
      <c r="I380" s="10" t="s">
        <v>19</v>
      </c>
      <c r="J380" s="133" t="s">
        <v>247</v>
      </c>
      <c r="K380" s="139" t="s">
        <v>26</v>
      </c>
      <c r="L380" s="5" t="s">
        <v>248</v>
      </c>
      <c r="M380" s="16" t="s">
        <v>141</v>
      </c>
      <c r="N380" s="8" t="s">
        <v>78</v>
      </c>
      <c r="O380" s="91" t="s">
        <v>1499</v>
      </c>
      <c r="P380" s="45" t="s">
        <v>549</v>
      </c>
      <c r="Q380" s="45" t="s">
        <v>1585</v>
      </c>
    </row>
    <row r="381" spans="1:17" ht="75" x14ac:dyDescent="0.25">
      <c r="A381" s="39">
        <f t="shared" si="5"/>
        <v>373</v>
      </c>
      <c r="B381" s="18">
        <v>42629</v>
      </c>
      <c r="C381" s="18">
        <v>42629</v>
      </c>
      <c r="D381" s="7">
        <v>1651</v>
      </c>
      <c r="E381" s="138">
        <v>224703.86</v>
      </c>
      <c r="F381" s="95">
        <v>0</v>
      </c>
      <c r="G381" s="25" t="s">
        <v>1601</v>
      </c>
      <c r="H381" s="25" t="s">
        <v>1601</v>
      </c>
      <c r="I381" s="10" t="s">
        <v>19</v>
      </c>
      <c r="J381" s="133" t="s">
        <v>1589</v>
      </c>
      <c r="K381" s="139" t="s">
        <v>1223</v>
      </c>
      <c r="L381" s="5" t="s">
        <v>1222</v>
      </c>
      <c r="M381" s="16" t="s">
        <v>1224</v>
      </c>
      <c r="N381" s="8" t="s">
        <v>1574</v>
      </c>
      <c r="O381" s="91" t="s">
        <v>1567</v>
      </c>
      <c r="P381" s="45" t="s">
        <v>546</v>
      </c>
      <c r="Q381" s="45" t="s">
        <v>1602</v>
      </c>
    </row>
    <row r="382" spans="1:17" ht="60" x14ac:dyDescent="0.25">
      <c r="A382" s="39">
        <f t="shared" si="5"/>
        <v>374</v>
      </c>
      <c r="B382" s="18">
        <v>42632</v>
      </c>
      <c r="C382" s="18">
        <v>42632</v>
      </c>
      <c r="D382" s="7">
        <v>1661</v>
      </c>
      <c r="E382" s="138">
        <v>217241.29</v>
      </c>
      <c r="F382" s="95">
        <v>0</v>
      </c>
      <c r="G382" s="25" t="s">
        <v>1596</v>
      </c>
      <c r="H382" s="25" t="s">
        <v>1596</v>
      </c>
      <c r="I382" s="10" t="s">
        <v>19</v>
      </c>
      <c r="J382" s="133" t="s">
        <v>257</v>
      </c>
      <c r="K382" s="139" t="s">
        <v>14</v>
      </c>
      <c r="L382" s="5" t="s">
        <v>14</v>
      </c>
      <c r="M382" s="16" t="s">
        <v>388</v>
      </c>
      <c r="N382" s="8" t="s">
        <v>443</v>
      </c>
      <c r="O382" s="91" t="s">
        <v>1590</v>
      </c>
      <c r="P382" s="45" t="s">
        <v>1598</v>
      </c>
      <c r="Q382" s="45" t="s">
        <v>1597</v>
      </c>
    </row>
    <row r="383" spans="1:17" ht="60" x14ac:dyDescent="0.25">
      <c r="A383" s="39">
        <f t="shared" si="5"/>
        <v>375</v>
      </c>
      <c r="B383" s="18">
        <v>42632</v>
      </c>
      <c r="C383" s="18">
        <v>42632</v>
      </c>
      <c r="D383" s="7">
        <v>1662</v>
      </c>
      <c r="E383" s="138">
        <v>72000</v>
      </c>
      <c r="F383" s="95">
        <v>0</v>
      </c>
      <c r="G383" s="25" t="s">
        <v>1600</v>
      </c>
      <c r="H383" s="25" t="s">
        <v>1600</v>
      </c>
      <c r="I383" s="10" t="s">
        <v>19</v>
      </c>
      <c r="J383" s="133" t="s">
        <v>1592</v>
      </c>
      <c r="K383" s="139" t="s">
        <v>14</v>
      </c>
      <c r="L383" s="5" t="s">
        <v>14</v>
      </c>
      <c r="M383" s="16" t="s">
        <v>917</v>
      </c>
      <c r="N383" s="8" t="s">
        <v>1599</v>
      </c>
      <c r="O383" s="91" t="s">
        <v>1591</v>
      </c>
      <c r="P383" s="45" t="s">
        <v>551</v>
      </c>
      <c r="Q383" s="45" t="s">
        <v>1604</v>
      </c>
    </row>
    <row r="384" spans="1:17" ht="60" x14ac:dyDescent="0.25">
      <c r="A384" s="39">
        <f t="shared" si="5"/>
        <v>376</v>
      </c>
      <c r="B384" s="18">
        <v>42639</v>
      </c>
      <c r="C384" s="18">
        <v>42639</v>
      </c>
      <c r="D384" s="7">
        <v>1729</v>
      </c>
      <c r="E384" s="138">
        <v>112420</v>
      </c>
      <c r="F384" s="95">
        <v>0</v>
      </c>
      <c r="G384" s="25" t="s">
        <v>942</v>
      </c>
      <c r="H384" s="25" t="s">
        <v>942</v>
      </c>
      <c r="I384" s="20" t="s">
        <v>387</v>
      </c>
      <c r="J384" s="133" t="s">
        <v>207</v>
      </c>
      <c r="K384" s="131" t="s">
        <v>14</v>
      </c>
      <c r="L384" s="5" t="s">
        <v>14</v>
      </c>
      <c r="M384" s="16" t="s">
        <v>65</v>
      </c>
      <c r="N384" s="8" t="s">
        <v>943</v>
      </c>
      <c r="O384" s="91" t="s">
        <v>1610</v>
      </c>
      <c r="P384" s="19" t="s">
        <v>944</v>
      </c>
      <c r="Q384" s="45" t="s">
        <v>1632</v>
      </c>
    </row>
    <row r="385" spans="1:17" ht="75" x14ac:dyDescent="0.25">
      <c r="A385" s="39">
        <f t="shared" si="5"/>
        <v>377</v>
      </c>
      <c r="B385" s="18">
        <v>42639</v>
      </c>
      <c r="C385" s="18">
        <v>42639</v>
      </c>
      <c r="D385" s="7">
        <v>1727</v>
      </c>
      <c r="E385" s="138">
        <v>693364</v>
      </c>
      <c r="F385" s="95">
        <v>0</v>
      </c>
      <c r="G385" s="25" t="s">
        <v>1046</v>
      </c>
      <c r="H385" s="25" t="s">
        <v>1046</v>
      </c>
      <c r="I385" s="10" t="s">
        <v>19</v>
      </c>
      <c r="J385" s="133" t="s">
        <v>997</v>
      </c>
      <c r="K385" s="131" t="s">
        <v>14</v>
      </c>
      <c r="L385" s="5" t="s">
        <v>14</v>
      </c>
      <c r="M385" s="16" t="s">
        <v>65</v>
      </c>
      <c r="N385" s="8" t="s">
        <v>1027</v>
      </c>
      <c r="O385" s="91" t="s">
        <v>1611</v>
      </c>
      <c r="P385" s="45" t="s">
        <v>551</v>
      </c>
      <c r="Q385" s="45" t="s">
        <v>1631</v>
      </c>
    </row>
    <row r="386" spans="1:17" ht="75" x14ac:dyDescent="0.25">
      <c r="A386" s="39">
        <f t="shared" si="5"/>
        <v>378</v>
      </c>
      <c r="B386" s="18">
        <v>42639</v>
      </c>
      <c r="C386" s="18">
        <v>42639</v>
      </c>
      <c r="D386" s="7">
        <v>1728</v>
      </c>
      <c r="E386" s="138">
        <v>409000</v>
      </c>
      <c r="F386" s="95">
        <v>0</v>
      </c>
      <c r="G386" s="25" t="s">
        <v>1268</v>
      </c>
      <c r="H386" s="25" t="s">
        <v>1268</v>
      </c>
      <c r="I386" s="10" t="s">
        <v>19</v>
      </c>
      <c r="J386" s="133" t="s">
        <v>1244</v>
      </c>
      <c r="K386" s="131" t="s">
        <v>14</v>
      </c>
      <c r="L386" s="5" t="s">
        <v>14</v>
      </c>
      <c r="M386" s="16" t="s">
        <v>1250</v>
      </c>
      <c r="N386" s="8" t="s">
        <v>1252</v>
      </c>
      <c r="O386" s="91" t="s">
        <v>1612</v>
      </c>
      <c r="P386" s="45" t="s">
        <v>577</v>
      </c>
      <c r="Q386" s="45" t="s">
        <v>1630</v>
      </c>
    </row>
    <row r="387" spans="1:17" ht="75" x14ac:dyDescent="0.25">
      <c r="A387" s="39">
        <f t="shared" si="5"/>
        <v>379</v>
      </c>
      <c r="B387" s="18">
        <v>42640</v>
      </c>
      <c r="C387" s="18">
        <v>42640</v>
      </c>
      <c r="D387" s="7">
        <v>1730</v>
      </c>
      <c r="E387" s="138">
        <v>420375</v>
      </c>
      <c r="F387" s="95">
        <v>0</v>
      </c>
      <c r="G387" s="92" t="s">
        <v>897</v>
      </c>
      <c r="H387" s="58" t="s">
        <v>340</v>
      </c>
      <c r="I387" s="45" t="s">
        <v>387</v>
      </c>
      <c r="J387" s="133" t="s">
        <v>201</v>
      </c>
      <c r="K387" s="131" t="s">
        <v>14</v>
      </c>
      <c r="L387" s="5" t="s">
        <v>14</v>
      </c>
      <c r="M387" s="16" t="s">
        <v>151</v>
      </c>
      <c r="N387" s="8" t="s">
        <v>447</v>
      </c>
      <c r="O387" s="91" t="s">
        <v>1613</v>
      </c>
      <c r="P387" s="45" t="s">
        <v>551</v>
      </c>
      <c r="Q387" s="45" t="s">
        <v>1635</v>
      </c>
    </row>
    <row r="388" spans="1:17" ht="75" x14ac:dyDescent="0.25">
      <c r="A388" s="39">
        <f t="shared" si="5"/>
        <v>380</v>
      </c>
      <c r="B388" s="18">
        <v>42640</v>
      </c>
      <c r="C388" s="18">
        <v>42640</v>
      </c>
      <c r="D388" s="7">
        <v>1731</v>
      </c>
      <c r="E388" s="138">
        <v>83000</v>
      </c>
      <c r="F388" s="95">
        <v>0</v>
      </c>
      <c r="G388" s="25" t="s">
        <v>894</v>
      </c>
      <c r="H388" s="25" t="s">
        <v>741</v>
      </c>
      <c r="I388" s="10" t="s">
        <v>387</v>
      </c>
      <c r="J388" s="133" t="s">
        <v>1623</v>
      </c>
      <c r="K388" s="131" t="s">
        <v>14</v>
      </c>
      <c r="L388" s="5" t="s">
        <v>14</v>
      </c>
      <c r="M388" s="16" t="s">
        <v>768</v>
      </c>
      <c r="N388" s="8" t="s">
        <v>771</v>
      </c>
      <c r="O388" s="91" t="s">
        <v>1615</v>
      </c>
      <c r="P388" s="45" t="s">
        <v>551</v>
      </c>
      <c r="Q388" s="45" t="s">
        <v>1639</v>
      </c>
    </row>
    <row r="389" spans="1:17" ht="75" x14ac:dyDescent="0.25">
      <c r="A389" s="39">
        <f t="shared" si="5"/>
        <v>381</v>
      </c>
      <c r="B389" s="18">
        <v>42640</v>
      </c>
      <c r="C389" s="18">
        <v>42640</v>
      </c>
      <c r="D389" s="7">
        <v>1732</v>
      </c>
      <c r="E389" s="138">
        <v>120100</v>
      </c>
      <c r="F389" s="95">
        <v>0</v>
      </c>
      <c r="G389" s="92" t="s">
        <v>888</v>
      </c>
      <c r="H389" s="11" t="s">
        <v>478</v>
      </c>
      <c r="I389" s="45" t="s">
        <v>387</v>
      </c>
      <c r="J389" s="133" t="s">
        <v>479</v>
      </c>
      <c r="K389" s="131" t="s">
        <v>14</v>
      </c>
      <c r="L389" s="5" t="s">
        <v>14</v>
      </c>
      <c r="M389" s="16" t="s">
        <v>887</v>
      </c>
      <c r="N389" s="8" t="s">
        <v>722</v>
      </c>
      <c r="O389" s="91" t="s">
        <v>1616</v>
      </c>
      <c r="P389" s="45" t="s">
        <v>562</v>
      </c>
      <c r="Q389" s="45" t="s">
        <v>1638</v>
      </c>
    </row>
    <row r="390" spans="1:17" ht="75" x14ac:dyDescent="0.25">
      <c r="A390" s="39">
        <f t="shared" si="5"/>
        <v>382</v>
      </c>
      <c r="B390" s="18">
        <v>42640</v>
      </c>
      <c r="C390" s="18">
        <v>42640</v>
      </c>
      <c r="D390" s="7">
        <v>1733</v>
      </c>
      <c r="E390" s="138">
        <v>492000</v>
      </c>
      <c r="F390" s="95">
        <v>0</v>
      </c>
      <c r="G390" s="25" t="s">
        <v>1049</v>
      </c>
      <c r="H390" s="25" t="s">
        <v>1049</v>
      </c>
      <c r="I390" s="10" t="s">
        <v>19</v>
      </c>
      <c r="J390" s="133" t="s">
        <v>810</v>
      </c>
      <c r="K390" s="131" t="s">
        <v>14</v>
      </c>
      <c r="L390" s="5" t="s">
        <v>14</v>
      </c>
      <c r="M390" s="16" t="s">
        <v>65</v>
      </c>
      <c r="N390" s="8" t="s">
        <v>1028</v>
      </c>
      <c r="O390" s="91" t="s">
        <v>1617</v>
      </c>
      <c r="P390" s="45" t="s">
        <v>551</v>
      </c>
      <c r="Q390" s="45" t="s">
        <v>1636</v>
      </c>
    </row>
    <row r="391" spans="1:17" ht="75" x14ac:dyDescent="0.25">
      <c r="A391" s="39">
        <f t="shared" si="5"/>
        <v>383</v>
      </c>
      <c r="B391" s="18">
        <v>42640</v>
      </c>
      <c r="C391" s="18">
        <v>42640</v>
      </c>
      <c r="D391" s="7">
        <v>27</v>
      </c>
      <c r="E391" s="138">
        <v>427000</v>
      </c>
      <c r="F391" s="95">
        <v>0</v>
      </c>
      <c r="G391" s="25" t="s">
        <v>1050</v>
      </c>
      <c r="H391" s="25" t="s">
        <v>1050</v>
      </c>
      <c r="I391" s="10" t="s">
        <v>118</v>
      </c>
      <c r="J391" s="133" t="s">
        <v>999</v>
      </c>
      <c r="K391" s="131" t="s">
        <v>14</v>
      </c>
      <c r="L391" s="5" t="s">
        <v>14</v>
      </c>
      <c r="M391" s="16" t="s">
        <v>1020</v>
      </c>
      <c r="N391" s="8" t="s">
        <v>1029</v>
      </c>
      <c r="O391" s="91" t="s">
        <v>1618</v>
      </c>
      <c r="P391" s="45" t="s">
        <v>549</v>
      </c>
      <c r="Q391" s="45" t="s">
        <v>1637</v>
      </c>
    </row>
    <row r="392" spans="1:17" ht="60" x14ac:dyDescent="0.25">
      <c r="A392" s="39">
        <f t="shared" si="5"/>
        <v>384</v>
      </c>
      <c r="B392" s="18">
        <v>42639</v>
      </c>
      <c r="C392" s="18">
        <v>42640</v>
      </c>
      <c r="D392" s="7">
        <v>24</v>
      </c>
      <c r="E392" s="138">
        <v>264525.26</v>
      </c>
      <c r="F392" s="95">
        <v>0</v>
      </c>
      <c r="G392" s="58" t="s">
        <v>1376</v>
      </c>
      <c r="H392" s="58" t="s">
        <v>1376</v>
      </c>
      <c r="I392" s="44" t="s">
        <v>118</v>
      </c>
      <c r="J392" s="133" t="s">
        <v>1245</v>
      </c>
      <c r="K392" s="131" t="s">
        <v>14</v>
      </c>
      <c r="L392" s="5" t="s">
        <v>14</v>
      </c>
      <c r="M392" s="16" t="s">
        <v>65</v>
      </c>
      <c r="N392" s="8" t="s">
        <v>1375</v>
      </c>
      <c r="O392" s="91" t="s">
        <v>1619</v>
      </c>
      <c r="P392" s="45" t="s">
        <v>551</v>
      </c>
      <c r="Q392" s="45" t="s">
        <v>1640</v>
      </c>
    </row>
    <row r="393" spans="1:17" ht="75" x14ac:dyDescent="0.25">
      <c r="A393" s="39">
        <f t="shared" si="5"/>
        <v>385</v>
      </c>
      <c r="B393" s="18">
        <v>42639</v>
      </c>
      <c r="C393" s="18">
        <v>42640</v>
      </c>
      <c r="D393" s="7">
        <v>25</v>
      </c>
      <c r="E393" s="138">
        <v>92000</v>
      </c>
      <c r="F393" s="95">
        <v>0</v>
      </c>
      <c r="G393" s="11" t="s">
        <v>766</v>
      </c>
      <c r="H393" s="11" t="s">
        <v>766</v>
      </c>
      <c r="I393" s="10" t="s">
        <v>118</v>
      </c>
      <c r="J393" s="133" t="s">
        <v>54</v>
      </c>
      <c r="K393" s="131" t="s">
        <v>14</v>
      </c>
      <c r="L393" s="5" t="s">
        <v>14</v>
      </c>
      <c r="M393" s="16" t="s">
        <v>65</v>
      </c>
      <c r="N393" s="8" t="s">
        <v>776</v>
      </c>
      <c r="O393" s="91" t="s">
        <v>1620</v>
      </c>
      <c r="P393" s="45" t="s">
        <v>551</v>
      </c>
      <c r="Q393" s="45" t="s">
        <v>1641</v>
      </c>
    </row>
    <row r="394" spans="1:17" ht="75" x14ac:dyDescent="0.25">
      <c r="A394" s="39">
        <f t="shared" si="5"/>
        <v>386</v>
      </c>
      <c r="B394" s="18">
        <v>42639</v>
      </c>
      <c r="C394" s="18">
        <v>42640</v>
      </c>
      <c r="D394" s="7">
        <v>26</v>
      </c>
      <c r="E394" s="138">
        <v>525736</v>
      </c>
      <c r="F394" s="95">
        <v>0</v>
      </c>
      <c r="G394" s="25" t="s">
        <v>1044</v>
      </c>
      <c r="H394" s="25" t="s">
        <v>1044</v>
      </c>
      <c r="I394" s="10" t="s">
        <v>118</v>
      </c>
      <c r="J394" s="133" t="s">
        <v>979</v>
      </c>
      <c r="K394" s="131" t="s">
        <v>14</v>
      </c>
      <c r="L394" s="5" t="s">
        <v>14</v>
      </c>
      <c r="M394" s="16" t="s">
        <v>1016</v>
      </c>
      <c r="N394" s="8" t="s">
        <v>1021</v>
      </c>
      <c r="O394" s="91" t="s">
        <v>1621</v>
      </c>
      <c r="P394" s="45" t="s">
        <v>551</v>
      </c>
      <c r="Q394" s="45" t="s">
        <v>1642</v>
      </c>
    </row>
    <row r="395" spans="1:17" ht="75" x14ac:dyDescent="0.25">
      <c r="A395" s="39">
        <f t="shared" si="5"/>
        <v>387</v>
      </c>
      <c r="B395" s="18">
        <v>42641</v>
      </c>
      <c r="C395" s="18">
        <v>42641</v>
      </c>
      <c r="D395" s="7">
        <v>3955</v>
      </c>
      <c r="E395" s="138">
        <v>804501.6</v>
      </c>
      <c r="F395" s="95">
        <v>0</v>
      </c>
      <c r="G395" s="25" t="s">
        <v>224</v>
      </c>
      <c r="H395" s="25" t="s">
        <v>224</v>
      </c>
      <c r="I395" s="10" t="s">
        <v>12</v>
      </c>
      <c r="J395" s="133" t="s">
        <v>1649</v>
      </c>
      <c r="K395" s="131" t="s">
        <v>14</v>
      </c>
      <c r="L395" s="5" t="s">
        <v>14</v>
      </c>
      <c r="M395" s="16" t="s">
        <v>15</v>
      </c>
      <c r="N395" s="8" t="s">
        <v>16</v>
      </c>
      <c r="O395" s="91" t="s">
        <v>1646</v>
      </c>
      <c r="P395" s="45" t="s">
        <v>549</v>
      </c>
      <c r="Q395" s="45" t="s">
        <v>1716</v>
      </c>
    </row>
    <row r="396" spans="1:17" ht="75" x14ac:dyDescent="0.25">
      <c r="A396" s="39">
        <f t="shared" si="5"/>
        <v>388</v>
      </c>
      <c r="B396" s="18">
        <v>42641</v>
      </c>
      <c r="C396" s="18">
        <v>42641</v>
      </c>
      <c r="D396" s="7">
        <v>3957</v>
      </c>
      <c r="E396" s="138">
        <v>929081.19</v>
      </c>
      <c r="F396" s="95">
        <v>0</v>
      </c>
      <c r="G396" s="25" t="s">
        <v>1650</v>
      </c>
      <c r="H396" s="25" t="s">
        <v>1650</v>
      </c>
      <c r="I396" s="10" t="s">
        <v>12</v>
      </c>
      <c r="J396" s="133" t="s">
        <v>1571</v>
      </c>
      <c r="K396" s="131" t="s">
        <v>14</v>
      </c>
      <c r="L396" s="5" t="s">
        <v>14</v>
      </c>
      <c r="M396" s="16" t="s">
        <v>1020</v>
      </c>
      <c r="N396" s="8" t="s">
        <v>241</v>
      </c>
      <c r="O396" s="91" t="s">
        <v>1647</v>
      </c>
      <c r="P396" s="45" t="s">
        <v>551</v>
      </c>
      <c r="Q396" s="45" t="s">
        <v>1717</v>
      </c>
    </row>
    <row r="397" spans="1:17" ht="75" x14ac:dyDescent="0.25">
      <c r="A397" s="39">
        <f t="shared" si="5"/>
        <v>389</v>
      </c>
      <c r="B397" s="18">
        <v>42641</v>
      </c>
      <c r="C397" s="18">
        <v>42641</v>
      </c>
      <c r="D397" s="7">
        <v>3956</v>
      </c>
      <c r="E397" s="138">
        <v>340300</v>
      </c>
      <c r="F397" s="95">
        <v>0</v>
      </c>
      <c r="G397" s="25" t="s">
        <v>150</v>
      </c>
      <c r="H397" s="25" t="s">
        <v>150</v>
      </c>
      <c r="I397" s="10" t="s">
        <v>12</v>
      </c>
      <c r="J397" s="133" t="s">
        <v>54</v>
      </c>
      <c r="K397" s="131" t="s">
        <v>14</v>
      </c>
      <c r="L397" s="5" t="s">
        <v>14</v>
      </c>
      <c r="M397" s="16" t="s">
        <v>151</v>
      </c>
      <c r="N397" s="8" t="s">
        <v>152</v>
      </c>
      <c r="O397" s="91" t="s">
        <v>1648</v>
      </c>
      <c r="P397" s="45" t="s">
        <v>551</v>
      </c>
      <c r="Q397" s="45" t="s">
        <v>1718</v>
      </c>
    </row>
    <row r="398" spans="1:17" ht="60" x14ac:dyDescent="0.25">
      <c r="A398" s="39">
        <f t="shared" si="5"/>
        <v>390</v>
      </c>
      <c r="B398" s="18">
        <v>42640</v>
      </c>
      <c r="C398" s="18">
        <v>42641</v>
      </c>
      <c r="D398" s="7">
        <v>1734</v>
      </c>
      <c r="E398" s="138">
        <v>591564.07999999996</v>
      </c>
      <c r="F398" s="95">
        <v>0</v>
      </c>
      <c r="G398" s="25" t="s">
        <v>1626</v>
      </c>
      <c r="H398" s="25" t="s">
        <v>1626</v>
      </c>
      <c r="I398" s="10" t="s">
        <v>19</v>
      </c>
      <c r="J398" s="133" t="s">
        <v>1622</v>
      </c>
      <c r="K398" s="131" t="s">
        <v>14</v>
      </c>
      <c r="L398" s="5" t="s">
        <v>14</v>
      </c>
      <c r="M398" s="16" t="s">
        <v>774</v>
      </c>
      <c r="N398" s="8" t="s">
        <v>218</v>
      </c>
      <c r="O398" s="91" t="s">
        <v>1614</v>
      </c>
      <c r="P398" s="45" t="s">
        <v>551</v>
      </c>
      <c r="Q398" s="45" t="s">
        <v>1633</v>
      </c>
    </row>
    <row r="399" spans="1:17" ht="75" x14ac:dyDescent="0.25">
      <c r="A399" s="39">
        <f t="shared" si="5"/>
        <v>391</v>
      </c>
      <c r="B399" s="18">
        <v>42642</v>
      </c>
      <c r="C399" s="18">
        <v>42642</v>
      </c>
      <c r="D399" s="7">
        <v>1737</v>
      </c>
      <c r="E399" s="138">
        <v>294800</v>
      </c>
      <c r="F399" s="95">
        <v>0</v>
      </c>
      <c r="G399" s="25" t="s">
        <v>1217</v>
      </c>
      <c r="H399" s="25" t="s">
        <v>1217</v>
      </c>
      <c r="I399" s="10" t="s">
        <v>19</v>
      </c>
      <c r="J399" s="133" t="s">
        <v>975</v>
      </c>
      <c r="K399" s="131" t="s">
        <v>14</v>
      </c>
      <c r="L399" s="5" t="s">
        <v>14</v>
      </c>
      <c r="M399" s="16" t="s">
        <v>1012</v>
      </c>
      <c r="N399" s="8" t="s">
        <v>918</v>
      </c>
      <c r="O399" s="91" t="s">
        <v>1652</v>
      </c>
      <c r="P399" s="45" t="s">
        <v>577</v>
      </c>
      <c r="Q399" s="45" t="s">
        <v>1651</v>
      </c>
    </row>
    <row r="400" spans="1:17" ht="75" x14ac:dyDescent="0.25">
      <c r="A400" s="39">
        <f t="shared" si="5"/>
        <v>392</v>
      </c>
      <c r="B400" s="18">
        <v>42647</v>
      </c>
      <c r="C400" s="18">
        <v>42647</v>
      </c>
      <c r="D400" s="7">
        <v>1761</v>
      </c>
      <c r="E400" s="146">
        <v>2500000</v>
      </c>
      <c r="F400" s="95">
        <v>0</v>
      </c>
      <c r="G400" s="25" t="s">
        <v>250</v>
      </c>
      <c r="H400" s="25" t="s">
        <v>250</v>
      </c>
      <c r="I400" s="10" t="s">
        <v>19</v>
      </c>
      <c r="J400" s="133" t="s">
        <v>1245</v>
      </c>
      <c r="K400" s="131" t="s">
        <v>14</v>
      </c>
      <c r="L400" s="5" t="s">
        <v>14</v>
      </c>
      <c r="M400" s="16" t="s">
        <v>252</v>
      </c>
      <c r="N400" s="8" t="s">
        <v>253</v>
      </c>
      <c r="O400" s="91" t="s">
        <v>1662</v>
      </c>
      <c r="P400" s="45" t="s">
        <v>551</v>
      </c>
      <c r="Q400" s="45" t="s">
        <v>1709</v>
      </c>
    </row>
    <row r="401" spans="1:17" ht="60" x14ac:dyDescent="0.25">
      <c r="A401" s="39">
        <f t="shared" si="5"/>
        <v>393</v>
      </c>
      <c r="B401" s="18">
        <v>42647</v>
      </c>
      <c r="C401" s="18">
        <v>42647</v>
      </c>
      <c r="D401" s="7">
        <v>1764</v>
      </c>
      <c r="E401" s="146">
        <v>275346.40000000002</v>
      </c>
      <c r="F401" s="95">
        <v>0</v>
      </c>
      <c r="G401" s="25" t="s">
        <v>1289</v>
      </c>
      <c r="H401" s="25" t="s">
        <v>1289</v>
      </c>
      <c r="I401" s="10" t="s">
        <v>19</v>
      </c>
      <c r="J401" s="133" t="s">
        <v>1248</v>
      </c>
      <c r="K401" s="131" t="s">
        <v>14</v>
      </c>
      <c r="L401" s="5" t="s">
        <v>14</v>
      </c>
      <c r="M401" s="16" t="s">
        <v>92</v>
      </c>
      <c r="N401" s="8" t="s">
        <v>405</v>
      </c>
      <c r="O401" s="91" t="s">
        <v>1663</v>
      </c>
      <c r="P401" s="45" t="s">
        <v>551</v>
      </c>
      <c r="Q401" s="45" t="s">
        <v>1708</v>
      </c>
    </row>
    <row r="402" spans="1:17" ht="75" x14ac:dyDescent="0.25">
      <c r="A402" s="39">
        <f t="shared" si="5"/>
        <v>394</v>
      </c>
      <c r="B402" s="18">
        <v>42647</v>
      </c>
      <c r="C402" s="18">
        <v>42647</v>
      </c>
      <c r="D402" s="7">
        <v>1767</v>
      </c>
      <c r="E402" s="146">
        <v>310219</v>
      </c>
      <c r="F402" s="95">
        <v>0</v>
      </c>
      <c r="G402" s="25" t="s">
        <v>874</v>
      </c>
      <c r="H402" s="25" t="s">
        <v>874</v>
      </c>
      <c r="I402" s="10" t="s">
        <v>387</v>
      </c>
      <c r="J402" s="133" t="s">
        <v>814</v>
      </c>
      <c r="K402" s="131" t="s">
        <v>14</v>
      </c>
      <c r="L402" s="5" t="s">
        <v>14</v>
      </c>
      <c r="M402" s="16" t="s">
        <v>872</v>
      </c>
      <c r="N402" s="8" t="s">
        <v>458</v>
      </c>
      <c r="O402" s="91" t="s">
        <v>1664</v>
      </c>
      <c r="P402" s="45" t="s">
        <v>549</v>
      </c>
      <c r="Q402" s="45" t="s">
        <v>1710</v>
      </c>
    </row>
    <row r="403" spans="1:17" ht="60" x14ac:dyDescent="0.25">
      <c r="A403" s="39">
        <f t="shared" ref="A403:A466" si="6">A402+1</f>
        <v>395</v>
      </c>
      <c r="B403" s="18">
        <v>42647</v>
      </c>
      <c r="C403" s="18">
        <v>42647</v>
      </c>
      <c r="D403" s="7">
        <v>1766</v>
      </c>
      <c r="E403" s="146">
        <v>203187</v>
      </c>
      <c r="F403" s="95">
        <v>0</v>
      </c>
      <c r="G403" s="25" t="s">
        <v>431</v>
      </c>
      <c r="H403" s="25" t="s">
        <v>431</v>
      </c>
      <c r="I403" s="10" t="s">
        <v>19</v>
      </c>
      <c r="J403" s="133" t="s">
        <v>816</v>
      </c>
      <c r="K403" s="131" t="s">
        <v>14</v>
      </c>
      <c r="L403" s="5" t="s">
        <v>14</v>
      </c>
      <c r="M403" s="16" t="s">
        <v>1701</v>
      </c>
      <c r="N403" s="8" t="s">
        <v>434</v>
      </c>
      <c r="O403" s="91" t="s">
        <v>1665</v>
      </c>
      <c r="P403" s="45" t="s">
        <v>540</v>
      </c>
      <c r="Q403" s="45" t="s">
        <v>1719</v>
      </c>
    </row>
    <row r="404" spans="1:17" ht="75" x14ac:dyDescent="0.25">
      <c r="A404" s="39">
        <f t="shared" si="6"/>
        <v>396</v>
      </c>
      <c r="B404" s="18">
        <v>42647</v>
      </c>
      <c r="C404" s="18">
        <v>42647</v>
      </c>
      <c r="D404" s="7">
        <v>1765</v>
      </c>
      <c r="E404" s="146">
        <v>150000</v>
      </c>
      <c r="F404" s="95">
        <v>0</v>
      </c>
      <c r="G404" s="25" t="s">
        <v>1713</v>
      </c>
      <c r="H404" s="25" t="s">
        <v>1713</v>
      </c>
      <c r="I404" s="10" t="s">
        <v>19</v>
      </c>
      <c r="J404" s="133" t="s">
        <v>1667</v>
      </c>
      <c r="K404" s="139" t="s">
        <v>1223</v>
      </c>
      <c r="L404" s="5" t="s">
        <v>1222</v>
      </c>
      <c r="M404" s="16" t="s">
        <v>1711</v>
      </c>
      <c r="N404" s="8" t="s">
        <v>393</v>
      </c>
      <c r="O404" s="91" t="s">
        <v>1666</v>
      </c>
      <c r="P404" s="45" t="s">
        <v>551</v>
      </c>
      <c r="Q404" s="45" t="s">
        <v>1712</v>
      </c>
    </row>
    <row r="405" spans="1:17" ht="75" x14ac:dyDescent="0.25">
      <c r="A405" s="39">
        <f t="shared" si="6"/>
        <v>397</v>
      </c>
      <c r="B405" s="18">
        <v>42649</v>
      </c>
      <c r="C405" s="18">
        <v>42649</v>
      </c>
      <c r="D405" s="7">
        <v>4164</v>
      </c>
      <c r="E405" s="146">
        <v>485000</v>
      </c>
      <c r="F405" s="95">
        <v>0</v>
      </c>
      <c r="G405" s="25" t="s">
        <v>1291</v>
      </c>
      <c r="H405" s="25" t="s">
        <v>1291</v>
      </c>
      <c r="I405" s="10" t="s">
        <v>12</v>
      </c>
      <c r="J405" s="133" t="s">
        <v>1246</v>
      </c>
      <c r="K405" s="131" t="s">
        <v>14</v>
      </c>
      <c r="L405" s="5" t="s">
        <v>14</v>
      </c>
      <c r="M405" s="16" t="s">
        <v>65</v>
      </c>
      <c r="N405" s="8" t="s">
        <v>1254</v>
      </c>
      <c r="O405" s="91" t="s">
        <v>1668</v>
      </c>
      <c r="P405" s="45" t="s">
        <v>551</v>
      </c>
      <c r="Q405" s="45" t="s">
        <v>1698</v>
      </c>
    </row>
    <row r="406" spans="1:17" ht="75" x14ac:dyDescent="0.25">
      <c r="A406" s="39">
        <f t="shared" si="6"/>
        <v>398</v>
      </c>
      <c r="B406" s="18">
        <v>42649</v>
      </c>
      <c r="C406" s="18">
        <v>42649</v>
      </c>
      <c r="D406" s="7">
        <v>4163</v>
      </c>
      <c r="E406" s="146">
        <v>150901.91</v>
      </c>
      <c r="F406" s="95">
        <v>0</v>
      </c>
      <c r="G406" s="25" t="s">
        <v>1575</v>
      </c>
      <c r="H406" s="25" t="s">
        <v>1575</v>
      </c>
      <c r="I406" s="10" t="s">
        <v>12</v>
      </c>
      <c r="J406" s="133" t="s">
        <v>1572</v>
      </c>
      <c r="K406" s="131" t="s">
        <v>14</v>
      </c>
      <c r="L406" s="5" t="s">
        <v>14</v>
      </c>
      <c r="M406" s="16" t="s">
        <v>1573</v>
      </c>
      <c r="N406" s="8" t="s">
        <v>470</v>
      </c>
      <c r="O406" s="91" t="s">
        <v>1669</v>
      </c>
      <c r="P406" s="45" t="s">
        <v>551</v>
      </c>
      <c r="Q406" s="45" t="s">
        <v>1722</v>
      </c>
    </row>
    <row r="407" spans="1:17" ht="60" x14ac:dyDescent="0.25">
      <c r="A407" s="39">
        <f t="shared" si="6"/>
        <v>399</v>
      </c>
      <c r="B407" s="18">
        <v>42649</v>
      </c>
      <c r="C407" s="18">
        <v>42649</v>
      </c>
      <c r="D407" s="7">
        <v>28</v>
      </c>
      <c r="E407" s="146">
        <v>15000</v>
      </c>
      <c r="F407" s="95">
        <v>0</v>
      </c>
      <c r="G407" s="25" t="s">
        <v>1703</v>
      </c>
      <c r="H407" s="25" t="s">
        <v>1703</v>
      </c>
      <c r="I407" s="10" t="s">
        <v>118</v>
      </c>
      <c r="J407" s="133" t="s">
        <v>207</v>
      </c>
      <c r="K407" s="139" t="s">
        <v>248</v>
      </c>
      <c r="L407" s="139" t="s">
        <v>248</v>
      </c>
      <c r="M407" s="16" t="s">
        <v>141</v>
      </c>
      <c r="N407" s="8" t="s">
        <v>213</v>
      </c>
      <c r="O407" s="91" t="s">
        <v>1670</v>
      </c>
      <c r="P407" s="45" t="s">
        <v>540</v>
      </c>
      <c r="Q407" s="45" t="s">
        <v>1704</v>
      </c>
    </row>
    <row r="408" spans="1:17" ht="60" x14ac:dyDescent="0.25">
      <c r="A408" s="39">
        <f t="shared" si="6"/>
        <v>400</v>
      </c>
      <c r="B408" s="18">
        <v>42649</v>
      </c>
      <c r="C408" s="18">
        <v>42649</v>
      </c>
      <c r="D408" s="7">
        <v>29</v>
      </c>
      <c r="E408" s="146">
        <v>51960</v>
      </c>
      <c r="F408" s="95">
        <v>0</v>
      </c>
      <c r="G408" s="25" t="s">
        <v>1703</v>
      </c>
      <c r="H408" s="25" t="s">
        <v>1703</v>
      </c>
      <c r="I408" s="10" t="s">
        <v>118</v>
      </c>
      <c r="J408" s="133" t="s">
        <v>1674</v>
      </c>
      <c r="K408" s="139" t="s">
        <v>26</v>
      </c>
      <c r="L408" s="139" t="s">
        <v>248</v>
      </c>
      <c r="M408" s="16" t="s">
        <v>141</v>
      </c>
      <c r="N408" s="8" t="s">
        <v>213</v>
      </c>
      <c r="O408" s="91" t="s">
        <v>1670</v>
      </c>
      <c r="P408" s="45" t="s">
        <v>540</v>
      </c>
      <c r="Q408" s="45" t="s">
        <v>1704</v>
      </c>
    </row>
    <row r="409" spans="1:17" ht="75" x14ac:dyDescent="0.25">
      <c r="A409" s="39">
        <f t="shared" si="6"/>
        <v>401</v>
      </c>
      <c r="B409" s="18">
        <v>42649</v>
      </c>
      <c r="C409" s="18">
        <v>42649</v>
      </c>
      <c r="D409" s="7">
        <v>1788</v>
      </c>
      <c r="E409" s="146">
        <v>97677.01</v>
      </c>
      <c r="F409" s="95">
        <v>0</v>
      </c>
      <c r="G409" s="25" t="s">
        <v>1266</v>
      </c>
      <c r="H409" s="25" t="s">
        <v>1266</v>
      </c>
      <c r="I409" s="10" t="s">
        <v>19</v>
      </c>
      <c r="J409" s="133" t="s">
        <v>1249</v>
      </c>
      <c r="K409" s="131" t="s">
        <v>14</v>
      </c>
      <c r="L409" s="5" t="s">
        <v>14</v>
      </c>
      <c r="M409" s="16" t="s">
        <v>65</v>
      </c>
      <c r="N409" s="8" t="s">
        <v>1255</v>
      </c>
      <c r="O409" s="91" t="s">
        <v>1671</v>
      </c>
      <c r="P409" s="45" t="s">
        <v>540</v>
      </c>
      <c r="Q409" s="45" t="s">
        <v>1705</v>
      </c>
    </row>
    <row r="410" spans="1:17" ht="60" x14ac:dyDescent="0.25">
      <c r="A410" s="39">
        <f t="shared" si="6"/>
        <v>402</v>
      </c>
      <c r="B410" s="18">
        <v>42648</v>
      </c>
      <c r="C410" s="18">
        <v>42649</v>
      </c>
      <c r="D410" s="7">
        <v>1768</v>
      </c>
      <c r="E410" s="146">
        <v>179155.84</v>
      </c>
      <c r="F410" s="95">
        <v>0</v>
      </c>
      <c r="G410" s="25" t="s">
        <v>281</v>
      </c>
      <c r="H410" s="25" t="s">
        <v>281</v>
      </c>
      <c r="I410" s="10" t="s">
        <v>19</v>
      </c>
      <c r="J410" s="133" t="s">
        <v>1675</v>
      </c>
      <c r="K410" s="139" t="s">
        <v>26</v>
      </c>
      <c r="L410" s="5" t="s">
        <v>283</v>
      </c>
      <c r="M410" s="16" t="s">
        <v>194</v>
      </c>
      <c r="N410" s="8" t="s">
        <v>61</v>
      </c>
      <c r="O410" s="91" t="s">
        <v>1672</v>
      </c>
      <c r="P410" s="45" t="s">
        <v>546</v>
      </c>
      <c r="Q410" s="45" t="s">
        <v>1706</v>
      </c>
    </row>
    <row r="411" spans="1:17" ht="60" x14ac:dyDescent="0.25">
      <c r="A411" s="39">
        <f t="shared" si="6"/>
        <v>403</v>
      </c>
      <c r="B411" s="18">
        <v>42648</v>
      </c>
      <c r="C411" s="18">
        <v>42649</v>
      </c>
      <c r="D411" s="7">
        <v>1769</v>
      </c>
      <c r="E411" s="146">
        <v>136023.49</v>
      </c>
      <c r="F411" s="95">
        <v>0</v>
      </c>
      <c r="G411" s="25" t="s">
        <v>423</v>
      </c>
      <c r="H411" s="25" t="s">
        <v>423</v>
      </c>
      <c r="I411" s="10" t="s">
        <v>19</v>
      </c>
      <c r="J411" s="133" t="s">
        <v>1676</v>
      </c>
      <c r="K411" s="131" t="s">
        <v>14</v>
      </c>
      <c r="L411" s="5" t="s">
        <v>14</v>
      </c>
      <c r="M411" s="16" t="s">
        <v>65</v>
      </c>
      <c r="N411" s="8" t="s">
        <v>425</v>
      </c>
      <c r="O411" s="91" t="s">
        <v>1673</v>
      </c>
      <c r="P411" s="45" t="s">
        <v>562</v>
      </c>
      <c r="Q411" s="45" t="s">
        <v>1707</v>
      </c>
    </row>
    <row r="412" spans="1:17" ht="75" x14ac:dyDescent="0.25">
      <c r="A412" s="39">
        <f t="shared" si="6"/>
        <v>404</v>
      </c>
      <c r="B412" s="18">
        <v>42650</v>
      </c>
      <c r="C412" s="18">
        <v>42650</v>
      </c>
      <c r="D412" s="7">
        <v>1793</v>
      </c>
      <c r="E412" s="146">
        <v>163481.09</v>
      </c>
      <c r="F412" s="95">
        <v>0</v>
      </c>
      <c r="G412" s="25" t="s">
        <v>246</v>
      </c>
      <c r="H412" s="25" t="s">
        <v>246</v>
      </c>
      <c r="I412" s="10" t="s">
        <v>19</v>
      </c>
      <c r="J412" s="133" t="s">
        <v>247</v>
      </c>
      <c r="K412" s="139" t="s">
        <v>26</v>
      </c>
      <c r="L412" s="5" t="s">
        <v>248</v>
      </c>
      <c r="M412" s="16" t="s">
        <v>1721</v>
      </c>
      <c r="N412" s="8" t="s">
        <v>78</v>
      </c>
      <c r="O412" s="94" t="s">
        <v>1714</v>
      </c>
      <c r="P412" s="45" t="s">
        <v>549</v>
      </c>
      <c r="Q412" s="45" t="s">
        <v>1728</v>
      </c>
    </row>
    <row r="413" spans="1:17" ht="60" x14ac:dyDescent="0.25">
      <c r="A413" s="39">
        <f t="shared" si="6"/>
        <v>405</v>
      </c>
      <c r="B413" s="18">
        <v>42650</v>
      </c>
      <c r="C413" s="18">
        <v>42650</v>
      </c>
      <c r="D413" s="7">
        <v>1794</v>
      </c>
      <c r="E413" s="146">
        <v>46608</v>
      </c>
      <c r="F413" s="95">
        <v>0</v>
      </c>
      <c r="G413" s="25" t="s">
        <v>431</v>
      </c>
      <c r="H413" s="25" t="s">
        <v>431</v>
      </c>
      <c r="I413" s="10" t="s">
        <v>19</v>
      </c>
      <c r="J413" s="133" t="s">
        <v>1681</v>
      </c>
      <c r="K413" s="131" t="s">
        <v>14</v>
      </c>
      <c r="L413" s="5" t="s">
        <v>14</v>
      </c>
      <c r="M413" s="16" t="s">
        <v>1701</v>
      </c>
      <c r="N413" s="8" t="s">
        <v>434</v>
      </c>
      <c r="O413" s="91" t="s">
        <v>1677</v>
      </c>
      <c r="P413" s="45" t="s">
        <v>540</v>
      </c>
      <c r="Q413" s="45" t="s">
        <v>1702</v>
      </c>
    </row>
    <row r="414" spans="1:17" ht="60" x14ac:dyDescent="0.25">
      <c r="A414" s="39">
        <f t="shared" si="6"/>
        <v>406</v>
      </c>
      <c r="B414" s="18">
        <v>42650</v>
      </c>
      <c r="C414" s="18">
        <v>42650</v>
      </c>
      <c r="D414" s="7">
        <v>1795</v>
      </c>
      <c r="E414" s="146">
        <v>19342</v>
      </c>
      <c r="F414" s="95">
        <v>0</v>
      </c>
      <c r="G414" s="25" t="s">
        <v>1729</v>
      </c>
      <c r="H414" s="25" t="s">
        <v>1729</v>
      </c>
      <c r="I414" s="10" t="s">
        <v>19</v>
      </c>
      <c r="J414" s="133" t="s">
        <v>1682</v>
      </c>
      <c r="K414" s="131" t="s">
        <v>14</v>
      </c>
      <c r="L414" s="5" t="s">
        <v>14</v>
      </c>
      <c r="M414" s="16" t="s">
        <v>1720</v>
      </c>
      <c r="N414" s="8" t="s">
        <v>203</v>
      </c>
      <c r="O414" s="91" t="s">
        <v>1678</v>
      </c>
      <c r="P414" s="45" t="s">
        <v>1730</v>
      </c>
      <c r="Q414" s="45" t="s">
        <v>1731</v>
      </c>
    </row>
    <row r="415" spans="1:17" ht="75" x14ac:dyDescent="0.25">
      <c r="A415" s="39">
        <f t="shared" si="6"/>
        <v>407</v>
      </c>
      <c r="B415" s="18">
        <v>42650</v>
      </c>
      <c r="C415" s="18">
        <v>42650</v>
      </c>
      <c r="D415" s="7">
        <v>1796</v>
      </c>
      <c r="E415" s="146">
        <v>991868.24</v>
      </c>
      <c r="F415" s="95">
        <v>0</v>
      </c>
      <c r="G415" s="58" t="s">
        <v>1438</v>
      </c>
      <c r="H415" s="58" t="s">
        <v>1438</v>
      </c>
      <c r="I415" s="45" t="s">
        <v>19</v>
      </c>
      <c r="J415" s="133" t="s">
        <v>1430</v>
      </c>
      <c r="K415" s="131" t="s">
        <v>14</v>
      </c>
      <c r="L415" s="5" t="s">
        <v>14</v>
      </c>
      <c r="M415" s="16" t="s">
        <v>15</v>
      </c>
      <c r="N415" s="8" t="s">
        <v>1436</v>
      </c>
      <c r="O415" s="91" t="s">
        <v>1679</v>
      </c>
      <c r="P415" s="45" t="s">
        <v>577</v>
      </c>
      <c r="Q415" s="45" t="s">
        <v>1732</v>
      </c>
    </row>
    <row r="416" spans="1:17" ht="75" x14ac:dyDescent="0.25">
      <c r="A416" s="39">
        <f t="shared" si="6"/>
        <v>408</v>
      </c>
      <c r="B416" s="18">
        <v>42650</v>
      </c>
      <c r="C416" s="18">
        <v>42650</v>
      </c>
      <c r="D416" s="7">
        <v>1797</v>
      </c>
      <c r="E416" s="146">
        <v>50000</v>
      </c>
      <c r="F416" s="95">
        <v>0</v>
      </c>
      <c r="G416" s="69" t="s">
        <v>417</v>
      </c>
      <c r="H416" s="69" t="s">
        <v>417</v>
      </c>
      <c r="I416" s="45" t="s">
        <v>387</v>
      </c>
      <c r="J416" s="133" t="s">
        <v>418</v>
      </c>
      <c r="K416" s="131" t="s">
        <v>14</v>
      </c>
      <c r="L416" s="5" t="s">
        <v>14</v>
      </c>
      <c r="M416" s="16" t="s">
        <v>65</v>
      </c>
      <c r="N416" s="8" t="s">
        <v>419</v>
      </c>
      <c r="O416" s="91" t="s">
        <v>1503</v>
      </c>
      <c r="P416" s="45" t="s">
        <v>551</v>
      </c>
      <c r="Q416" s="45" t="s">
        <v>1733</v>
      </c>
    </row>
    <row r="417" spans="1:17" ht="75" x14ac:dyDescent="0.25">
      <c r="A417" s="39">
        <f t="shared" si="6"/>
        <v>409</v>
      </c>
      <c r="B417" s="18">
        <v>42650</v>
      </c>
      <c r="C417" s="18">
        <v>42650</v>
      </c>
      <c r="D417" s="7">
        <v>1798</v>
      </c>
      <c r="E417" s="146">
        <v>230671.13</v>
      </c>
      <c r="F417" s="95">
        <v>0</v>
      </c>
      <c r="G417" s="58" t="s">
        <v>53</v>
      </c>
      <c r="H417" s="58" t="s">
        <v>53</v>
      </c>
      <c r="I417" s="45" t="s">
        <v>387</v>
      </c>
      <c r="J417" s="133" t="s">
        <v>54</v>
      </c>
      <c r="K417" s="131" t="s">
        <v>14</v>
      </c>
      <c r="L417" s="5" t="s">
        <v>14</v>
      </c>
      <c r="M417" s="16" t="s">
        <v>55</v>
      </c>
      <c r="N417" s="8" t="s">
        <v>56</v>
      </c>
      <c r="O417" s="91" t="s">
        <v>1680</v>
      </c>
      <c r="P417" s="45" t="s">
        <v>551</v>
      </c>
      <c r="Q417" s="10" t="s">
        <v>1734</v>
      </c>
    </row>
    <row r="418" spans="1:17" ht="60" x14ac:dyDescent="0.25">
      <c r="A418" s="39">
        <f t="shared" si="6"/>
        <v>410</v>
      </c>
      <c r="B418" s="18">
        <v>42650</v>
      </c>
      <c r="C418" s="18">
        <v>42650</v>
      </c>
      <c r="D418" s="7">
        <v>1799</v>
      </c>
      <c r="E418" s="146">
        <v>102613.48</v>
      </c>
      <c r="F418" s="95">
        <v>0</v>
      </c>
      <c r="G418" s="25" t="s">
        <v>900</v>
      </c>
      <c r="H418" s="25" t="s">
        <v>900</v>
      </c>
      <c r="I418" s="10" t="s">
        <v>387</v>
      </c>
      <c r="J418" s="133" t="s">
        <v>810</v>
      </c>
      <c r="K418" s="131" t="s">
        <v>14</v>
      </c>
      <c r="L418" s="5" t="s">
        <v>14</v>
      </c>
      <c r="M418" s="16" t="s">
        <v>65</v>
      </c>
      <c r="N418" s="8" t="s">
        <v>881</v>
      </c>
      <c r="O418" s="91" t="s">
        <v>1407</v>
      </c>
      <c r="P418" s="45" t="s">
        <v>551</v>
      </c>
      <c r="Q418" s="45" t="s">
        <v>1726</v>
      </c>
    </row>
    <row r="419" spans="1:17" ht="60" x14ac:dyDescent="0.25">
      <c r="A419" s="39">
        <f t="shared" si="6"/>
        <v>411</v>
      </c>
      <c r="B419" s="18">
        <v>42653</v>
      </c>
      <c r="C419" s="18">
        <v>42653</v>
      </c>
      <c r="D419" s="7">
        <v>1802</v>
      </c>
      <c r="E419" s="146">
        <v>51819</v>
      </c>
      <c r="F419" s="95">
        <v>0</v>
      </c>
      <c r="G419" s="25" t="s">
        <v>1735</v>
      </c>
      <c r="H419" s="25" t="s">
        <v>1735</v>
      </c>
      <c r="I419" s="10" t="s">
        <v>19</v>
      </c>
      <c r="J419" s="133" t="s">
        <v>1687</v>
      </c>
      <c r="K419" s="131" t="s">
        <v>14</v>
      </c>
      <c r="L419" s="5" t="s">
        <v>14</v>
      </c>
      <c r="M419" s="16" t="s">
        <v>1699</v>
      </c>
      <c r="N419" s="8" t="s">
        <v>1700</v>
      </c>
      <c r="O419" s="91" t="s">
        <v>1683</v>
      </c>
      <c r="P419" s="45" t="s">
        <v>1736</v>
      </c>
      <c r="Q419" s="45" t="s">
        <v>1737</v>
      </c>
    </row>
    <row r="420" spans="1:17" ht="75" x14ac:dyDescent="0.25">
      <c r="A420" s="39">
        <f t="shared" si="6"/>
        <v>412</v>
      </c>
      <c r="B420" s="18">
        <v>42653</v>
      </c>
      <c r="C420" s="18">
        <v>42653</v>
      </c>
      <c r="D420" s="7">
        <v>4238</v>
      </c>
      <c r="E420" s="146">
        <v>73500</v>
      </c>
      <c r="F420" s="95">
        <v>0</v>
      </c>
      <c r="G420" s="25" t="s">
        <v>1696</v>
      </c>
      <c r="H420" s="25" t="s">
        <v>1696</v>
      </c>
      <c r="I420" s="10" t="s">
        <v>12</v>
      </c>
      <c r="J420" s="133" t="s">
        <v>274</v>
      </c>
      <c r="K420" s="131" t="s">
        <v>14</v>
      </c>
      <c r="L420" s="5" t="s">
        <v>14</v>
      </c>
      <c r="M420" s="16" t="s">
        <v>1695</v>
      </c>
      <c r="N420" s="8" t="s">
        <v>501</v>
      </c>
      <c r="O420" s="91" t="s">
        <v>1685</v>
      </c>
      <c r="P420" s="45" t="s">
        <v>540</v>
      </c>
      <c r="Q420" s="45" t="s">
        <v>1697</v>
      </c>
    </row>
    <row r="421" spans="1:17" ht="75" x14ac:dyDescent="0.25">
      <c r="A421" s="39">
        <f t="shared" si="6"/>
        <v>413</v>
      </c>
      <c r="B421" s="18">
        <v>42653</v>
      </c>
      <c r="C421" s="18">
        <v>42653</v>
      </c>
      <c r="D421" s="7">
        <v>1803</v>
      </c>
      <c r="E421" s="146">
        <v>1295000</v>
      </c>
      <c r="F421" s="95">
        <v>0</v>
      </c>
      <c r="G421" s="92" t="s">
        <v>891</v>
      </c>
      <c r="H421" s="25" t="s">
        <v>892</v>
      </c>
      <c r="I421" s="20" t="s">
        <v>387</v>
      </c>
      <c r="J421" s="133" t="s">
        <v>311</v>
      </c>
      <c r="K421" s="131" t="s">
        <v>14</v>
      </c>
      <c r="L421" s="5" t="s">
        <v>14</v>
      </c>
      <c r="M421" s="16" t="s">
        <v>65</v>
      </c>
      <c r="N421" s="8" t="s">
        <v>885</v>
      </c>
      <c r="O421" s="91" t="s">
        <v>1686</v>
      </c>
      <c r="P421" s="45" t="s">
        <v>577</v>
      </c>
      <c r="Q421" s="10" t="s">
        <v>1727</v>
      </c>
    </row>
    <row r="422" spans="1:17" ht="60" x14ac:dyDescent="0.25">
      <c r="A422" s="39">
        <f t="shared" si="6"/>
        <v>414</v>
      </c>
      <c r="B422" s="18">
        <v>42655</v>
      </c>
      <c r="C422" s="18">
        <v>42655</v>
      </c>
      <c r="D422" s="7">
        <v>1814</v>
      </c>
      <c r="E422" s="146">
        <v>220285.8</v>
      </c>
      <c r="F422" s="95">
        <v>0</v>
      </c>
      <c r="G422" s="25" t="s">
        <v>139</v>
      </c>
      <c r="H422" s="25" t="s">
        <v>139</v>
      </c>
      <c r="I422" s="10" t="s">
        <v>19</v>
      </c>
      <c r="J422" s="133" t="s">
        <v>140</v>
      </c>
      <c r="K422" s="139" t="s">
        <v>26</v>
      </c>
      <c r="L422" s="5" t="s">
        <v>27</v>
      </c>
      <c r="M422" s="16" t="s">
        <v>141</v>
      </c>
      <c r="N422" s="8" t="s">
        <v>142</v>
      </c>
      <c r="O422" s="91" t="s">
        <v>1689</v>
      </c>
      <c r="P422" s="45" t="s">
        <v>551</v>
      </c>
      <c r="Q422" s="45" t="s">
        <v>1810</v>
      </c>
    </row>
    <row r="423" spans="1:17" ht="60" x14ac:dyDescent="0.25">
      <c r="A423" s="39">
        <f t="shared" si="6"/>
        <v>415</v>
      </c>
      <c r="B423" s="18">
        <v>42655</v>
      </c>
      <c r="C423" s="18">
        <v>42655</v>
      </c>
      <c r="D423" s="7">
        <v>1815</v>
      </c>
      <c r="E423" s="146">
        <v>130895.4</v>
      </c>
      <c r="F423" s="95">
        <v>0</v>
      </c>
      <c r="G423" s="25" t="s">
        <v>1729</v>
      </c>
      <c r="H423" s="25" t="s">
        <v>1729</v>
      </c>
      <c r="I423" s="10" t="s">
        <v>19</v>
      </c>
      <c r="J423" s="133" t="s">
        <v>1682</v>
      </c>
      <c r="K423" s="131" t="s">
        <v>14</v>
      </c>
      <c r="L423" s="5" t="s">
        <v>14</v>
      </c>
      <c r="M423" s="16" t="s">
        <v>1720</v>
      </c>
      <c r="N423" s="8" t="s">
        <v>203</v>
      </c>
      <c r="O423" s="91" t="s">
        <v>1690</v>
      </c>
      <c r="P423" s="45" t="s">
        <v>549</v>
      </c>
      <c r="Q423" s="45" t="s">
        <v>1811</v>
      </c>
    </row>
    <row r="424" spans="1:17" ht="75" x14ac:dyDescent="0.25">
      <c r="A424" s="39">
        <f t="shared" si="6"/>
        <v>416</v>
      </c>
      <c r="B424" s="18">
        <v>42655</v>
      </c>
      <c r="C424" s="18">
        <v>42655</v>
      </c>
      <c r="D424" s="7">
        <v>1816</v>
      </c>
      <c r="E424" s="146">
        <v>373014.17</v>
      </c>
      <c r="F424" s="95">
        <v>0</v>
      </c>
      <c r="G424" s="58" t="s">
        <v>1440</v>
      </c>
      <c r="H424" s="58" t="s">
        <v>1440</v>
      </c>
      <c r="I424" s="10" t="s">
        <v>19</v>
      </c>
      <c r="J424" s="133" t="s">
        <v>515</v>
      </c>
      <c r="K424" s="131" t="s">
        <v>14</v>
      </c>
      <c r="L424" s="5" t="s">
        <v>14</v>
      </c>
      <c r="M424" s="16" t="s">
        <v>1435</v>
      </c>
      <c r="N424" s="8" t="s">
        <v>1437</v>
      </c>
      <c r="O424" s="91" t="s">
        <v>1691</v>
      </c>
      <c r="P424" s="45" t="s">
        <v>551</v>
      </c>
      <c r="Q424" s="45" t="s">
        <v>1808</v>
      </c>
    </row>
    <row r="425" spans="1:17" ht="75" x14ac:dyDescent="0.25">
      <c r="A425" s="39">
        <f t="shared" si="6"/>
        <v>417</v>
      </c>
      <c r="B425" s="18">
        <v>42655</v>
      </c>
      <c r="C425" s="18">
        <v>42655</v>
      </c>
      <c r="D425" s="7">
        <v>1817</v>
      </c>
      <c r="E425" s="146">
        <v>168188.47</v>
      </c>
      <c r="F425" s="95">
        <v>0</v>
      </c>
      <c r="G425" s="25" t="s">
        <v>1256</v>
      </c>
      <c r="H425" s="25" t="s">
        <v>1256</v>
      </c>
      <c r="I425" s="10" t="s">
        <v>19</v>
      </c>
      <c r="J425" s="133" t="s">
        <v>424</v>
      </c>
      <c r="K425" s="131" t="s">
        <v>14</v>
      </c>
      <c r="L425" s="5" t="s">
        <v>14</v>
      </c>
      <c r="M425" s="16" t="s">
        <v>1251</v>
      </c>
      <c r="N425" s="8" t="s">
        <v>458</v>
      </c>
      <c r="O425" s="91" t="s">
        <v>1692</v>
      </c>
      <c r="P425" s="45" t="s">
        <v>573</v>
      </c>
      <c r="Q425" s="45" t="s">
        <v>1809</v>
      </c>
    </row>
    <row r="426" spans="1:17" ht="75" x14ac:dyDescent="0.25">
      <c r="A426" s="39">
        <f t="shared" si="6"/>
        <v>418</v>
      </c>
      <c r="B426" s="18">
        <v>42655</v>
      </c>
      <c r="C426" s="18">
        <v>42655</v>
      </c>
      <c r="D426" s="7">
        <v>30</v>
      </c>
      <c r="E426" s="146">
        <v>145254</v>
      </c>
      <c r="F426" s="95">
        <v>0</v>
      </c>
      <c r="G426" s="25" t="s">
        <v>1723</v>
      </c>
      <c r="H426" s="25" t="s">
        <v>1723</v>
      </c>
      <c r="I426" s="10" t="s">
        <v>118</v>
      </c>
      <c r="J426" s="133" t="s">
        <v>1694</v>
      </c>
      <c r="K426" s="131" t="s">
        <v>14</v>
      </c>
      <c r="L426" s="5" t="s">
        <v>14</v>
      </c>
      <c r="M426" s="16" t="s">
        <v>65</v>
      </c>
      <c r="N426" s="8" t="s">
        <v>1715</v>
      </c>
      <c r="O426" s="91" t="s">
        <v>1693</v>
      </c>
      <c r="P426" s="45" t="s">
        <v>540</v>
      </c>
      <c r="Q426" s="45" t="s">
        <v>1724</v>
      </c>
    </row>
    <row r="427" spans="1:17" ht="75" x14ac:dyDescent="0.25">
      <c r="A427" s="39">
        <f t="shared" si="6"/>
        <v>419</v>
      </c>
      <c r="B427" s="18">
        <v>42655</v>
      </c>
      <c r="C427" s="18">
        <v>42655</v>
      </c>
      <c r="D427" s="7">
        <v>4300</v>
      </c>
      <c r="E427" s="146">
        <v>43500</v>
      </c>
      <c r="F427" s="95">
        <v>0</v>
      </c>
      <c r="G427" s="25" t="s">
        <v>1696</v>
      </c>
      <c r="H427" s="25" t="s">
        <v>1696</v>
      </c>
      <c r="I427" s="10" t="s">
        <v>12</v>
      </c>
      <c r="J427" s="133" t="s">
        <v>1688</v>
      </c>
      <c r="K427" s="131" t="s">
        <v>14</v>
      </c>
      <c r="L427" s="5" t="s">
        <v>14</v>
      </c>
      <c r="M427" s="16" t="s">
        <v>1695</v>
      </c>
      <c r="N427" s="8" t="s">
        <v>501</v>
      </c>
      <c r="O427" s="91" t="s">
        <v>1684</v>
      </c>
      <c r="P427" s="45" t="s">
        <v>540</v>
      </c>
      <c r="Q427" s="45" t="s">
        <v>1725</v>
      </c>
    </row>
    <row r="428" spans="1:17" ht="60" x14ac:dyDescent="0.25">
      <c r="A428" s="39">
        <f t="shared" si="6"/>
        <v>420</v>
      </c>
      <c r="B428" s="18">
        <v>42657</v>
      </c>
      <c r="C428" s="18">
        <v>42657</v>
      </c>
      <c r="D428" s="7">
        <v>1825</v>
      </c>
      <c r="E428" s="146">
        <v>97720</v>
      </c>
      <c r="F428" s="95">
        <v>0</v>
      </c>
      <c r="G428" s="25" t="s">
        <v>1580</v>
      </c>
      <c r="H428" s="25" t="s">
        <v>1580</v>
      </c>
      <c r="I428" s="10" t="s">
        <v>19</v>
      </c>
      <c r="J428" s="133" t="s">
        <v>1509</v>
      </c>
      <c r="K428" s="131" t="s">
        <v>14</v>
      </c>
      <c r="L428" s="5" t="s">
        <v>14</v>
      </c>
      <c r="M428" s="16" t="s">
        <v>1528</v>
      </c>
      <c r="N428" s="8" t="s">
        <v>229</v>
      </c>
      <c r="O428" s="91" t="s">
        <v>1738</v>
      </c>
      <c r="P428" s="45" t="s">
        <v>540</v>
      </c>
      <c r="Q428" s="45" t="s">
        <v>1759</v>
      </c>
    </row>
    <row r="429" spans="1:17" ht="75" x14ac:dyDescent="0.25">
      <c r="A429" s="39">
        <f t="shared" si="6"/>
        <v>421</v>
      </c>
      <c r="B429" s="18">
        <v>42660</v>
      </c>
      <c r="C429" s="18">
        <v>42660</v>
      </c>
      <c r="D429" s="7">
        <v>1829</v>
      </c>
      <c r="E429" s="146">
        <v>170660</v>
      </c>
      <c r="F429" s="95">
        <v>0</v>
      </c>
      <c r="G429" s="25" t="s">
        <v>1041</v>
      </c>
      <c r="H429" s="25" t="s">
        <v>1041</v>
      </c>
      <c r="I429" s="10" t="s">
        <v>19</v>
      </c>
      <c r="J429" s="133" t="s">
        <v>984</v>
      </c>
      <c r="K429" s="131" t="s">
        <v>14</v>
      </c>
      <c r="L429" s="5" t="s">
        <v>14</v>
      </c>
      <c r="M429" s="16" t="s">
        <v>1018</v>
      </c>
      <c r="N429" s="8" t="s">
        <v>1024</v>
      </c>
      <c r="O429" s="91" t="s">
        <v>1739</v>
      </c>
      <c r="P429" s="45" t="s">
        <v>540</v>
      </c>
      <c r="Q429" s="45" t="s">
        <v>1758</v>
      </c>
    </row>
    <row r="430" spans="1:17" ht="90" x14ac:dyDescent="0.25">
      <c r="A430" s="39">
        <f t="shared" si="6"/>
        <v>422</v>
      </c>
      <c r="B430" s="18">
        <v>42662</v>
      </c>
      <c r="C430" s="18">
        <v>42662</v>
      </c>
      <c r="D430" s="7">
        <v>1843</v>
      </c>
      <c r="E430" s="146">
        <v>136000</v>
      </c>
      <c r="F430" s="95">
        <v>0</v>
      </c>
      <c r="G430" s="58" t="s">
        <v>436</v>
      </c>
      <c r="H430" s="58" t="s">
        <v>436</v>
      </c>
      <c r="I430" s="45" t="s">
        <v>19</v>
      </c>
      <c r="J430" s="133" t="s">
        <v>437</v>
      </c>
      <c r="K430" s="131" t="s">
        <v>14</v>
      </c>
      <c r="L430" s="5" t="s">
        <v>14</v>
      </c>
      <c r="M430" s="16" t="s">
        <v>867</v>
      </c>
      <c r="N430" s="8" t="s">
        <v>439</v>
      </c>
      <c r="O430" s="91" t="s">
        <v>1740</v>
      </c>
      <c r="P430" s="45" t="s">
        <v>551</v>
      </c>
      <c r="Q430" s="45" t="s">
        <v>1765</v>
      </c>
    </row>
    <row r="431" spans="1:17" ht="75" x14ac:dyDescent="0.25">
      <c r="A431" s="39">
        <f t="shared" si="6"/>
        <v>423</v>
      </c>
      <c r="B431" s="18">
        <v>42662</v>
      </c>
      <c r="C431" s="18">
        <v>42662</v>
      </c>
      <c r="D431" s="7">
        <v>1844</v>
      </c>
      <c r="E431" s="146">
        <v>293215.5</v>
      </c>
      <c r="F431" s="95">
        <v>0</v>
      </c>
      <c r="G431" s="25" t="s">
        <v>1037</v>
      </c>
      <c r="H431" s="25" t="s">
        <v>1037</v>
      </c>
      <c r="I431" s="10" t="s">
        <v>19</v>
      </c>
      <c r="J431" s="133" t="s">
        <v>983</v>
      </c>
      <c r="K431" s="131" t="s">
        <v>14</v>
      </c>
      <c r="L431" s="5" t="s">
        <v>14</v>
      </c>
      <c r="M431" s="16" t="s">
        <v>1017</v>
      </c>
      <c r="N431" s="8" t="s">
        <v>1574</v>
      </c>
      <c r="O431" s="91" t="s">
        <v>1741</v>
      </c>
      <c r="P431" s="45" t="s">
        <v>562</v>
      </c>
      <c r="Q431" s="45" t="s">
        <v>1763</v>
      </c>
    </row>
    <row r="432" spans="1:17" ht="60" x14ac:dyDescent="0.25">
      <c r="A432" s="39">
        <f t="shared" si="6"/>
        <v>424</v>
      </c>
      <c r="B432" s="18">
        <v>42662</v>
      </c>
      <c r="C432" s="18">
        <v>42662</v>
      </c>
      <c r="D432" s="7">
        <v>1845</v>
      </c>
      <c r="E432" s="146">
        <v>456683.74</v>
      </c>
      <c r="F432" s="95">
        <v>0</v>
      </c>
      <c r="G432" s="83" t="s">
        <v>402</v>
      </c>
      <c r="H432" s="58" t="s">
        <v>402</v>
      </c>
      <c r="I432" s="45" t="s">
        <v>387</v>
      </c>
      <c r="J432" s="133" t="s">
        <v>403</v>
      </c>
      <c r="K432" s="131" t="s">
        <v>14</v>
      </c>
      <c r="L432" s="5" t="s">
        <v>14</v>
      </c>
      <c r="M432" s="16" t="s">
        <v>271</v>
      </c>
      <c r="N432" s="8" t="s">
        <v>405</v>
      </c>
      <c r="O432" s="91" t="s">
        <v>1742</v>
      </c>
      <c r="P432" s="45" t="s">
        <v>577</v>
      </c>
      <c r="Q432" s="45" t="s">
        <v>1766</v>
      </c>
    </row>
    <row r="433" spans="1:18" ht="60" x14ac:dyDescent="0.25">
      <c r="A433" s="39">
        <f t="shared" si="6"/>
        <v>425</v>
      </c>
      <c r="B433" s="18">
        <v>42662</v>
      </c>
      <c r="C433" s="18">
        <v>42662</v>
      </c>
      <c r="D433" s="7">
        <v>1846</v>
      </c>
      <c r="E433" s="146">
        <v>704000</v>
      </c>
      <c r="F433" s="95">
        <v>0</v>
      </c>
      <c r="G433" s="25" t="s">
        <v>178</v>
      </c>
      <c r="H433" s="25" t="s">
        <v>178</v>
      </c>
      <c r="I433" s="10" t="s">
        <v>19</v>
      </c>
      <c r="J433" s="133" t="s">
        <v>179</v>
      </c>
      <c r="K433" s="131" t="s">
        <v>14</v>
      </c>
      <c r="L433" s="5" t="s">
        <v>14</v>
      </c>
      <c r="M433" s="16" t="s">
        <v>180</v>
      </c>
      <c r="N433" s="8" t="s">
        <v>181</v>
      </c>
      <c r="O433" s="91" t="s">
        <v>1743</v>
      </c>
      <c r="P433" s="45" t="s">
        <v>577</v>
      </c>
      <c r="Q433" s="45" t="s">
        <v>1767</v>
      </c>
    </row>
    <row r="434" spans="1:18" ht="60" x14ac:dyDescent="0.25">
      <c r="A434" s="39">
        <f t="shared" si="6"/>
        <v>426</v>
      </c>
      <c r="B434" s="18">
        <v>42662</v>
      </c>
      <c r="C434" s="18">
        <v>42662</v>
      </c>
      <c r="D434" s="7">
        <v>1847</v>
      </c>
      <c r="E434" s="146">
        <v>227000</v>
      </c>
      <c r="F434" s="95">
        <v>0</v>
      </c>
      <c r="G434" s="25" t="s">
        <v>1035</v>
      </c>
      <c r="H434" s="25" t="s">
        <v>1035</v>
      </c>
      <c r="I434" s="45" t="s">
        <v>387</v>
      </c>
      <c r="J434" s="133" t="s">
        <v>763</v>
      </c>
      <c r="K434" s="139" t="s">
        <v>14</v>
      </c>
      <c r="L434" s="5" t="s">
        <v>14</v>
      </c>
      <c r="M434" s="16" t="s">
        <v>388</v>
      </c>
      <c r="N434" s="8" t="s">
        <v>1013</v>
      </c>
      <c r="O434" s="91" t="s">
        <v>1744</v>
      </c>
      <c r="P434" s="45" t="s">
        <v>540</v>
      </c>
      <c r="Q434" s="45" t="s">
        <v>1764</v>
      </c>
    </row>
    <row r="435" spans="1:18" ht="75" x14ac:dyDescent="0.25">
      <c r="A435" s="39">
        <f t="shared" si="6"/>
        <v>427</v>
      </c>
      <c r="B435" s="18">
        <v>42662</v>
      </c>
      <c r="C435" s="18">
        <v>42662</v>
      </c>
      <c r="D435" s="7">
        <v>4426</v>
      </c>
      <c r="E435" s="146">
        <v>337299.62</v>
      </c>
      <c r="F435" s="95">
        <v>0</v>
      </c>
      <c r="G435" s="25" t="s">
        <v>1564</v>
      </c>
      <c r="H435" s="25" t="s">
        <v>1564</v>
      </c>
      <c r="I435" s="10" t="s">
        <v>12</v>
      </c>
      <c r="J435" s="133" t="s">
        <v>1472</v>
      </c>
      <c r="K435" s="139" t="s">
        <v>14</v>
      </c>
      <c r="L435" s="5" t="s">
        <v>14</v>
      </c>
      <c r="M435" s="16" t="s">
        <v>1537</v>
      </c>
      <c r="N435" s="8" t="s">
        <v>772</v>
      </c>
      <c r="O435" s="91" t="s">
        <v>1745</v>
      </c>
      <c r="P435" s="45" t="s">
        <v>551</v>
      </c>
      <c r="Q435" s="45" t="s">
        <v>1760</v>
      </c>
    </row>
    <row r="436" spans="1:18" ht="75" x14ac:dyDescent="0.25">
      <c r="A436" s="39">
        <f t="shared" si="6"/>
        <v>428</v>
      </c>
      <c r="B436" s="18">
        <v>42663</v>
      </c>
      <c r="C436" s="18">
        <v>42663</v>
      </c>
      <c r="D436" s="7">
        <v>1889</v>
      </c>
      <c r="E436" s="146">
        <v>194454</v>
      </c>
      <c r="F436" s="95">
        <v>0</v>
      </c>
      <c r="G436" s="92" t="s">
        <v>908</v>
      </c>
      <c r="H436" s="11" t="s">
        <v>908</v>
      </c>
      <c r="I436" s="20" t="s">
        <v>387</v>
      </c>
      <c r="J436" s="133" t="s">
        <v>1753</v>
      </c>
      <c r="K436" s="139" t="s">
        <v>14</v>
      </c>
      <c r="L436" s="5" t="s">
        <v>14</v>
      </c>
      <c r="M436" s="16" t="s">
        <v>1761</v>
      </c>
      <c r="N436" s="8" t="s">
        <v>907</v>
      </c>
      <c r="O436" s="91" t="s">
        <v>1746</v>
      </c>
      <c r="P436" s="10" t="s">
        <v>923</v>
      </c>
      <c r="Q436" s="45" t="s">
        <v>1813</v>
      </c>
    </row>
    <row r="437" spans="1:18" ht="75" x14ac:dyDescent="0.25">
      <c r="A437" s="39">
        <f t="shared" si="6"/>
        <v>429</v>
      </c>
      <c r="B437" s="18">
        <v>42663</v>
      </c>
      <c r="C437" s="18">
        <v>42663</v>
      </c>
      <c r="D437" s="7">
        <v>1890</v>
      </c>
      <c r="E437" s="146">
        <v>128196.46</v>
      </c>
      <c r="F437" s="95">
        <v>0</v>
      </c>
      <c r="G437" s="25" t="s">
        <v>1580</v>
      </c>
      <c r="H437" s="25" t="s">
        <v>1580</v>
      </c>
      <c r="I437" s="10" t="s">
        <v>19</v>
      </c>
      <c r="J437" s="133" t="s">
        <v>1522</v>
      </c>
      <c r="K437" s="139" t="s">
        <v>14</v>
      </c>
      <c r="L437" s="5" t="s">
        <v>14</v>
      </c>
      <c r="M437" s="16" t="s">
        <v>1528</v>
      </c>
      <c r="N437" s="8" t="s">
        <v>229</v>
      </c>
      <c r="O437" s="91" t="s">
        <v>1747</v>
      </c>
      <c r="P437" s="45" t="s">
        <v>540</v>
      </c>
      <c r="Q437" s="45" t="s">
        <v>1812</v>
      </c>
    </row>
    <row r="438" spans="1:18" ht="75" x14ac:dyDescent="0.25">
      <c r="A438" s="39">
        <f t="shared" si="6"/>
        <v>430</v>
      </c>
      <c r="B438" s="18">
        <v>42663</v>
      </c>
      <c r="C438" s="18">
        <v>42663</v>
      </c>
      <c r="D438" s="7">
        <v>1891</v>
      </c>
      <c r="E438" s="146">
        <v>30000</v>
      </c>
      <c r="F438" s="95">
        <v>0</v>
      </c>
      <c r="G438" s="25" t="s">
        <v>84</v>
      </c>
      <c r="H438" s="25" t="s">
        <v>84</v>
      </c>
      <c r="I438" s="10" t="s">
        <v>19</v>
      </c>
      <c r="J438" s="133" t="s">
        <v>85</v>
      </c>
      <c r="K438" s="139" t="s">
        <v>14</v>
      </c>
      <c r="L438" s="5" t="s">
        <v>14</v>
      </c>
      <c r="M438" s="16" t="s">
        <v>86</v>
      </c>
      <c r="N438" s="8" t="s">
        <v>87</v>
      </c>
      <c r="O438" s="91" t="s">
        <v>1497</v>
      </c>
      <c r="P438" s="45" t="s">
        <v>551</v>
      </c>
      <c r="Q438" s="45" t="s">
        <v>1815</v>
      </c>
    </row>
    <row r="439" spans="1:18" ht="60" x14ac:dyDescent="0.25">
      <c r="A439" s="39">
        <f t="shared" si="6"/>
        <v>431</v>
      </c>
      <c r="B439" s="18">
        <v>42663</v>
      </c>
      <c r="C439" s="18">
        <v>42663</v>
      </c>
      <c r="D439" s="7">
        <v>1892</v>
      </c>
      <c r="E439" s="146">
        <v>300970.65000000002</v>
      </c>
      <c r="F439" s="95">
        <v>0</v>
      </c>
      <c r="G439" s="25" t="s">
        <v>1477</v>
      </c>
      <c r="H439" s="25" t="s">
        <v>1477</v>
      </c>
      <c r="I439" s="10" t="s">
        <v>19</v>
      </c>
      <c r="J439" s="133" t="s">
        <v>1472</v>
      </c>
      <c r="K439" s="139" t="s">
        <v>26</v>
      </c>
      <c r="L439" s="5" t="s">
        <v>283</v>
      </c>
      <c r="M439" s="16" t="s">
        <v>194</v>
      </c>
      <c r="N439" s="8" t="s">
        <v>1021</v>
      </c>
      <c r="O439" s="91" t="s">
        <v>1748</v>
      </c>
      <c r="P439" s="45" t="s">
        <v>551</v>
      </c>
      <c r="Q439" s="45" t="s">
        <v>1816</v>
      </c>
    </row>
    <row r="440" spans="1:18" ht="75" x14ac:dyDescent="0.25">
      <c r="A440" s="39">
        <f t="shared" si="6"/>
        <v>432</v>
      </c>
      <c r="B440" s="18">
        <v>42663</v>
      </c>
      <c r="C440" s="18">
        <v>42663</v>
      </c>
      <c r="D440" s="7">
        <v>1893</v>
      </c>
      <c r="E440" s="146">
        <v>21633.119999999999</v>
      </c>
      <c r="F440" s="95">
        <v>0</v>
      </c>
      <c r="G440" s="25" t="s">
        <v>1794</v>
      </c>
      <c r="H440" s="25" t="s">
        <v>1794</v>
      </c>
      <c r="I440" s="10" t="s">
        <v>19</v>
      </c>
      <c r="J440" s="133" t="s">
        <v>818</v>
      </c>
      <c r="K440" s="139" t="s">
        <v>14</v>
      </c>
      <c r="L440" s="5" t="s">
        <v>14</v>
      </c>
      <c r="M440" s="16" t="s">
        <v>1761</v>
      </c>
      <c r="N440" s="8" t="s">
        <v>1022</v>
      </c>
      <c r="O440" s="91" t="s">
        <v>1749</v>
      </c>
      <c r="P440" s="45" t="s">
        <v>577</v>
      </c>
      <c r="Q440" s="45" t="s">
        <v>1814</v>
      </c>
    </row>
    <row r="441" spans="1:18" ht="60" x14ac:dyDescent="0.25">
      <c r="A441" s="39">
        <f t="shared" si="6"/>
        <v>433</v>
      </c>
      <c r="B441" s="18">
        <v>42663</v>
      </c>
      <c r="C441" s="18">
        <v>42663</v>
      </c>
      <c r="D441" s="7">
        <v>31</v>
      </c>
      <c r="E441" s="146">
        <v>351913.8</v>
      </c>
      <c r="F441" s="95">
        <v>0</v>
      </c>
      <c r="G441" s="25" t="s">
        <v>1216</v>
      </c>
      <c r="H441" s="25" t="s">
        <v>1216</v>
      </c>
      <c r="I441" s="10" t="s">
        <v>118</v>
      </c>
      <c r="J441" s="133" t="s">
        <v>1010</v>
      </c>
      <c r="K441" s="131" t="s">
        <v>14</v>
      </c>
      <c r="L441" s="5" t="s">
        <v>14</v>
      </c>
      <c r="M441" s="16" t="s">
        <v>45</v>
      </c>
      <c r="N441" s="8" t="s">
        <v>510</v>
      </c>
      <c r="O441" s="91" t="s">
        <v>1750</v>
      </c>
      <c r="P441" s="45" t="s">
        <v>577</v>
      </c>
      <c r="Q441" s="45" t="s">
        <v>1762</v>
      </c>
    </row>
    <row r="442" spans="1:18" ht="60" x14ac:dyDescent="0.25">
      <c r="A442" s="39">
        <f t="shared" si="6"/>
        <v>434</v>
      </c>
      <c r="B442" s="18">
        <v>42663</v>
      </c>
      <c r="C442" s="18">
        <v>42663</v>
      </c>
      <c r="D442" s="7">
        <v>32</v>
      </c>
      <c r="E442" s="146">
        <v>594963.59</v>
      </c>
      <c r="F442" s="95">
        <v>0</v>
      </c>
      <c r="G442" s="25" t="s">
        <v>1756</v>
      </c>
      <c r="H442" s="25" t="s">
        <v>1756</v>
      </c>
      <c r="I442" s="10" t="s">
        <v>118</v>
      </c>
      <c r="J442" s="133" t="s">
        <v>1571</v>
      </c>
      <c r="K442" s="131" t="s">
        <v>14</v>
      </c>
      <c r="L442" s="5" t="s">
        <v>14</v>
      </c>
      <c r="M442" s="16" t="s">
        <v>1020</v>
      </c>
      <c r="N442" s="8" t="s">
        <v>1755</v>
      </c>
      <c r="O442" s="91" t="s">
        <v>1751</v>
      </c>
      <c r="P442" s="45" t="s">
        <v>551</v>
      </c>
      <c r="Q442" s="45" t="s">
        <v>1830</v>
      </c>
      <c r="R442" s="157"/>
    </row>
    <row r="443" spans="1:18" ht="60" x14ac:dyDescent="0.25">
      <c r="A443" s="39">
        <f t="shared" si="6"/>
        <v>435</v>
      </c>
      <c r="B443" s="18">
        <v>42663</v>
      </c>
      <c r="C443" s="18">
        <v>42663</v>
      </c>
      <c r="D443" s="7">
        <v>4472</v>
      </c>
      <c r="E443" s="146">
        <v>370000</v>
      </c>
      <c r="F443" s="95">
        <v>0</v>
      </c>
      <c r="G443" s="25" t="s">
        <v>1768</v>
      </c>
      <c r="H443" s="25" t="s">
        <v>1768</v>
      </c>
      <c r="I443" s="10" t="s">
        <v>12</v>
      </c>
      <c r="J443" s="133" t="s">
        <v>1754</v>
      </c>
      <c r="K443" s="139" t="s">
        <v>27</v>
      </c>
      <c r="L443" s="5" t="s">
        <v>27</v>
      </c>
      <c r="M443" s="16" t="s">
        <v>1757</v>
      </c>
      <c r="N443" s="8" t="s">
        <v>1021</v>
      </c>
      <c r="O443" s="91" t="s">
        <v>1752</v>
      </c>
      <c r="P443" s="45" t="s">
        <v>551</v>
      </c>
      <c r="Q443" s="45" t="s">
        <v>1769</v>
      </c>
    </row>
    <row r="444" spans="1:18" ht="60" x14ac:dyDescent="0.25">
      <c r="A444" s="39">
        <f t="shared" si="6"/>
        <v>436</v>
      </c>
      <c r="B444" s="18">
        <v>42664</v>
      </c>
      <c r="C444" s="18">
        <v>42664</v>
      </c>
      <c r="D444" s="7">
        <v>1901</v>
      </c>
      <c r="E444" s="146">
        <v>299468.15999999997</v>
      </c>
      <c r="F444" s="95">
        <v>0</v>
      </c>
      <c r="G444" s="25" t="s">
        <v>1800</v>
      </c>
      <c r="H444" s="25" t="s">
        <v>1800</v>
      </c>
      <c r="I444" s="10" t="s">
        <v>19</v>
      </c>
      <c r="J444" s="133" t="s">
        <v>1002</v>
      </c>
      <c r="K444" s="131" t="s">
        <v>14</v>
      </c>
      <c r="L444" s="5" t="s">
        <v>14</v>
      </c>
      <c r="M444" s="16" t="s">
        <v>774</v>
      </c>
      <c r="N444" s="8" t="s">
        <v>1799</v>
      </c>
      <c r="O444" s="91" t="s">
        <v>1770</v>
      </c>
      <c r="P444" s="45" t="s">
        <v>551</v>
      </c>
      <c r="Q444" s="45" t="s">
        <v>1821</v>
      </c>
    </row>
    <row r="445" spans="1:18" ht="60" x14ac:dyDescent="0.25">
      <c r="A445" s="39">
        <f t="shared" si="6"/>
        <v>437</v>
      </c>
      <c r="B445" s="18">
        <v>42664</v>
      </c>
      <c r="C445" s="18">
        <v>42664</v>
      </c>
      <c r="D445" s="7">
        <v>1902</v>
      </c>
      <c r="E445" s="146">
        <v>51179.199999999997</v>
      </c>
      <c r="F445" s="95">
        <v>0</v>
      </c>
      <c r="G445" s="25" t="s">
        <v>1796</v>
      </c>
      <c r="H445" s="25" t="s">
        <v>1796</v>
      </c>
      <c r="I445" s="10" t="s">
        <v>19</v>
      </c>
      <c r="J445" s="133" t="s">
        <v>1775</v>
      </c>
      <c r="K445" s="131" t="s">
        <v>14</v>
      </c>
      <c r="L445" s="5" t="s">
        <v>14</v>
      </c>
      <c r="M445" s="16" t="s">
        <v>60</v>
      </c>
      <c r="N445" s="8" t="s">
        <v>56</v>
      </c>
      <c r="O445" s="91" t="s">
        <v>1771</v>
      </c>
      <c r="P445" s="45" t="s">
        <v>540</v>
      </c>
      <c r="Q445" s="45" t="s">
        <v>1820</v>
      </c>
    </row>
    <row r="446" spans="1:18" ht="75" x14ac:dyDescent="0.25">
      <c r="A446" s="39">
        <f t="shared" si="6"/>
        <v>438</v>
      </c>
      <c r="B446" s="18">
        <v>42664</v>
      </c>
      <c r="C446" s="18">
        <v>42664</v>
      </c>
      <c r="D446" s="7">
        <v>1900</v>
      </c>
      <c r="E446" s="146">
        <v>321157.89</v>
      </c>
      <c r="F446" s="95">
        <v>0</v>
      </c>
      <c r="G446" s="25" t="s">
        <v>1063</v>
      </c>
      <c r="H446" s="25" t="s">
        <v>1063</v>
      </c>
      <c r="I446" s="10" t="s">
        <v>19</v>
      </c>
      <c r="J446" s="133" t="s">
        <v>975</v>
      </c>
      <c r="K446" s="131" t="s">
        <v>14</v>
      </c>
      <c r="L446" s="5" t="s">
        <v>14</v>
      </c>
      <c r="M446" s="16" t="s">
        <v>1031</v>
      </c>
      <c r="N446" s="8" t="s">
        <v>1015</v>
      </c>
      <c r="O446" s="91" t="s">
        <v>1772</v>
      </c>
      <c r="P446" s="45" t="s">
        <v>1064</v>
      </c>
      <c r="Q446" s="45" t="s">
        <v>1819</v>
      </c>
    </row>
    <row r="447" spans="1:18" ht="60" x14ac:dyDescent="0.25">
      <c r="A447" s="39">
        <f t="shared" si="6"/>
        <v>439</v>
      </c>
      <c r="B447" s="18">
        <v>42664</v>
      </c>
      <c r="C447" s="18">
        <v>42664</v>
      </c>
      <c r="D447" s="7">
        <v>1903</v>
      </c>
      <c r="E447" s="146">
        <v>223758</v>
      </c>
      <c r="F447" s="95">
        <v>0</v>
      </c>
      <c r="G447" s="25" t="s">
        <v>239</v>
      </c>
      <c r="H447" s="25" t="s">
        <v>239</v>
      </c>
      <c r="I447" s="10" t="s">
        <v>19</v>
      </c>
      <c r="J447" s="133" t="s">
        <v>1522</v>
      </c>
      <c r="K447" s="131" t="s">
        <v>14</v>
      </c>
      <c r="L447" s="5" t="s">
        <v>14</v>
      </c>
      <c r="M447" s="16" t="s">
        <v>180</v>
      </c>
      <c r="N447" s="8" t="s">
        <v>241</v>
      </c>
      <c r="O447" s="91" t="s">
        <v>1773</v>
      </c>
      <c r="P447" s="45" t="s">
        <v>549</v>
      </c>
      <c r="Q447" s="45" t="s">
        <v>1817</v>
      </c>
    </row>
    <row r="448" spans="1:18" ht="60" x14ac:dyDescent="0.25">
      <c r="A448" s="39">
        <f t="shared" si="6"/>
        <v>440</v>
      </c>
      <c r="B448" s="18">
        <v>42664</v>
      </c>
      <c r="C448" s="18">
        <v>42664</v>
      </c>
      <c r="D448" s="7">
        <v>1904</v>
      </c>
      <c r="E448" s="146">
        <v>89533.73</v>
      </c>
      <c r="F448" s="95">
        <v>0</v>
      </c>
      <c r="G448" s="25" t="s">
        <v>1797</v>
      </c>
      <c r="H448" s="25" t="s">
        <v>1797</v>
      </c>
      <c r="I448" s="10" t="s">
        <v>19</v>
      </c>
      <c r="J448" s="133" t="s">
        <v>1430</v>
      </c>
      <c r="K448" s="131" t="s">
        <v>14</v>
      </c>
      <c r="L448" s="5" t="s">
        <v>14</v>
      </c>
      <c r="M448" s="16" t="s">
        <v>1795</v>
      </c>
      <c r="N448" s="8" t="s">
        <v>142</v>
      </c>
      <c r="O448" s="91" t="s">
        <v>1774</v>
      </c>
      <c r="P448" s="45" t="s">
        <v>546</v>
      </c>
      <c r="Q448" s="45" t="s">
        <v>1822</v>
      </c>
    </row>
    <row r="449" spans="1:17" ht="45" x14ac:dyDescent="0.25">
      <c r="A449" s="39">
        <f t="shared" si="6"/>
        <v>441</v>
      </c>
      <c r="B449" s="18">
        <v>42667</v>
      </c>
      <c r="C449" s="18">
        <v>42667</v>
      </c>
      <c r="D449" s="7">
        <v>38</v>
      </c>
      <c r="E449" s="146">
        <v>-37471.86</v>
      </c>
      <c r="F449" s="95">
        <v>0</v>
      </c>
      <c r="G449" s="25" t="s">
        <v>941</v>
      </c>
      <c r="H449" s="25" t="s">
        <v>941</v>
      </c>
      <c r="I449" s="10" t="s">
        <v>387</v>
      </c>
      <c r="J449" s="133" t="s">
        <v>821</v>
      </c>
      <c r="K449" s="131" t="s">
        <v>14</v>
      </c>
      <c r="L449" s="5" t="s">
        <v>14</v>
      </c>
      <c r="M449" s="16" t="s">
        <v>322</v>
      </c>
      <c r="N449" s="8" t="s">
        <v>148</v>
      </c>
      <c r="O449" s="91" t="s">
        <v>1916</v>
      </c>
      <c r="P449" s="19" t="s">
        <v>946</v>
      </c>
      <c r="Q449" s="45" t="s">
        <v>805</v>
      </c>
    </row>
    <row r="450" spans="1:17" ht="60" x14ac:dyDescent="0.25">
      <c r="A450" s="39">
        <f t="shared" si="6"/>
        <v>442</v>
      </c>
      <c r="B450" s="18">
        <v>42669</v>
      </c>
      <c r="C450" s="18">
        <v>42669</v>
      </c>
      <c r="D450" s="7">
        <v>1922</v>
      </c>
      <c r="E450" s="146">
        <v>350309.62</v>
      </c>
      <c r="F450" s="95">
        <v>0</v>
      </c>
      <c r="G450" s="25" t="s">
        <v>1790</v>
      </c>
      <c r="H450" s="25" t="s">
        <v>1790</v>
      </c>
      <c r="I450" s="10" t="s">
        <v>19</v>
      </c>
      <c r="J450" s="133" t="s">
        <v>1472</v>
      </c>
      <c r="K450" s="131" t="s">
        <v>14</v>
      </c>
      <c r="L450" s="5" t="s">
        <v>14</v>
      </c>
      <c r="M450" s="16" t="s">
        <v>1789</v>
      </c>
      <c r="N450" s="8" t="s">
        <v>203</v>
      </c>
      <c r="O450" s="91" t="s">
        <v>1778</v>
      </c>
      <c r="P450" s="45" t="s">
        <v>551</v>
      </c>
      <c r="Q450" s="45" t="s">
        <v>1818</v>
      </c>
    </row>
    <row r="451" spans="1:17" ht="75" x14ac:dyDescent="0.25">
      <c r="A451" s="39">
        <f t="shared" si="6"/>
        <v>443</v>
      </c>
      <c r="B451" s="18">
        <v>42669</v>
      </c>
      <c r="C451" s="18">
        <v>42669</v>
      </c>
      <c r="D451" s="7">
        <v>1923</v>
      </c>
      <c r="E451" s="146">
        <v>895669.56</v>
      </c>
      <c r="F451" s="95">
        <v>0</v>
      </c>
      <c r="G451" s="25" t="s">
        <v>1787</v>
      </c>
      <c r="H451" s="25" t="s">
        <v>1787</v>
      </c>
      <c r="I451" s="10" t="s">
        <v>19</v>
      </c>
      <c r="J451" s="133" t="s">
        <v>1776</v>
      </c>
      <c r="K451" s="139" t="s">
        <v>14</v>
      </c>
      <c r="L451" s="5" t="s">
        <v>14</v>
      </c>
      <c r="M451" s="16" t="s">
        <v>1757</v>
      </c>
      <c r="N451" s="8" t="s">
        <v>56</v>
      </c>
      <c r="O451" s="91" t="s">
        <v>1779</v>
      </c>
      <c r="P451" s="45" t="s">
        <v>540</v>
      </c>
      <c r="Q451" s="45" t="s">
        <v>1806</v>
      </c>
    </row>
    <row r="452" spans="1:17" ht="75" x14ac:dyDescent="0.25">
      <c r="A452" s="39">
        <f t="shared" si="6"/>
        <v>444</v>
      </c>
      <c r="B452" s="18">
        <v>42669</v>
      </c>
      <c r="C452" s="18">
        <v>42669</v>
      </c>
      <c r="D452" s="7">
        <v>1921</v>
      </c>
      <c r="E452" s="146">
        <v>140002.79999999999</v>
      </c>
      <c r="F452" s="95">
        <v>0</v>
      </c>
      <c r="G452" s="11" t="s">
        <v>112</v>
      </c>
      <c r="H452" s="11" t="s">
        <v>112</v>
      </c>
      <c r="I452" s="10" t="s">
        <v>387</v>
      </c>
      <c r="J452" s="133" t="s">
        <v>403</v>
      </c>
      <c r="K452" s="6" t="s">
        <v>14</v>
      </c>
      <c r="L452" s="5" t="s">
        <v>14</v>
      </c>
      <c r="M452" s="16" t="s">
        <v>114</v>
      </c>
      <c r="N452" s="8" t="s">
        <v>115</v>
      </c>
      <c r="O452" s="91" t="s">
        <v>1780</v>
      </c>
      <c r="P452" s="10" t="s">
        <v>573</v>
      </c>
      <c r="Q452" s="45" t="s">
        <v>1823</v>
      </c>
    </row>
    <row r="453" spans="1:17" ht="75" x14ac:dyDescent="0.25">
      <c r="A453" s="39">
        <f t="shared" si="6"/>
        <v>445</v>
      </c>
      <c r="B453" s="18">
        <v>42669</v>
      </c>
      <c r="C453" s="18">
        <v>42669</v>
      </c>
      <c r="D453" s="7">
        <v>1920</v>
      </c>
      <c r="E453" s="146">
        <v>630000</v>
      </c>
      <c r="F453" s="95">
        <v>0</v>
      </c>
      <c r="G453" s="58" t="s">
        <v>1416</v>
      </c>
      <c r="H453" s="58" t="s">
        <v>1416</v>
      </c>
      <c r="I453" s="45" t="s">
        <v>19</v>
      </c>
      <c r="J453" s="133" t="s">
        <v>1397</v>
      </c>
      <c r="K453" s="6" t="s">
        <v>14</v>
      </c>
      <c r="L453" s="5" t="s">
        <v>14</v>
      </c>
      <c r="M453" s="16" t="s">
        <v>65</v>
      </c>
      <c r="N453" s="8" t="s">
        <v>1413</v>
      </c>
      <c r="O453" s="91" t="s">
        <v>1781</v>
      </c>
      <c r="P453" s="45" t="s">
        <v>551</v>
      </c>
      <c r="Q453" s="45" t="s">
        <v>1825</v>
      </c>
    </row>
    <row r="454" spans="1:17" ht="90" x14ac:dyDescent="0.25">
      <c r="A454" s="39">
        <f t="shared" si="6"/>
        <v>446</v>
      </c>
      <c r="B454" s="18">
        <v>42669</v>
      </c>
      <c r="C454" s="18">
        <v>42669</v>
      </c>
      <c r="D454" s="7">
        <v>1919</v>
      </c>
      <c r="E454" s="146">
        <v>31900</v>
      </c>
      <c r="F454" s="95">
        <v>0</v>
      </c>
      <c r="G454" s="25" t="s">
        <v>894</v>
      </c>
      <c r="H454" s="25" t="s">
        <v>741</v>
      </c>
      <c r="I454" s="10" t="s">
        <v>387</v>
      </c>
      <c r="J454" s="133" t="s">
        <v>740</v>
      </c>
      <c r="K454" s="131" t="s">
        <v>14</v>
      </c>
      <c r="L454" s="5" t="s">
        <v>14</v>
      </c>
      <c r="M454" s="16" t="s">
        <v>768</v>
      </c>
      <c r="N454" s="8" t="s">
        <v>771</v>
      </c>
      <c r="O454" s="91" t="s">
        <v>1782</v>
      </c>
      <c r="P454" s="45" t="s">
        <v>551</v>
      </c>
      <c r="Q454" s="45" t="s">
        <v>1827</v>
      </c>
    </row>
    <row r="455" spans="1:17" ht="75" x14ac:dyDescent="0.25">
      <c r="A455" s="39">
        <f t="shared" si="6"/>
        <v>447</v>
      </c>
      <c r="B455" s="18">
        <v>42669</v>
      </c>
      <c r="C455" s="18">
        <v>42669</v>
      </c>
      <c r="D455" s="7">
        <v>1918</v>
      </c>
      <c r="E455" s="146">
        <v>303975</v>
      </c>
      <c r="F455" s="95">
        <v>0</v>
      </c>
      <c r="G455" s="25" t="s">
        <v>874</v>
      </c>
      <c r="H455" s="25" t="s">
        <v>874</v>
      </c>
      <c r="I455" s="10" t="s">
        <v>387</v>
      </c>
      <c r="J455" s="133" t="s">
        <v>814</v>
      </c>
      <c r="K455" s="131" t="s">
        <v>14</v>
      </c>
      <c r="L455" s="5" t="s">
        <v>14</v>
      </c>
      <c r="M455" s="16" t="s">
        <v>872</v>
      </c>
      <c r="N455" s="8" t="s">
        <v>458</v>
      </c>
      <c r="O455" s="91" t="s">
        <v>1783</v>
      </c>
      <c r="P455" s="45" t="s">
        <v>549</v>
      </c>
      <c r="Q455" s="45" t="s">
        <v>1826</v>
      </c>
    </row>
    <row r="456" spans="1:17" ht="60" x14ac:dyDescent="0.25">
      <c r="A456" s="39">
        <f t="shared" si="6"/>
        <v>448</v>
      </c>
      <c r="B456" s="18">
        <v>42669</v>
      </c>
      <c r="C456" s="18">
        <v>42669</v>
      </c>
      <c r="D456" s="7">
        <v>4605</v>
      </c>
      <c r="E456" s="146">
        <v>320904</v>
      </c>
      <c r="F456" s="95">
        <v>0</v>
      </c>
      <c r="G456" s="25" t="s">
        <v>1290</v>
      </c>
      <c r="H456" s="25" t="s">
        <v>1290</v>
      </c>
      <c r="I456" s="10" t="s">
        <v>12</v>
      </c>
      <c r="J456" s="133" t="s">
        <v>983</v>
      </c>
      <c r="K456" s="6" t="s">
        <v>14</v>
      </c>
      <c r="L456" s="5" t="s">
        <v>14</v>
      </c>
      <c r="M456" s="16" t="s">
        <v>1017</v>
      </c>
      <c r="N456" s="8" t="s">
        <v>1264</v>
      </c>
      <c r="O456" s="91" t="s">
        <v>1784</v>
      </c>
      <c r="P456" s="45" t="s">
        <v>577</v>
      </c>
      <c r="Q456" s="45" t="s">
        <v>1824</v>
      </c>
    </row>
    <row r="457" spans="1:17" ht="75" x14ac:dyDescent="0.25">
      <c r="A457" s="39">
        <f t="shared" si="6"/>
        <v>449</v>
      </c>
      <c r="B457" s="18">
        <v>42669</v>
      </c>
      <c r="C457" s="18">
        <v>42669</v>
      </c>
      <c r="D457" s="7">
        <v>4606</v>
      </c>
      <c r="E457" s="146">
        <v>844426.1</v>
      </c>
      <c r="F457" s="95">
        <v>0</v>
      </c>
      <c r="G457" s="25" t="s">
        <v>1482</v>
      </c>
      <c r="H457" s="25" t="s">
        <v>1482</v>
      </c>
      <c r="I457" s="10" t="s">
        <v>12</v>
      </c>
      <c r="J457" s="133" t="s">
        <v>1467</v>
      </c>
      <c r="K457" s="131" t="s">
        <v>14</v>
      </c>
      <c r="L457" s="5" t="s">
        <v>14</v>
      </c>
      <c r="M457" s="16" t="s">
        <v>1536</v>
      </c>
      <c r="N457" s="8" t="s">
        <v>195</v>
      </c>
      <c r="O457" s="91" t="s">
        <v>1785</v>
      </c>
      <c r="P457" s="45" t="s">
        <v>551</v>
      </c>
      <c r="Q457" s="45" t="s">
        <v>1805</v>
      </c>
    </row>
    <row r="458" spans="1:17" ht="60" x14ac:dyDescent="0.25">
      <c r="A458" s="39">
        <f t="shared" si="6"/>
        <v>450</v>
      </c>
      <c r="B458" s="18">
        <v>42669</v>
      </c>
      <c r="C458" s="18">
        <v>42669</v>
      </c>
      <c r="D458" s="7">
        <v>4607</v>
      </c>
      <c r="E458" s="146">
        <v>70000</v>
      </c>
      <c r="F458" s="95">
        <v>0</v>
      </c>
      <c r="G458" s="25" t="s">
        <v>1803</v>
      </c>
      <c r="H458" s="25" t="s">
        <v>1803</v>
      </c>
      <c r="I458" s="10" t="s">
        <v>12</v>
      </c>
      <c r="J458" s="133" t="s">
        <v>1777</v>
      </c>
      <c r="K458" s="131" t="s">
        <v>26</v>
      </c>
      <c r="L458" s="5" t="s">
        <v>1801</v>
      </c>
      <c r="M458" s="16" t="s">
        <v>1802</v>
      </c>
      <c r="N458" s="8" t="s">
        <v>1021</v>
      </c>
      <c r="O458" s="91" t="s">
        <v>1786</v>
      </c>
      <c r="P458" s="45" t="s">
        <v>551</v>
      </c>
      <c r="Q458" s="45" t="s">
        <v>1828</v>
      </c>
    </row>
    <row r="459" spans="1:17" ht="60" x14ac:dyDescent="0.25">
      <c r="A459" s="39">
        <f t="shared" si="6"/>
        <v>451</v>
      </c>
      <c r="B459" s="18">
        <v>42670</v>
      </c>
      <c r="C459" s="18">
        <v>42670</v>
      </c>
      <c r="D459" s="7">
        <v>1943</v>
      </c>
      <c r="E459" s="146">
        <v>9416.09</v>
      </c>
      <c r="F459" s="95">
        <v>0</v>
      </c>
      <c r="G459" s="25" t="s">
        <v>1477</v>
      </c>
      <c r="H459" s="25" t="s">
        <v>1477</v>
      </c>
      <c r="I459" s="10" t="s">
        <v>19</v>
      </c>
      <c r="J459" s="133" t="s">
        <v>1793</v>
      </c>
      <c r="K459" s="131" t="s">
        <v>26</v>
      </c>
      <c r="L459" s="5" t="s">
        <v>283</v>
      </c>
      <c r="M459" s="16" t="s">
        <v>194</v>
      </c>
      <c r="N459" s="8" t="s">
        <v>1021</v>
      </c>
      <c r="O459" s="91" t="s">
        <v>1791</v>
      </c>
      <c r="P459" s="45" t="s">
        <v>957</v>
      </c>
      <c r="Q459" s="45" t="s">
        <v>1807</v>
      </c>
    </row>
    <row r="460" spans="1:17" ht="75" x14ac:dyDescent="0.25">
      <c r="A460" s="39">
        <f t="shared" si="6"/>
        <v>452</v>
      </c>
      <c r="B460" s="18">
        <v>42670</v>
      </c>
      <c r="C460" s="18">
        <v>42670</v>
      </c>
      <c r="D460" s="7">
        <v>1941</v>
      </c>
      <c r="E460" s="146">
        <v>413000</v>
      </c>
      <c r="F460" s="95">
        <v>0</v>
      </c>
      <c r="G460" s="25" t="s">
        <v>1062</v>
      </c>
      <c r="H460" s="25" t="s">
        <v>1062</v>
      </c>
      <c r="I460" s="10" t="s">
        <v>19</v>
      </c>
      <c r="J460" s="133" t="s">
        <v>1002</v>
      </c>
      <c r="K460" s="131" t="s">
        <v>14</v>
      </c>
      <c r="L460" s="5" t="s">
        <v>14</v>
      </c>
      <c r="M460" s="16" t="s">
        <v>774</v>
      </c>
      <c r="N460" s="8" t="s">
        <v>501</v>
      </c>
      <c r="O460" s="91" t="s">
        <v>1792</v>
      </c>
      <c r="P460" s="45" t="s">
        <v>551</v>
      </c>
      <c r="Q460" s="45" t="s">
        <v>1829</v>
      </c>
    </row>
    <row r="461" spans="1:17" ht="45" x14ac:dyDescent="0.25">
      <c r="A461" s="39">
        <f t="shared" si="6"/>
        <v>453</v>
      </c>
      <c r="B461" s="18">
        <v>42675</v>
      </c>
      <c r="C461" s="18">
        <v>42675</v>
      </c>
      <c r="D461" s="7">
        <v>892</v>
      </c>
      <c r="E461" s="158">
        <v>-30000</v>
      </c>
      <c r="F461" s="95">
        <v>0</v>
      </c>
      <c r="G461" s="25" t="s">
        <v>107</v>
      </c>
      <c r="H461" s="25" t="s">
        <v>107</v>
      </c>
      <c r="I461" s="25" t="s">
        <v>107</v>
      </c>
      <c r="J461" s="45" t="s">
        <v>108</v>
      </c>
      <c r="K461" s="45" t="s">
        <v>14</v>
      </c>
      <c r="L461" s="45" t="s">
        <v>14</v>
      </c>
      <c r="M461" s="16" t="s">
        <v>109</v>
      </c>
      <c r="N461" s="8" t="s">
        <v>110</v>
      </c>
      <c r="O461" s="94" t="s">
        <v>1904</v>
      </c>
      <c r="P461" s="45" t="s">
        <v>551</v>
      </c>
      <c r="Q461" s="45" t="s">
        <v>805</v>
      </c>
    </row>
    <row r="462" spans="1:17" ht="60" x14ac:dyDescent="0.25">
      <c r="A462" s="39">
        <f t="shared" si="6"/>
        <v>454</v>
      </c>
      <c r="B462" s="18">
        <v>42676</v>
      </c>
      <c r="C462" s="18">
        <v>42676</v>
      </c>
      <c r="D462" s="7">
        <v>1957</v>
      </c>
      <c r="E462" s="158">
        <v>60000</v>
      </c>
      <c r="F462" s="95">
        <v>0</v>
      </c>
      <c r="G462" s="58" t="s">
        <v>259</v>
      </c>
      <c r="H462" s="58" t="s">
        <v>259</v>
      </c>
      <c r="I462" s="45" t="s">
        <v>19</v>
      </c>
      <c r="J462" s="133" t="s">
        <v>983</v>
      </c>
      <c r="K462" s="131" t="s">
        <v>14</v>
      </c>
      <c r="L462" s="5" t="s">
        <v>14</v>
      </c>
      <c r="M462" s="16" t="s">
        <v>109</v>
      </c>
      <c r="N462" s="8" t="s">
        <v>261</v>
      </c>
      <c r="O462" s="91" t="s">
        <v>1831</v>
      </c>
      <c r="P462" s="45" t="s">
        <v>577</v>
      </c>
      <c r="Q462" s="45" t="s">
        <v>1838</v>
      </c>
    </row>
    <row r="463" spans="1:17" ht="75" x14ac:dyDescent="0.25">
      <c r="A463" s="39">
        <f t="shared" si="6"/>
        <v>455</v>
      </c>
      <c r="B463" s="18">
        <v>42676</v>
      </c>
      <c r="C463" s="18">
        <v>42676</v>
      </c>
      <c r="D463" s="7">
        <v>1958</v>
      </c>
      <c r="E463" s="158">
        <v>238900.2</v>
      </c>
      <c r="F463" s="95">
        <v>0</v>
      </c>
      <c r="G463" s="25" t="s">
        <v>1562</v>
      </c>
      <c r="H463" s="25" t="s">
        <v>1562</v>
      </c>
      <c r="I463" s="10" t="s">
        <v>19</v>
      </c>
      <c r="J463" s="133" t="s">
        <v>988</v>
      </c>
      <c r="K463" s="131" t="s">
        <v>14</v>
      </c>
      <c r="L463" s="5" t="s">
        <v>14</v>
      </c>
      <c r="M463" s="16" t="s">
        <v>65</v>
      </c>
      <c r="N463" s="8" t="s">
        <v>1531</v>
      </c>
      <c r="O463" s="91" t="s">
        <v>1832</v>
      </c>
      <c r="P463" s="45" t="s">
        <v>540</v>
      </c>
      <c r="Q463" s="45" t="s">
        <v>1839</v>
      </c>
    </row>
    <row r="464" spans="1:17" ht="75" x14ac:dyDescent="0.25">
      <c r="A464" s="39">
        <f t="shared" si="6"/>
        <v>456</v>
      </c>
      <c r="B464" s="18">
        <v>42676</v>
      </c>
      <c r="C464" s="18">
        <v>42676</v>
      </c>
      <c r="D464" s="7">
        <v>34</v>
      </c>
      <c r="E464" s="158">
        <v>109016.31</v>
      </c>
      <c r="F464" s="95">
        <v>0</v>
      </c>
      <c r="G464" s="25" t="s">
        <v>1483</v>
      </c>
      <c r="H464" s="25" t="s">
        <v>1483</v>
      </c>
      <c r="I464" s="10" t="s">
        <v>118</v>
      </c>
      <c r="J464" s="133" t="s">
        <v>975</v>
      </c>
      <c r="K464" s="131" t="s">
        <v>14</v>
      </c>
      <c r="L464" s="5" t="s">
        <v>14</v>
      </c>
      <c r="M464" s="16" t="s">
        <v>1031</v>
      </c>
      <c r="N464" s="8" t="s">
        <v>510</v>
      </c>
      <c r="O464" s="91" t="s">
        <v>1833</v>
      </c>
      <c r="P464" s="45" t="s">
        <v>546</v>
      </c>
      <c r="Q464" s="45" t="s">
        <v>1836</v>
      </c>
    </row>
    <row r="465" spans="1:17" ht="75" x14ac:dyDescent="0.25">
      <c r="A465" s="39">
        <f t="shared" si="6"/>
        <v>457</v>
      </c>
      <c r="B465" s="18">
        <v>42676</v>
      </c>
      <c r="C465" s="18">
        <v>42676</v>
      </c>
      <c r="D465" s="7">
        <v>1960</v>
      </c>
      <c r="E465" s="158">
        <v>30000</v>
      </c>
      <c r="F465" s="95">
        <v>0</v>
      </c>
      <c r="G465" s="25" t="s">
        <v>84</v>
      </c>
      <c r="H465" s="25" t="s">
        <v>84</v>
      </c>
      <c r="I465" s="10" t="s">
        <v>19</v>
      </c>
      <c r="J465" s="133" t="s">
        <v>85</v>
      </c>
      <c r="K465" s="131" t="s">
        <v>14</v>
      </c>
      <c r="L465" s="5" t="s">
        <v>14</v>
      </c>
      <c r="M465" s="16" t="s">
        <v>86</v>
      </c>
      <c r="N465" s="8" t="s">
        <v>87</v>
      </c>
      <c r="O465" s="91" t="s">
        <v>1497</v>
      </c>
      <c r="P465" s="45" t="s">
        <v>551</v>
      </c>
      <c r="Q465" s="45" t="s">
        <v>1837</v>
      </c>
    </row>
    <row r="466" spans="1:17" ht="60" x14ac:dyDescent="0.25">
      <c r="A466" s="39">
        <f t="shared" si="6"/>
        <v>458</v>
      </c>
      <c r="B466" s="18">
        <v>42676</v>
      </c>
      <c r="C466" s="18">
        <v>42676</v>
      </c>
      <c r="D466" s="7">
        <v>1959</v>
      </c>
      <c r="E466" s="158">
        <v>168000</v>
      </c>
      <c r="F466" s="95">
        <v>0</v>
      </c>
      <c r="G466" s="25" t="s">
        <v>1600</v>
      </c>
      <c r="H466" s="25" t="s">
        <v>1600</v>
      </c>
      <c r="I466" s="10" t="s">
        <v>19</v>
      </c>
      <c r="J466" s="133" t="s">
        <v>1592</v>
      </c>
      <c r="K466" s="131" t="s">
        <v>14</v>
      </c>
      <c r="L466" s="5" t="s">
        <v>14</v>
      </c>
      <c r="M466" s="16" t="s">
        <v>917</v>
      </c>
      <c r="N466" s="8" t="s">
        <v>1599</v>
      </c>
      <c r="O466" s="91" t="s">
        <v>1834</v>
      </c>
      <c r="P466" s="45" t="s">
        <v>551</v>
      </c>
      <c r="Q466" s="45" t="s">
        <v>1835</v>
      </c>
    </row>
    <row r="467" spans="1:17" ht="75" x14ac:dyDescent="0.25">
      <c r="A467" s="39">
        <f t="shared" ref="A467:A495" si="7">A466+1</f>
        <v>459</v>
      </c>
      <c r="B467" s="18">
        <v>42677</v>
      </c>
      <c r="C467" s="18">
        <v>42677</v>
      </c>
      <c r="D467" s="7">
        <v>1956</v>
      </c>
      <c r="E467" s="158">
        <v>1286309.98</v>
      </c>
      <c r="F467" s="95">
        <v>0</v>
      </c>
      <c r="G467" s="25" t="s">
        <v>1271</v>
      </c>
      <c r="H467" s="25" t="s">
        <v>1271</v>
      </c>
      <c r="I467" s="10" t="s">
        <v>19</v>
      </c>
      <c r="J467" s="133" t="s">
        <v>54</v>
      </c>
      <c r="K467" s="131" t="s">
        <v>14</v>
      </c>
      <c r="L467" s="5" t="s">
        <v>14</v>
      </c>
      <c r="M467" s="16" t="s">
        <v>252</v>
      </c>
      <c r="N467" s="8" t="s">
        <v>1021</v>
      </c>
      <c r="O467" s="91" t="s">
        <v>1841</v>
      </c>
      <c r="P467" s="45" t="s">
        <v>551</v>
      </c>
      <c r="Q467" s="45" t="s">
        <v>1857</v>
      </c>
    </row>
    <row r="468" spans="1:17" ht="60" x14ac:dyDescent="0.25">
      <c r="A468" s="39">
        <f t="shared" si="7"/>
        <v>460</v>
      </c>
      <c r="B468" s="18">
        <v>42682</v>
      </c>
      <c r="C468" s="18">
        <v>42682</v>
      </c>
      <c r="D468" s="7">
        <v>4857</v>
      </c>
      <c r="E468" s="158">
        <v>176055.99</v>
      </c>
      <c r="F468" s="95">
        <v>0</v>
      </c>
      <c r="G468" s="25" t="s">
        <v>1855</v>
      </c>
      <c r="H468" s="25" t="s">
        <v>1855</v>
      </c>
      <c r="I468" s="10" t="s">
        <v>12</v>
      </c>
      <c r="J468" s="133" t="s">
        <v>1472</v>
      </c>
      <c r="K468" s="131" t="s">
        <v>14</v>
      </c>
      <c r="L468" s="5" t="s">
        <v>14</v>
      </c>
      <c r="M468" s="16" t="s">
        <v>1845</v>
      </c>
      <c r="N468" s="8" t="s">
        <v>1844</v>
      </c>
      <c r="O468" s="91" t="s">
        <v>1842</v>
      </c>
      <c r="P468" s="45" t="s">
        <v>551</v>
      </c>
      <c r="Q468" s="45" t="s">
        <v>1856</v>
      </c>
    </row>
    <row r="469" spans="1:17" ht="75" x14ac:dyDescent="0.25">
      <c r="A469" s="39">
        <f t="shared" si="7"/>
        <v>461</v>
      </c>
      <c r="B469" s="18">
        <v>42682</v>
      </c>
      <c r="C469" s="18">
        <v>42682</v>
      </c>
      <c r="D469" s="7">
        <v>4856</v>
      </c>
      <c r="E469" s="158">
        <v>315948.69</v>
      </c>
      <c r="F469" s="95">
        <v>0</v>
      </c>
      <c r="G469" s="25" t="s">
        <v>1575</v>
      </c>
      <c r="H469" s="25" t="s">
        <v>1575</v>
      </c>
      <c r="I469" s="10" t="s">
        <v>12</v>
      </c>
      <c r="J469" s="133" t="s">
        <v>1572</v>
      </c>
      <c r="K469" s="131" t="s">
        <v>14</v>
      </c>
      <c r="L469" s="5" t="s">
        <v>14</v>
      </c>
      <c r="M469" s="16" t="s">
        <v>1573</v>
      </c>
      <c r="N469" s="8" t="s">
        <v>470</v>
      </c>
      <c r="O469" s="91" t="s">
        <v>1843</v>
      </c>
      <c r="P469" s="45" t="s">
        <v>551</v>
      </c>
      <c r="Q469" s="45" t="s">
        <v>1854</v>
      </c>
    </row>
    <row r="470" spans="1:17" ht="75" x14ac:dyDescent="0.25">
      <c r="A470" s="39">
        <f t="shared" si="7"/>
        <v>462</v>
      </c>
      <c r="B470" s="18">
        <v>42683</v>
      </c>
      <c r="C470" s="18">
        <v>42683</v>
      </c>
      <c r="D470" s="7"/>
      <c r="E470" s="158">
        <v>50000</v>
      </c>
      <c r="F470" s="95">
        <v>0</v>
      </c>
      <c r="G470" s="69" t="s">
        <v>417</v>
      </c>
      <c r="H470" s="69" t="s">
        <v>417</v>
      </c>
      <c r="I470" s="45" t="s">
        <v>387</v>
      </c>
      <c r="J470" s="133" t="s">
        <v>418</v>
      </c>
      <c r="K470" s="131" t="s">
        <v>14</v>
      </c>
      <c r="L470" s="5" t="s">
        <v>14</v>
      </c>
      <c r="M470" s="16" t="s">
        <v>65</v>
      </c>
      <c r="N470" s="8" t="s">
        <v>419</v>
      </c>
      <c r="O470" s="91" t="s">
        <v>1846</v>
      </c>
      <c r="P470" s="45" t="s">
        <v>551</v>
      </c>
      <c r="Q470" s="45" t="s">
        <v>1858</v>
      </c>
    </row>
    <row r="471" spans="1:17" ht="60" x14ac:dyDescent="0.25">
      <c r="A471" s="39">
        <f t="shared" si="7"/>
        <v>463</v>
      </c>
      <c r="B471" s="18">
        <v>42683</v>
      </c>
      <c r="C471" s="18">
        <v>42683</v>
      </c>
      <c r="D471" s="7">
        <v>2040</v>
      </c>
      <c r="E471" s="158">
        <v>681247.22</v>
      </c>
      <c r="F471" s="95">
        <v>0</v>
      </c>
      <c r="G471" s="25" t="s">
        <v>1485</v>
      </c>
      <c r="H471" s="25" t="s">
        <v>1485</v>
      </c>
      <c r="I471" s="10" t="s">
        <v>19</v>
      </c>
      <c r="J471" s="133" t="s">
        <v>1848</v>
      </c>
      <c r="K471" s="6" t="s">
        <v>26</v>
      </c>
      <c r="L471" s="5" t="s">
        <v>283</v>
      </c>
      <c r="M471" s="16"/>
      <c r="N471" s="8" t="s">
        <v>464</v>
      </c>
      <c r="O471" s="91" t="s">
        <v>1847</v>
      </c>
      <c r="P471" s="45" t="s">
        <v>550</v>
      </c>
      <c r="Q471" s="45" t="s">
        <v>1858</v>
      </c>
    </row>
    <row r="472" spans="1:17" ht="75" x14ac:dyDescent="0.25">
      <c r="A472" s="39">
        <f t="shared" si="7"/>
        <v>464</v>
      </c>
      <c r="B472" s="18">
        <v>42689</v>
      </c>
      <c r="C472" s="18">
        <v>42689</v>
      </c>
      <c r="D472" s="7">
        <v>2113</v>
      </c>
      <c r="E472" s="158">
        <v>144265.01</v>
      </c>
      <c r="F472" s="95">
        <v>0</v>
      </c>
      <c r="G472" s="25" t="s">
        <v>1861</v>
      </c>
      <c r="H472" s="25" t="s">
        <v>1861</v>
      </c>
      <c r="I472" s="10" t="s">
        <v>19</v>
      </c>
      <c r="J472" s="133" t="s">
        <v>1853</v>
      </c>
      <c r="K472" s="131" t="s">
        <v>14</v>
      </c>
      <c r="L472" s="5" t="s">
        <v>14</v>
      </c>
      <c r="M472" s="16" t="s">
        <v>1859</v>
      </c>
      <c r="N472" s="8" t="s">
        <v>213</v>
      </c>
      <c r="O472" s="91" t="s">
        <v>1849</v>
      </c>
      <c r="P472" s="45" t="s">
        <v>546</v>
      </c>
      <c r="Q472" s="45" t="s">
        <v>1862</v>
      </c>
    </row>
    <row r="473" spans="1:17" ht="75" x14ac:dyDescent="0.25">
      <c r="A473" s="39">
        <f t="shared" si="7"/>
        <v>465</v>
      </c>
      <c r="B473" s="18">
        <v>42689</v>
      </c>
      <c r="C473" s="18">
        <v>42689</v>
      </c>
      <c r="D473" s="7">
        <v>35</v>
      </c>
      <c r="E473" s="158">
        <v>957477.81</v>
      </c>
      <c r="F473" s="95">
        <v>0</v>
      </c>
      <c r="G473" s="25" t="s">
        <v>1756</v>
      </c>
      <c r="H473" s="25" t="s">
        <v>1756</v>
      </c>
      <c r="I473" s="10" t="s">
        <v>118</v>
      </c>
      <c r="J473" s="133" t="s">
        <v>1571</v>
      </c>
      <c r="K473" s="131" t="s">
        <v>14</v>
      </c>
      <c r="L473" s="5" t="s">
        <v>14</v>
      </c>
      <c r="M473" s="16" t="s">
        <v>1020</v>
      </c>
      <c r="N473" s="8" t="s">
        <v>1755</v>
      </c>
      <c r="O473" s="91" t="s">
        <v>1850</v>
      </c>
      <c r="P473" s="45" t="s">
        <v>551</v>
      </c>
      <c r="Q473" s="45" t="s">
        <v>1863</v>
      </c>
    </row>
    <row r="474" spans="1:17" ht="60" x14ac:dyDescent="0.25">
      <c r="A474" s="39">
        <f t="shared" si="7"/>
        <v>466</v>
      </c>
      <c r="B474" s="18">
        <v>42689</v>
      </c>
      <c r="C474" s="18">
        <v>42689</v>
      </c>
      <c r="D474" s="7">
        <v>2111</v>
      </c>
      <c r="E474" s="158">
        <v>1107000</v>
      </c>
      <c r="F474" s="95">
        <v>0</v>
      </c>
      <c r="G474" s="25" t="s">
        <v>1284</v>
      </c>
      <c r="H474" s="25" t="s">
        <v>1284</v>
      </c>
      <c r="I474" s="10" t="s">
        <v>19</v>
      </c>
      <c r="J474" s="133" t="s">
        <v>1283</v>
      </c>
      <c r="K474" s="131" t="s">
        <v>14</v>
      </c>
      <c r="L474" s="5" t="s">
        <v>14</v>
      </c>
      <c r="M474" s="16" t="s">
        <v>1286</v>
      </c>
      <c r="N474" s="8" t="s">
        <v>443</v>
      </c>
      <c r="O474" s="91" t="s">
        <v>1851</v>
      </c>
      <c r="P474" s="45" t="s">
        <v>551</v>
      </c>
      <c r="Q474" s="45" t="s">
        <v>1864</v>
      </c>
    </row>
    <row r="475" spans="1:17" ht="60" x14ac:dyDescent="0.25">
      <c r="A475" s="39">
        <f t="shared" si="7"/>
        <v>467</v>
      </c>
      <c r="B475" s="18">
        <v>42689</v>
      </c>
      <c r="C475" s="18">
        <v>42689</v>
      </c>
      <c r="D475" s="7">
        <v>2112</v>
      </c>
      <c r="E475" s="158">
        <v>211803.4</v>
      </c>
      <c r="F475" s="95">
        <v>0</v>
      </c>
      <c r="G475" s="25" t="s">
        <v>1272</v>
      </c>
      <c r="H475" s="25" t="s">
        <v>1272</v>
      </c>
      <c r="I475" s="10" t="s">
        <v>19</v>
      </c>
      <c r="J475" s="133" t="s">
        <v>1221</v>
      </c>
      <c r="K475" s="131" t="s">
        <v>1223</v>
      </c>
      <c r="L475" s="5" t="s">
        <v>1222</v>
      </c>
      <c r="M475" s="16" t="s">
        <v>1860</v>
      </c>
      <c r="N475" s="8" t="s">
        <v>218</v>
      </c>
      <c r="O475" s="91" t="s">
        <v>1852</v>
      </c>
      <c r="P475" s="45" t="s">
        <v>551</v>
      </c>
      <c r="Q475" s="45" t="s">
        <v>1865</v>
      </c>
    </row>
    <row r="476" spans="1:17" ht="75" x14ac:dyDescent="0.25">
      <c r="A476" s="39">
        <f t="shared" si="7"/>
        <v>468</v>
      </c>
      <c r="B476" s="18">
        <v>42690</v>
      </c>
      <c r="C476" s="18">
        <v>42690</v>
      </c>
      <c r="D476" s="7">
        <v>2115</v>
      </c>
      <c r="E476" s="158">
        <v>501574.22</v>
      </c>
      <c r="F476" s="95">
        <v>0</v>
      </c>
      <c r="G476" s="25" t="s">
        <v>1048</v>
      </c>
      <c r="H476" s="25" t="s">
        <v>1048</v>
      </c>
      <c r="I476" s="10" t="s">
        <v>19</v>
      </c>
      <c r="J476" s="133" t="s">
        <v>996</v>
      </c>
      <c r="K476" s="131" t="s">
        <v>14</v>
      </c>
      <c r="L476" s="5" t="s">
        <v>14</v>
      </c>
      <c r="M476" s="16" t="s">
        <v>208</v>
      </c>
      <c r="N476" s="8" t="s">
        <v>1026</v>
      </c>
      <c r="O476" s="91" t="s">
        <v>1866</v>
      </c>
      <c r="P476" s="45" t="s">
        <v>540</v>
      </c>
      <c r="Q476" s="45" t="s">
        <v>1868</v>
      </c>
    </row>
    <row r="477" spans="1:17" ht="60" x14ac:dyDescent="0.25">
      <c r="A477" s="39">
        <f t="shared" si="7"/>
        <v>469</v>
      </c>
      <c r="B477" s="18">
        <v>42690</v>
      </c>
      <c r="C477" s="18">
        <v>42690</v>
      </c>
      <c r="D477" s="7">
        <v>2114</v>
      </c>
      <c r="E477" s="158">
        <v>36288</v>
      </c>
      <c r="F477" s="95">
        <v>0</v>
      </c>
      <c r="G477" s="25" t="s">
        <v>1580</v>
      </c>
      <c r="H477" s="25" t="s">
        <v>1580</v>
      </c>
      <c r="I477" s="10" t="s">
        <v>19</v>
      </c>
      <c r="J477" s="133" t="s">
        <v>1508</v>
      </c>
      <c r="K477" s="131" t="s">
        <v>14</v>
      </c>
      <c r="L477" s="5" t="s">
        <v>14</v>
      </c>
      <c r="M477" s="16" t="s">
        <v>1528</v>
      </c>
      <c r="N477" s="8" t="s">
        <v>229</v>
      </c>
      <c r="O477" s="91" t="s">
        <v>1867</v>
      </c>
      <c r="P477" s="45" t="s">
        <v>540</v>
      </c>
      <c r="Q477" s="45" t="s">
        <v>1869</v>
      </c>
    </row>
    <row r="478" spans="1:17" ht="60" x14ac:dyDescent="0.25">
      <c r="A478" s="39">
        <f t="shared" si="7"/>
        <v>470</v>
      </c>
      <c r="B478" s="18">
        <v>42692</v>
      </c>
      <c r="C478" s="18">
        <v>42692</v>
      </c>
      <c r="D478" s="7">
        <v>37</v>
      </c>
      <c r="E478" s="158">
        <v>134351.51999999999</v>
      </c>
      <c r="F478" s="95">
        <v>0</v>
      </c>
      <c r="G478" s="25" t="s">
        <v>1895</v>
      </c>
      <c r="H478" s="25" t="s">
        <v>1895</v>
      </c>
      <c r="I478" s="10" t="s">
        <v>118</v>
      </c>
      <c r="J478" s="133" t="s">
        <v>983</v>
      </c>
      <c r="K478" s="131" t="s">
        <v>14</v>
      </c>
      <c r="L478" s="5" t="s">
        <v>14</v>
      </c>
      <c r="M478" s="16" t="s">
        <v>1017</v>
      </c>
      <c r="N478" s="8" t="s">
        <v>1875</v>
      </c>
      <c r="O478" s="91" t="s">
        <v>1870</v>
      </c>
      <c r="P478" s="45" t="s">
        <v>562</v>
      </c>
      <c r="Q478" s="45" t="s">
        <v>1879</v>
      </c>
    </row>
    <row r="479" spans="1:17" ht="60" x14ac:dyDescent="0.25">
      <c r="A479" s="39">
        <f t="shared" si="7"/>
        <v>471</v>
      </c>
      <c r="B479" s="18">
        <v>42692</v>
      </c>
      <c r="C479" s="18">
        <v>42692</v>
      </c>
      <c r="D479" s="7">
        <v>38</v>
      </c>
      <c r="E479" s="158">
        <v>109599.66</v>
      </c>
      <c r="F479" s="95">
        <v>0</v>
      </c>
      <c r="G479" s="25" t="s">
        <v>1897</v>
      </c>
      <c r="H479" s="25" t="s">
        <v>1897</v>
      </c>
      <c r="I479" s="10" t="s">
        <v>118</v>
      </c>
      <c r="J479" s="133" t="s">
        <v>1873</v>
      </c>
      <c r="K479" s="131" t="s">
        <v>14</v>
      </c>
      <c r="L479" s="5" t="s">
        <v>14</v>
      </c>
      <c r="M479" s="16" t="s">
        <v>1699</v>
      </c>
      <c r="N479" s="8" t="s">
        <v>1876</v>
      </c>
      <c r="O479" s="91" t="s">
        <v>1871</v>
      </c>
      <c r="P479" s="45" t="s">
        <v>577</v>
      </c>
      <c r="Q479" s="45" t="s">
        <v>1881</v>
      </c>
    </row>
    <row r="480" spans="1:17" ht="60" x14ac:dyDescent="0.25">
      <c r="A480" s="39">
        <f t="shared" si="7"/>
        <v>472</v>
      </c>
      <c r="B480" s="18">
        <v>42692</v>
      </c>
      <c r="C480" s="18">
        <v>42692</v>
      </c>
      <c r="D480" s="7">
        <v>2166</v>
      </c>
      <c r="E480" s="158">
        <v>157893.6</v>
      </c>
      <c r="F480" s="95">
        <v>0</v>
      </c>
      <c r="G480" s="25" t="s">
        <v>1896</v>
      </c>
      <c r="H480" s="25" t="s">
        <v>1896</v>
      </c>
      <c r="I480" s="10" t="s">
        <v>19</v>
      </c>
      <c r="J480" s="133" t="s">
        <v>1874</v>
      </c>
      <c r="K480" s="131" t="s">
        <v>14</v>
      </c>
      <c r="L480" s="5" t="s">
        <v>14</v>
      </c>
      <c r="M480" s="16" t="s">
        <v>1877</v>
      </c>
      <c r="N480" s="8" t="s">
        <v>1878</v>
      </c>
      <c r="O480" s="91" t="s">
        <v>1872</v>
      </c>
      <c r="P480" s="45" t="s">
        <v>577</v>
      </c>
      <c r="Q480" s="45" t="s">
        <v>1880</v>
      </c>
    </row>
    <row r="481" spans="1:17" ht="75" x14ac:dyDescent="0.25">
      <c r="A481" s="39">
        <f t="shared" si="7"/>
        <v>473</v>
      </c>
      <c r="B481" s="18">
        <v>42692</v>
      </c>
      <c r="C481" s="18">
        <v>42695</v>
      </c>
      <c r="D481" s="7">
        <v>36</v>
      </c>
      <c r="E481" s="158">
        <v>491000</v>
      </c>
      <c r="F481" s="95">
        <v>0</v>
      </c>
      <c r="G481" s="58" t="s">
        <v>1489</v>
      </c>
      <c r="H481" s="58" t="s">
        <v>1489</v>
      </c>
      <c r="I481" s="45" t="s">
        <v>118</v>
      </c>
      <c r="J481" s="133" t="s">
        <v>1246</v>
      </c>
      <c r="K481" s="6" t="s">
        <v>14</v>
      </c>
      <c r="L481" s="5" t="s">
        <v>14</v>
      </c>
      <c r="M481" s="16" t="s">
        <v>65</v>
      </c>
      <c r="N481" s="8" t="s">
        <v>1490</v>
      </c>
      <c r="O481" s="91" t="s">
        <v>1914</v>
      </c>
      <c r="P481" s="45" t="s">
        <v>551</v>
      </c>
      <c r="Q481" s="45" t="s">
        <v>1915</v>
      </c>
    </row>
    <row r="482" spans="1:17" ht="75" x14ac:dyDescent="0.25">
      <c r="A482" s="39">
        <f t="shared" si="7"/>
        <v>474</v>
      </c>
      <c r="B482" s="18">
        <v>42698</v>
      </c>
      <c r="C482" s="18">
        <v>42698</v>
      </c>
      <c r="D482" s="7">
        <v>2180</v>
      </c>
      <c r="E482" s="158">
        <v>317388.13</v>
      </c>
      <c r="F482" s="95">
        <v>0</v>
      </c>
      <c r="G482" s="25" t="s">
        <v>423</v>
      </c>
      <c r="H482" s="25" t="s">
        <v>423</v>
      </c>
      <c r="I482" s="10" t="s">
        <v>19</v>
      </c>
      <c r="J482" s="133" t="s">
        <v>1676</v>
      </c>
      <c r="K482" s="131" t="s">
        <v>14</v>
      </c>
      <c r="L482" s="5" t="s">
        <v>14</v>
      </c>
      <c r="M482" s="16" t="s">
        <v>65</v>
      </c>
      <c r="N482" s="8" t="s">
        <v>425</v>
      </c>
      <c r="O482" s="91" t="s">
        <v>1882</v>
      </c>
      <c r="P482" s="45" t="s">
        <v>562</v>
      </c>
      <c r="Q482" s="45" t="s">
        <v>1913</v>
      </c>
    </row>
    <row r="483" spans="1:17" ht="75" x14ac:dyDescent="0.25">
      <c r="A483" s="39">
        <f t="shared" si="7"/>
        <v>475</v>
      </c>
      <c r="B483" s="18">
        <v>42698</v>
      </c>
      <c r="C483" s="18">
        <v>42698</v>
      </c>
      <c r="D483" s="7">
        <v>2181</v>
      </c>
      <c r="E483" s="158">
        <v>50000</v>
      </c>
      <c r="F483" s="95">
        <v>0</v>
      </c>
      <c r="G483" s="25" t="s">
        <v>84</v>
      </c>
      <c r="H483" s="25" t="s">
        <v>84</v>
      </c>
      <c r="I483" s="10" t="s">
        <v>19</v>
      </c>
      <c r="J483" s="133" t="s">
        <v>85</v>
      </c>
      <c r="K483" s="131" t="s">
        <v>14</v>
      </c>
      <c r="L483" s="5" t="s">
        <v>14</v>
      </c>
      <c r="M483" s="16" t="s">
        <v>86</v>
      </c>
      <c r="N483" s="8" t="s">
        <v>87</v>
      </c>
      <c r="O483" s="91" t="s">
        <v>1497</v>
      </c>
      <c r="P483" s="45" t="s">
        <v>551</v>
      </c>
      <c r="Q483" s="45" t="s">
        <v>1911</v>
      </c>
    </row>
    <row r="484" spans="1:17" ht="60" x14ac:dyDescent="0.25">
      <c r="A484" s="39">
        <f t="shared" si="7"/>
        <v>476</v>
      </c>
      <c r="B484" s="18">
        <v>42698</v>
      </c>
      <c r="C484" s="18">
        <v>42698</v>
      </c>
      <c r="D484" s="7">
        <v>2182</v>
      </c>
      <c r="E484" s="158">
        <v>639478.5</v>
      </c>
      <c r="F484" s="95">
        <v>0</v>
      </c>
      <c r="G484" s="58" t="s">
        <v>738</v>
      </c>
      <c r="H484" s="11" t="s">
        <v>738</v>
      </c>
      <c r="I484" s="45" t="s">
        <v>387</v>
      </c>
      <c r="J484" s="133" t="s">
        <v>1002</v>
      </c>
      <c r="K484" s="131" t="s">
        <v>14</v>
      </c>
      <c r="L484" s="5" t="s">
        <v>14</v>
      </c>
      <c r="M484" s="16" t="s">
        <v>767</v>
      </c>
      <c r="N484" s="8" t="s">
        <v>770</v>
      </c>
      <c r="O484" s="91" t="s">
        <v>1883</v>
      </c>
      <c r="P484" s="45" t="s">
        <v>577</v>
      </c>
      <c r="Q484" s="45" t="s">
        <v>1910</v>
      </c>
    </row>
    <row r="485" spans="1:17" ht="60" x14ac:dyDescent="0.25">
      <c r="A485" s="39">
        <f t="shared" si="7"/>
        <v>477</v>
      </c>
      <c r="B485" s="18">
        <v>42699</v>
      </c>
      <c r="C485" s="18">
        <v>42699</v>
      </c>
      <c r="D485" s="7">
        <v>2183</v>
      </c>
      <c r="E485" s="158">
        <v>474103</v>
      </c>
      <c r="F485" s="95">
        <v>0</v>
      </c>
      <c r="G485" s="25" t="s">
        <v>431</v>
      </c>
      <c r="H485" s="25" t="s">
        <v>431</v>
      </c>
      <c r="I485" s="10" t="s">
        <v>19</v>
      </c>
      <c r="J485" s="133" t="s">
        <v>816</v>
      </c>
      <c r="K485" s="131" t="s">
        <v>14</v>
      </c>
      <c r="L485" s="5" t="s">
        <v>14</v>
      </c>
      <c r="M485" s="16" t="s">
        <v>1701</v>
      </c>
      <c r="N485" s="8" t="s">
        <v>434</v>
      </c>
      <c r="O485" s="91" t="s">
        <v>1884</v>
      </c>
      <c r="P485" s="45" t="s">
        <v>540</v>
      </c>
      <c r="Q485" s="45" t="s">
        <v>1912</v>
      </c>
    </row>
    <row r="486" spans="1:17" ht="75" x14ac:dyDescent="0.25">
      <c r="A486" s="39">
        <f t="shared" si="7"/>
        <v>478</v>
      </c>
      <c r="B486" s="18">
        <v>42702</v>
      </c>
      <c r="C486" s="18">
        <v>42702</v>
      </c>
      <c r="D486" s="7">
        <v>39</v>
      </c>
      <c r="E486" s="158">
        <v>213501.54</v>
      </c>
      <c r="F486" s="95">
        <v>0</v>
      </c>
      <c r="G486" s="25" t="s">
        <v>409</v>
      </c>
      <c r="H486" s="25" t="s">
        <v>409</v>
      </c>
      <c r="I486" s="10" t="s">
        <v>118</v>
      </c>
      <c r="J486" s="133" t="s">
        <v>410</v>
      </c>
      <c r="K486" s="131" t="s">
        <v>14</v>
      </c>
      <c r="L486" s="5" t="s">
        <v>14</v>
      </c>
      <c r="M486" s="16" t="s">
        <v>1373</v>
      </c>
      <c r="N486" s="8" t="s">
        <v>121</v>
      </c>
      <c r="O486" s="91" t="s">
        <v>1885</v>
      </c>
      <c r="P486" s="45" t="s">
        <v>551</v>
      </c>
      <c r="Q486" s="45" t="s">
        <v>1900</v>
      </c>
    </row>
    <row r="487" spans="1:17" ht="60" x14ac:dyDescent="0.25">
      <c r="A487" s="39">
        <f t="shared" si="7"/>
        <v>479</v>
      </c>
      <c r="B487" s="18">
        <v>42703</v>
      </c>
      <c r="C487" s="18">
        <v>42703</v>
      </c>
      <c r="D487" s="7">
        <v>2184</v>
      </c>
      <c r="E487" s="158">
        <v>14330.79</v>
      </c>
      <c r="F487" s="95">
        <v>0</v>
      </c>
      <c r="G487" s="25" t="s">
        <v>1048</v>
      </c>
      <c r="H487" s="25" t="s">
        <v>1048</v>
      </c>
      <c r="I487" s="10" t="s">
        <v>19</v>
      </c>
      <c r="J487" s="133" t="s">
        <v>1510</v>
      </c>
      <c r="K487" s="131" t="s">
        <v>14</v>
      </c>
      <c r="L487" s="5" t="s">
        <v>14</v>
      </c>
      <c r="M487" s="16" t="s">
        <v>208</v>
      </c>
      <c r="N487" s="8" t="s">
        <v>1026</v>
      </c>
      <c r="O487" s="91" t="s">
        <v>1886</v>
      </c>
      <c r="P487" s="45" t="s">
        <v>957</v>
      </c>
      <c r="Q487" s="45" t="s">
        <v>1908</v>
      </c>
    </row>
    <row r="488" spans="1:17" ht="60" x14ac:dyDescent="0.25">
      <c r="A488" s="39">
        <f t="shared" si="7"/>
        <v>480</v>
      </c>
      <c r="B488" s="18">
        <v>42703</v>
      </c>
      <c r="C488" s="18">
        <v>42703</v>
      </c>
      <c r="D488" s="7">
        <v>2185</v>
      </c>
      <c r="E488" s="158">
        <v>283608.65000000002</v>
      </c>
      <c r="F488" s="95">
        <v>0</v>
      </c>
      <c r="G488" s="25" t="s">
        <v>239</v>
      </c>
      <c r="H488" s="25" t="s">
        <v>239</v>
      </c>
      <c r="I488" s="10" t="s">
        <v>19</v>
      </c>
      <c r="J488" s="133" t="s">
        <v>240</v>
      </c>
      <c r="K488" s="131" t="s">
        <v>14</v>
      </c>
      <c r="L488" s="5" t="s">
        <v>14</v>
      </c>
      <c r="M488" s="16" t="s">
        <v>180</v>
      </c>
      <c r="N488" s="8" t="s">
        <v>241</v>
      </c>
      <c r="O488" s="91" t="s">
        <v>1887</v>
      </c>
      <c r="P488" s="45" t="s">
        <v>562</v>
      </c>
      <c r="Q488" s="45" t="s">
        <v>1907</v>
      </c>
    </row>
    <row r="489" spans="1:17" ht="60" x14ac:dyDescent="0.25">
      <c r="A489" s="39">
        <f t="shared" si="7"/>
        <v>481</v>
      </c>
      <c r="B489" s="18">
        <v>42703</v>
      </c>
      <c r="C489" s="18">
        <v>42703</v>
      </c>
      <c r="D489" s="7">
        <v>2186</v>
      </c>
      <c r="E489" s="158">
        <v>350000</v>
      </c>
      <c r="F489" s="95">
        <v>0</v>
      </c>
      <c r="G489" s="25" t="s">
        <v>1713</v>
      </c>
      <c r="H489" s="25" t="s">
        <v>1713</v>
      </c>
      <c r="I489" s="10" t="s">
        <v>19</v>
      </c>
      <c r="J489" s="133" t="s">
        <v>1667</v>
      </c>
      <c r="K489" s="139" t="s">
        <v>1223</v>
      </c>
      <c r="L489" s="5" t="s">
        <v>1222</v>
      </c>
      <c r="M489" s="16" t="s">
        <v>1711</v>
      </c>
      <c r="N489" s="8" t="s">
        <v>393</v>
      </c>
      <c r="O489" s="91" t="s">
        <v>1888</v>
      </c>
      <c r="P489" s="45" t="s">
        <v>551</v>
      </c>
      <c r="Q489" s="45" t="s">
        <v>1909</v>
      </c>
    </row>
    <row r="490" spans="1:17" ht="60" x14ac:dyDescent="0.25">
      <c r="A490" s="39">
        <f t="shared" si="7"/>
        <v>482</v>
      </c>
      <c r="B490" s="18">
        <v>42703</v>
      </c>
      <c r="C490" s="18">
        <v>42703</v>
      </c>
      <c r="D490" s="7">
        <v>2187</v>
      </c>
      <c r="E490" s="158">
        <v>324699.77</v>
      </c>
      <c r="F490" s="95">
        <v>0</v>
      </c>
      <c r="G490" s="25" t="s">
        <v>18</v>
      </c>
      <c r="H490" s="25" t="s">
        <v>18</v>
      </c>
      <c r="I490" s="10" t="s">
        <v>19</v>
      </c>
      <c r="J490" s="133" t="s">
        <v>166</v>
      </c>
      <c r="K490" s="6" t="s">
        <v>14</v>
      </c>
      <c r="L490" s="5" t="s">
        <v>14</v>
      </c>
      <c r="M490" s="16" t="s">
        <v>1033</v>
      </c>
      <c r="N490" s="8" t="s">
        <v>21</v>
      </c>
      <c r="O490" s="91" t="s">
        <v>1889</v>
      </c>
      <c r="P490" s="45" t="s">
        <v>551</v>
      </c>
      <c r="Q490" s="45" t="s">
        <v>1901</v>
      </c>
    </row>
    <row r="491" spans="1:17" ht="60" x14ac:dyDescent="0.25">
      <c r="A491" s="39">
        <f t="shared" si="7"/>
        <v>483</v>
      </c>
      <c r="B491" s="18">
        <v>42703</v>
      </c>
      <c r="C491" s="18">
        <v>42703</v>
      </c>
      <c r="D491" s="7">
        <v>5311</v>
      </c>
      <c r="E491" s="158">
        <v>171500</v>
      </c>
      <c r="F491" s="95">
        <v>0</v>
      </c>
      <c r="G491" s="25" t="s">
        <v>1696</v>
      </c>
      <c r="H491" s="25" t="s">
        <v>1696</v>
      </c>
      <c r="I491" s="10" t="s">
        <v>12</v>
      </c>
      <c r="J491" s="133" t="s">
        <v>274</v>
      </c>
      <c r="K491" s="131" t="s">
        <v>14</v>
      </c>
      <c r="L491" s="5" t="s">
        <v>14</v>
      </c>
      <c r="M491" s="16" t="s">
        <v>1695</v>
      </c>
      <c r="N491" s="8" t="s">
        <v>501</v>
      </c>
      <c r="O491" s="91" t="s">
        <v>1890</v>
      </c>
      <c r="P491" s="45" t="s">
        <v>540</v>
      </c>
      <c r="Q491" s="45" t="s">
        <v>1899</v>
      </c>
    </row>
    <row r="492" spans="1:17" ht="90" x14ac:dyDescent="0.25">
      <c r="A492" s="39">
        <f t="shared" si="7"/>
        <v>484</v>
      </c>
      <c r="B492" s="18">
        <v>42703</v>
      </c>
      <c r="C492" s="18">
        <v>42703</v>
      </c>
      <c r="D492" s="7">
        <v>2188</v>
      </c>
      <c r="E492" s="158">
        <v>652649.73</v>
      </c>
      <c r="F492" s="95">
        <v>0</v>
      </c>
      <c r="G492" s="92" t="s">
        <v>947</v>
      </c>
      <c r="H492" s="25" t="s">
        <v>947</v>
      </c>
      <c r="I492" s="20" t="s">
        <v>387</v>
      </c>
      <c r="J492" s="133" t="s">
        <v>824</v>
      </c>
      <c r="K492" s="6" t="s">
        <v>14</v>
      </c>
      <c r="L492" s="5" t="s">
        <v>14</v>
      </c>
      <c r="M492" s="16" t="s">
        <v>867</v>
      </c>
      <c r="N492" s="8" t="s">
        <v>948</v>
      </c>
      <c r="O492" s="91" t="s">
        <v>1891</v>
      </c>
      <c r="P492" s="45" t="s">
        <v>551</v>
      </c>
      <c r="Q492" s="45" t="s">
        <v>1905</v>
      </c>
    </row>
    <row r="493" spans="1:17" ht="60" x14ac:dyDescent="0.25">
      <c r="A493" s="39">
        <f t="shared" si="7"/>
        <v>485</v>
      </c>
      <c r="B493" s="18">
        <v>42703</v>
      </c>
      <c r="C493" s="18">
        <v>42703</v>
      </c>
      <c r="D493" s="7">
        <v>2189</v>
      </c>
      <c r="E493" s="158">
        <v>108752</v>
      </c>
      <c r="F493" s="95">
        <v>0</v>
      </c>
      <c r="G493" s="25" t="s">
        <v>431</v>
      </c>
      <c r="H493" s="25" t="s">
        <v>431</v>
      </c>
      <c r="I493" s="10" t="s">
        <v>19</v>
      </c>
      <c r="J493" s="133" t="s">
        <v>1681</v>
      </c>
      <c r="K493" s="131" t="s">
        <v>14</v>
      </c>
      <c r="L493" s="5" t="s">
        <v>14</v>
      </c>
      <c r="M493" s="16" t="s">
        <v>1701</v>
      </c>
      <c r="N493" s="8" t="s">
        <v>434</v>
      </c>
      <c r="O493" s="91" t="s">
        <v>1892</v>
      </c>
      <c r="P493" s="45" t="s">
        <v>540</v>
      </c>
      <c r="Q493" s="45" t="s">
        <v>1906</v>
      </c>
    </row>
    <row r="494" spans="1:17" ht="90" x14ac:dyDescent="0.25">
      <c r="A494" s="39">
        <f t="shared" si="7"/>
        <v>486</v>
      </c>
      <c r="B494" s="18">
        <v>42703</v>
      </c>
      <c r="C494" s="18">
        <v>42703</v>
      </c>
      <c r="D494" s="7">
        <v>2190</v>
      </c>
      <c r="E494" s="158">
        <v>132000</v>
      </c>
      <c r="F494" s="95">
        <v>0</v>
      </c>
      <c r="G494" s="58" t="s">
        <v>436</v>
      </c>
      <c r="H494" s="58" t="s">
        <v>436</v>
      </c>
      <c r="I494" s="45" t="s">
        <v>19</v>
      </c>
      <c r="J494" s="133" t="s">
        <v>437</v>
      </c>
      <c r="K494" s="131" t="s">
        <v>14</v>
      </c>
      <c r="L494" s="5" t="s">
        <v>14</v>
      </c>
      <c r="M494" s="16" t="s">
        <v>867</v>
      </c>
      <c r="N494" s="8" t="s">
        <v>439</v>
      </c>
      <c r="O494" s="91" t="s">
        <v>1893</v>
      </c>
      <c r="P494" s="45" t="s">
        <v>551</v>
      </c>
      <c r="Q494" s="45" t="s">
        <v>1903</v>
      </c>
    </row>
    <row r="495" spans="1:17" ht="75" x14ac:dyDescent="0.25">
      <c r="A495" s="39">
        <f t="shared" si="7"/>
        <v>487</v>
      </c>
      <c r="B495" s="18">
        <v>42703</v>
      </c>
      <c r="C495" s="18">
        <v>42703</v>
      </c>
      <c r="D495" s="7">
        <v>2191</v>
      </c>
      <c r="E495" s="158">
        <v>215425.79</v>
      </c>
      <c r="F495" s="95">
        <v>0</v>
      </c>
      <c r="G495" s="25" t="s">
        <v>941</v>
      </c>
      <c r="H495" s="25" t="s">
        <v>941</v>
      </c>
      <c r="I495" s="10" t="s">
        <v>387</v>
      </c>
      <c r="J495" s="133" t="s">
        <v>822</v>
      </c>
      <c r="K495" s="131" t="s">
        <v>14</v>
      </c>
      <c r="L495" s="5" t="s">
        <v>14</v>
      </c>
      <c r="M495" s="16" t="s">
        <v>322</v>
      </c>
      <c r="N495" s="8" t="s">
        <v>148</v>
      </c>
      <c r="O495" s="91" t="s">
        <v>1894</v>
      </c>
      <c r="P495" s="45" t="s">
        <v>540</v>
      </c>
      <c r="Q495" s="45" t="s">
        <v>1902</v>
      </c>
    </row>
    <row r="496" spans="1:17" x14ac:dyDescent="0.25">
      <c r="A496" s="39"/>
      <c r="B496" s="18"/>
      <c r="C496" s="18"/>
      <c r="D496" s="7"/>
      <c r="E496" s="61"/>
      <c r="F496" s="95"/>
      <c r="G496" s="25"/>
      <c r="H496" s="25"/>
      <c r="I496" s="10"/>
      <c r="J496" s="133"/>
      <c r="K496" s="131"/>
      <c r="L496" s="5"/>
      <c r="M496" s="16"/>
      <c r="N496" s="8"/>
      <c r="O496" s="91"/>
      <c r="P496" s="45"/>
      <c r="Q496" s="45"/>
    </row>
    <row r="497" spans="1:17" x14ac:dyDescent="0.25">
      <c r="A497" s="39"/>
      <c r="B497" s="18"/>
      <c r="C497" s="18"/>
      <c r="D497" s="7"/>
      <c r="E497" s="61"/>
      <c r="F497" s="95"/>
      <c r="G497" s="25"/>
      <c r="H497" s="25"/>
      <c r="I497" s="10"/>
      <c r="J497" s="133"/>
      <c r="K497" s="131"/>
      <c r="L497" s="5"/>
      <c r="M497" s="16"/>
      <c r="N497" s="8"/>
      <c r="O497" s="91"/>
      <c r="P497" s="45"/>
      <c r="Q497" s="45"/>
    </row>
    <row r="498" spans="1:17" x14ac:dyDescent="0.25">
      <c r="A498" s="39"/>
      <c r="B498" s="18"/>
      <c r="C498" s="18"/>
      <c r="D498" s="7"/>
      <c r="E498" s="61"/>
      <c r="F498" s="95"/>
      <c r="G498" s="25"/>
      <c r="H498" s="25"/>
      <c r="I498" s="10"/>
      <c r="J498" s="133"/>
      <c r="K498" s="131"/>
      <c r="L498" s="5"/>
      <c r="M498" s="16"/>
      <c r="N498" s="8"/>
      <c r="O498" s="91"/>
      <c r="P498" s="45"/>
      <c r="Q498" s="45"/>
    </row>
    <row r="499" spans="1:17" x14ac:dyDescent="0.25">
      <c r="A499" s="39"/>
      <c r="B499" s="18"/>
      <c r="C499" s="18"/>
      <c r="D499" s="7"/>
      <c r="E499" s="61"/>
      <c r="F499" s="95"/>
      <c r="G499" s="25"/>
      <c r="H499" s="25"/>
      <c r="I499" s="10"/>
      <c r="J499" s="133"/>
      <c r="K499" s="131"/>
      <c r="L499" s="5"/>
      <c r="M499" s="16"/>
      <c r="N499" s="8"/>
      <c r="O499" s="91"/>
      <c r="P499" s="45"/>
      <c r="Q499" s="45"/>
    </row>
    <row r="500" spans="1:17" x14ac:dyDescent="0.25">
      <c r="A500" s="39"/>
      <c r="B500" s="18"/>
      <c r="C500" s="18"/>
      <c r="D500" s="7"/>
      <c r="E500" s="61"/>
      <c r="F500" s="95"/>
      <c r="G500" s="25"/>
      <c r="H500" s="25"/>
      <c r="I500" s="10"/>
      <c r="J500" s="130"/>
      <c r="K500" s="132"/>
      <c r="L500" s="5"/>
      <c r="M500" s="16"/>
      <c r="N500" s="8"/>
      <c r="O500" s="91"/>
      <c r="P500" s="45"/>
      <c r="Q500" s="45"/>
    </row>
    <row r="501" spans="1:17" x14ac:dyDescent="0.25">
      <c r="A501" s="96"/>
      <c r="E501" s="76">
        <f>SUM(E6:E500)</f>
        <v>121694216.5040001</v>
      </c>
      <c r="F501" s="76">
        <f>SUM(F6:F251)</f>
        <v>125</v>
      </c>
    </row>
    <row r="502" spans="1:17" ht="15.75" x14ac:dyDescent="0.25">
      <c r="A502" s="96"/>
      <c r="D502" t="s">
        <v>806</v>
      </c>
      <c r="E502" s="77">
        <f>E501+F501</f>
        <v>121694341.5040001</v>
      </c>
    </row>
    <row r="503" spans="1:17" x14ac:dyDescent="0.25">
      <c r="A503" s="96"/>
      <c r="D503" t="s">
        <v>967</v>
      </c>
      <c r="E503" s="86">
        <f>SUM(E146:E251)</f>
        <v>32319936.313999996</v>
      </c>
    </row>
    <row r="504" spans="1:17" x14ac:dyDescent="0.25">
      <c r="A504" s="96"/>
      <c r="D504" t="s">
        <v>1486</v>
      </c>
      <c r="E504" s="86">
        <f>SUM(E252:E500)</f>
        <v>64103071.239999995</v>
      </c>
    </row>
    <row r="505" spans="1:17" ht="17.25" x14ac:dyDescent="0.3">
      <c r="A505" s="96"/>
      <c r="D505" s="87" t="s">
        <v>1840</v>
      </c>
      <c r="E505" s="88">
        <f>SUM(E461:E499)</f>
        <v>10884169.509999996</v>
      </c>
    </row>
    <row r="506" spans="1:17" s="33" customFormat="1" ht="17.25" x14ac:dyDescent="0.3">
      <c r="A506" s="96"/>
      <c r="B506"/>
      <c r="C506"/>
      <c r="D506" s="87"/>
      <c r="E506" s="88"/>
      <c r="F506" s="2"/>
      <c r="I506"/>
      <c r="J506"/>
      <c r="K506"/>
      <c r="L506" s="3"/>
      <c r="M506"/>
      <c r="N506"/>
      <c r="O506"/>
      <c r="P506"/>
      <c r="Q506"/>
    </row>
    <row r="507" spans="1:17" s="33" customFormat="1" x14ac:dyDescent="0.25">
      <c r="A507" s="96"/>
      <c r="B507"/>
      <c r="C507"/>
      <c r="D507"/>
      <c r="E507" s="2"/>
      <c r="F507" s="2"/>
      <c r="I507"/>
      <c r="J507"/>
      <c r="K507"/>
      <c r="L507" s="3"/>
      <c r="M507"/>
      <c r="N507"/>
      <c r="O507"/>
      <c r="P507"/>
      <c r="Q507"/>
    </row>
    <row r="508" spans="1:17" s="33" customFormat="1" x14ac:dyDescent="0.25">
      <c r="A508" s="96"/>
      <c r="B508"/>
      <c r="C508"/>
      <c r="D508"/>
      <c r="E508" s="2"/>
      <c r="F508" s="155"/>
      <c r="G508" s="154"/>
      <c r="I508"/>
      <c r="J508"/>
      <c r="K508"/>
      <c r="L508" s="3"/>
      <c r="M508"/>
      <c r="N508"/>
      <c r="O508"/>
      <c r="P508"/>
      <c r="Q508"/>
    </row>
    <row r="509" spans="1:17" s="33" customFormat="1" x14ac:dyDescent="0.25">
      <c r="A509" s="96"/>
      <c r="B509"/>
      <c r="C509"/>
      <c r="D509"/>
      <c r="E509" s="2"/>
      <c r="F509" s="2"/>
      <c r="G509" s="112"/>
      <c r="I509"/>
      <c r="J509"/>
      <c r="K509"/>
      <c r="L509" s="3"/>
      <c r="M509"/>
      <c r="N509"/>
      <c r="O509"/>
      <c r="P509"/>
      <c r="Q509"/>
    </row>
    <row r="510" spans="1:17" s="33" customFormat="1" x14ac:dyDescent="0.25">
      <c r="A510" s="96"/>
      <c r="B510"/>
      <c r="C510"/>
      <c r="D510"/>
      <c r="E510" s="2"/>
      <c r="F510" s="2"/>
      <c r="G510" s="112"/>
      <c r="I510"/>
      <c r="J510"/>
      <c r="K510"/>
      <c r="L510" s="3"/>
      <c r="M510"/>
      <c r="N510"/>
      <c r="O510"/>
      <c r="P510"/>
      <c r="Q510"/>
    </row>
    <row r="511" spans="1:17" s="33" customFormat="1" x14ac:dyDescent="0.25">
      <c r="A511" s="96"/>
      <c r="B511"/>
      <c r="C511"/>
      <c r="D511"/>
      <c r="E511" s="2"/>
      <c r="F511" s="2"/>
      <c r="G511" s="124"/>
      <c r="H511" s="112"/>
      <c r="I511"/>
      <c r="J511"/>
      <c r="K511"/>
      <c r="L511" s="3"/>
      <c r="M511"/>
      <c r="N511"/>
      <c r="O511"/>
      <c r="P511"/>
      <c r="Q511"/>
    </row>
    <row r="512" spans="1:17" s="33" customFormat="1" x14ac:dyDescent="0.25">
      <c r="A512" s="96"/>
      <c r="B512"/>
      <c r="C512"/>
      <c r="D512"/>
      <c r="E512" s="2"/>
      <c r="F512" s="2"/>
      <c r="I512"/>
      <c r="J512"/>
      <c r="K512"/>
      <c r="L512" s="3"/>
      <c r="M512"/>
      <c r="N512"/>
      <c r="O512"/>
      <c r="P512"/>
      <c r="Q512"/>
    </row>
    <row r="513" spans="1:1" x14ac:dyDescent="0.25">
      <c r="A513" s="96"/>
    </row>
    <row r="514" spans="1:1" x14ac:dyDescent="0.25">
      <c r="A514" s="96"/>
    </row>
    <row r="515" spans="1:1" x14ac:dyDescent="0.25">
      <c r="A515" s="97"/>
    </row>
  </sheetData>
  <autoFilter ref="A5:Q502"/>
  <dataConsolidate/>
  <mergeCells count="16">
    <mergeCell ref="Q4:Q5"/>
    <mergeCell ref="B1:O1"/>
    <mergeCell ref="B2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N4"/>
    <mergeCell ref="O4:O5"/>
    <mergeCell ref="P4:P5"/>
  </mergeCells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192"/>
  <sheetViews>
    <sheetView topLeftCell="A139" workbookViewId="0">
      <selection activeCell="E173" sqref="E173"/>
    </sheetView>
  </sheetViews>
  <sheetFormatPr defaultRowHeight="15" x14ac:dyDescent="0.25"/>
  <cols>
    <col min="1" max="1" width="9.140625" style="33"/>
    <col min="2" max="2" width="19.85546875" customWidth="1"/>
    <col min="3" max="3" width="29.140625" customWidth="1"/>
    <col min="4" max="4" width="22.42578125" customWidth="1"/>
    <col min="5" max="5" width="23.140625" style="30" customWidth="1"/>
    <col min="6" max="7" width="15.7109375" customWidth="1"/>
    <col min="8" max="8" width="0.140625" hidden="1" customWidth="1"/>
    <col min="9" max="11" width="15.7109375" hidden="1" customWidth="1"/>
    <col min="12" max="12" width="4" customWidth="1"/>
    <col min="13" max="13" width="6.7109375" customWidth="1"/>
    <col min="15" max="15" width="6.140625" customWidth="1"/>
    <col min="16" max="16" width="77.28515625" customWidth="1"/>
  </cols>
  <sheetData>
    <row r="2" spans="1:11" ht="18.75" x14ac:dyDescent="0.3">
      <c r="A2" s="35" t="s">
        <v>523</v>
      </c>
    </row>
    <row r="3" spans="1:11" x14ac:dyDescent="0.25">
      <c r="A3" s="85" t="s">
        <v>1798</v>
      </c>
    </row>
    <row r="5" spans="1:11" ht="30" x14ac:dyDescent="0.25">
      <c r="A5" s="34" t="s">
        <v>524</v>
      </c>
      <c r="B5" s="26" t="s">
        <v>8</v>
      </c>
      <c r="C5" s="26" t="s">
        <v>525</v>
      </c>
      <c r="D5" s="26" t="s">
        <v>526</v>
      </c>
      <c r="E5" s="32" t="s">
        <v>529</v>
      </c>
      <c r="F5" s="31" t="s">
        <v>527</v>
      </c>
      <c r="G5" s="31" t="s">
        <v>528</v>
      </c>
      <c r="H5" s="31" t="s">
        <v>528</v>
      </c>
      <c r="I5" s="31" t="s">
        <v>528</v>
      </c>
      <c r="J5" s="31" t="s">
        <v>528</v>
      </c>
      <c r="K5" s="31" t="s">
        <v>528</v>
      </c>
    </row>
    <row r="6" spans="1:11" x14ac:dyDescent="0.25">
      <c r="A6" s="34">
        <v>1</v>
      </c>
      <c r="B6" s="26" t="str">
        <f>'Инвентаризация на 01.07.16'!L6</f>
        <v>г.Новосибирск</v>
      </c>
      <c r="C6" s="28" t="str">
        <f>'Инвентаризация на 01.07.16'!M6</f>
        <v>Кропоткина</v>
      </c>
      <c r="D6" s="29" t="str">
        <f>'Инвентаризация на 01.07.16'!N6</f>
        <v>136</v>
      </c>
      <c r="E6" s="37">
        <f>F6+G6</f>
        <v>2656616</v>
      </c>
      <c r="F6" s="38">
        <f>'Инвентаризация на 01.07.16'!E6+'Инвентаризация на 01.07.16'!E14+'Инвентаризация на 01.07.16'!E41+'Инвентаризация на 01.07.16'!E70</f>
        <v>619502.13</v>
      </c>
      <c r="G6" s="38">
        <f>'Инвентаризация на 01.07.16'!E13+'Инвентаризация на 01.07.16'!E60+'Инвентаризация на 01.07.16'!E86+'Инвентаризация на 01.07.16'!E89+'Инвентаризация на 01.08.16'!E286+'Инвентаризация на 01.10.16 '!E395</f>
        <v>2037113.87</v>
      </c>
      <c r="H6" s="38"/>
      <c r="I6" s="38"/>
      <c r="J6" s="38"/>
      <c r="K6" s="38"/>
    </row>
    <row r="7" spans="1:11" x14ac:dyDescent="0.25">
      <c r="A7" s="34">
        <f>A6+1</f>
        <v>2</v>
      </c>
      <c r="B7" s="26" t="s">
        <v>14</v>
      </c>
      <c r="C7" s="28" t="str">
        <f>'Инвентаризация на 01.07.16'!M7</f>
        <v>С.Шамшиных</v>
      </c>
      <c r="D7" s="29" t="str">
        <f>'Инвентаризация на 01.07.16'!N7</f>
        <v>69а</v>
      </c>
      <c r="E7" s="37">
        <f t="shared" ref="E7:E70" si="0">F7+G7</f>
        <v>109353.55</v>
      </c>
      <c r="F7" s="38">
        <f>'Инвентаризация на 01.07.16'!E7</f>
        <v>109353.55</v>
      </c>
      <c r="G7" s="38"/>
      <c r="H7" s="38"/>
      <c r="I7" s="38"/>
      <c r="J7" s="38"/>
      <c r="K7" s="38"/>
    </row>
    <row r="8" spans="1:11" x14ac:dyDescent="0.25">
      <c r="A8" s="34">
        <f>A7+1</f>
        <v>3</v>
      </c>
      <c r="B8" s="26" t="s">
        <v>27</v>
      </c>
      <c r="C8" s="28" t="str">
        <f>'Инвентаризация на 01.07.16'!M10</f>
        <v>Островского</v>
      </c>
      <c r="D8" s="29" t="str">
        <f>'Инвентаризация на 01.07.16'!N9</f>
        <v>64</v>
      </c>
      <c r="E8" s="37">
        <f t="shared" si="0"/>
        <v>407009.33999999997</v>
      </c>
      <c r="F8" s="38">
        <f>'Инвентаризация на 01.07.16'!E8+'Инвентаризация на 01.07.16'!E9+'Инвентаризация на 01.07.16'!E10+'Инвентаризация на 01.07.16'!E11+'Инвентаризация на 01.07.16'!E12</f>
        <v>122102.8</v>
      </c>
      <c r="G8" s="38">
        <f>'Инвентаризация на 01.07.16'!E22+'Инвентаризация на 01.07.16'!E23+'Инвентаризация на 01.07.16'!E24+'Инвентаризация на 01.07.16'!E30+'Инвентаризация на 01.07.16'!E33</f>
        <v>284906.53999999998</v>
      </c>
      <c r="H8" s="38"/>
      <c r="I8" s="38"/>
      <c r="J8" s="38"/>
      <c r="K8" s="38"/>
    </row>
    <row r="9" spans="1:11" x14ac:dyDescent="0.25">
      <c r="A9" s="34">
        <f t="shared" ref="A9:A72" si="1">A8+1</f>
        <v>4</v>
      </c>
      <c r="B9" s="26" t="s">
        <v>14</v>
      </c>
      <c r="C9" s="28" t="str">
        <f>'Инвентаризация на 01.07.16'!M15</f>
        <v>Высоцкого</v>
      </c>
      <c r="D9" s="29" t="str">
        <f>'Инвентаризация на 01.07.16'!N15</f>
        <v>41</v>
      </c>
      <c r="E9" s="37">
        <f t="shared" si="0"/>
        <v>459664</v>
      </c>
      <c r="F9" s="38">
        <f>'Инвентаризация на 01.07.16'!E15</f>
        <v>137899.20000000001</v>
      </c>
      <c r="G9" s="38">
        <f>'Инвентаризация на 01.07.16'!E53+'Инвентаризация на 01.07.16'!E105</f>
        <v>321764.8</v>
      </c>
      <c r="H9" s="38"/>
      <c r="I9" s="38"/>
      <c r="J9" s="38"/>
      <c r="K9" s="38"/>
    </row>
    <row r="10" spans="1:11" x14ac:dyDescent="0.25">
      <c r="A10" s="34">
        <f t="shared" si="1"/>
        <v>5</v>
      </c>
      <c r="B10" s="26" t="s">
        <v>14</v>
      </c>
      <c r="C10" s="28" t="str">
        <f>'Инвентаризация на 01.07.16'!M16</f>
        <v>Иванова</v>
      </c>
      <c r="D10" s="29" t="str">
        <f>'Инвентаризация на 01.07.16'!N16</f>
        <v>28а</v>
      </c>
      <c r="E10" s="37">
        <f t="shared" si="0"/>
        <v>271580.14999999997</v>
      </c>
      <c r="F10" s="38">
        <f>'Инвентаризация на 01.07.16'!E16</f>
        <v>81474.039999999994</v>
      </c>
      <c r="G10" s="38">
        <f>'Инвентаризация на 01.07.16'!E27</f>
        <v>190106.11</v>
      </c>
      <c r="H10" s="38"/>
      <c r="I10" s="38"/>
      <c r="J10" s="38"/>
      <c r="K10" s="38"/>
    </row>
    <row r="11" spans="1:11" x14ac:dyDescent="0.25">
      <c r="A11" s="34">
        <f t="shared" si="1"/>
        <v>6</v>
      </c>
      <c r="B11" s="26" t="s">
        <v>14</v>
      </c>
      <c r="C11" s="28" t="str">
        <f>'Инвентаризация на 01.07.16'!M17</f>
        <v>Петухова</v>
      </c>
      <c r="D11" s="29" t="str">
        <f>'Инвентаризация на 01.07.16'!N17</f>
        <v>46</v>
      </c>
      <c r="E11" s="37">
        <f t="shared" si="0"/>
        <v>337695</v>
      </c>
      <c r="F11" s="38">
        <f>'Инвентаризация на 01.07.16'!E17</f>
        <v>44308.5</v>
      </c>
      <c r="G11" s="38">
        <f>'Инвентаризация на 01.07.16'!E91+'Инвентаризация на 01.07.16'!E200+'Инвентаризация на 01.08.16'!E258</f>
        <v>293386.5</v>
      </c>
      <c r="H11" s="38"/>
      <c r="I11" s="38"/>
      <c r="J11" s="38"/>
      <c r="K11" s="38"/>
    </row>
    <row r="12" spans="1:11" x14ac:dyDescent="0.25">
      <c r="A12" s="34">
        <f t="shared" si="1"/>
        <v>7</v>
      </c>
      <c r="B12" s="26" t="s">
        <v>14</v>
      </c>
      <c r="C12" s="28" t="str">
        <f>'Инвентаризация на 01.07.16'!M18</f>
        <v>Федосеева</v>
      </c>
      <c r="D12" s="29" t="str">
        <f>'Инвентаризация на 01.07.16'!N18</f>
        <v>1</v>
      </c>
      <c r="E12" s="37">
        <f t="shared" si="0"/>
        <v>1807703.3599999999</v>
      </c>
      <c r="F12" s="38">
        <f>'Инвентаризация на 01.07.16'!E18+'Инвентаризация на 01.07.16'!E44</f>
        <v>314880.52</v>
      </c>
      <c r="G12" s="38">
        <f>'Инвентаризация на 01.07.16'!E26+'Инвентаризация на 01.07.16'!E110+'Инвентаризация на 01.07.16'!E197+'Инвентаризация на 01.08.16'!E265+'Инвентаризация на 01.12.16 '!E417</f>
        <v>1492822.8399999999</v>
      </c>
      <c r="H12" s="38"/>
      <c r="I12" s="38"/>
      <c r="J12" s="38"/>
      <c r="K12" s="38"/>
    </row>
    <row r="13" spans="1:11" x14ac:dyDescent="0.25">
      <c r="A13" s="34">
        <f t="shared" si="1"/>
        <v>8</v>
      </c>
      <c r="B13" s="26" t="s">
        <v>14</v>
      </c>
      <c r="C13" s="28" t="str">
        <f>'Инвентаризация на 01.07.16'!M19</f>
        <v>Полякова</v>
      </c>
      <c r="D13" s="29" t="str">
        <f>'Инвентаризация на 01.07.16'!N19</f>
        <v>3</v>
      </c>
      <c r="E13" s="37">
        <f t="shared" si="0"/>
        <v>199140</v>
      </c>
      <c r="F13" s="38">
        <f>'Инвентаризация на 01.07.16'!E19</f>
        <v>59742</v>
      </c>
      <c r="G13" s="38">
        <f>'Инвентаризация на 01.07.16'!E28</f>
        <v>139398</v>
      </c>
      <c r="H13" s="38"/>
      <c r="I13" s="38"/>
      <c r="J13" s="38"/>
      <c r="K13" s="38"/>
    </row>
    <row r="14" spans="1:11" x14ac:dyDescent="0.25">
      <c r="A14" s="34">
        <f t="shared" si="1"/>
        <v>9</v>
      </c>
      <c r="B14" s="26" t="s">
        <v>14</v>
      </c>
      <c r="C14" s="28" t="str">
        <f>'Инвентаризация на 01.07.16'!M20</f>
        <v>Бориса Богаткова</v>
      </c>
      <c r="D14" s="29" t="str">
        <f>'Инвентаризация на 01.07.16'!N20</f>
        <v>194/2</v>
      </c>
      <c r="E14" s="37">
        <f t="shared" si="0"/>
        <v>1225980.1740000001</v>
      </c>
      <c r="F14" s="38">
        <f>'Инвентаризация на 01.07.16'!E20+'Инвентаризация на 01.07.16'!E35</f>
        <v>786547.96</v>
      </c>
      <c r="G14" s="38">
        <f>'Инвентаризация на 01.07.16'!E107+'Инвентаризация на 01.07.16'!E151</f>
        <v>439432.21400000004</v>
      </c>
      <c r="H14" s="38"/>
      <c r="I14" s="38"/>
      <c r="J14" s="38"/>
      <c r="K14" s="38"/>
    </row>
    <row r="15" spans="1:11" x14ac:dyDescent="0.25">
      <c r="A15" s="34">
        <f t="shared" si="1"/>
        <v>10</v>
      </c>
      <c r="B15" s="26" t="s">
        <v>14</v>
      </c>
      <c r="C15" s="26" t="str">
        <f>'Инвентаризация на 01.07.16'!M21</f>
        <v xml:space="preserve">3 Интернационала </v>
      </c>
      <c r="D15" s="29" t="str">
        <f>'Инвентаризация на 01.07.16'!N21</f>
        <v>23</v>
      </c>
      <c r="E15" s="37">
        <f t="shared" si="0"/>
        <v>304947.40000000002</v>
      </c>
      <c r="F15" s="38">
        <f>'Инвентаризация на 01.07.16'!E21</f>
        <v>95086.17</v>
      </c>
      <c r="G15" s="38">
        <f>'Инвентаризация на 01.07.16'!E34+'Инвентаризация на 01.07.16'!E58</f>
        <v>209861.23</v>
      </c>
      <c r="H15" s="38"/>
      <c r="I15" s="38"/>
      <c r="J15" s="38"/>
      <c r="K15" s="38"/>
    </row>
    <row r="16" spans="1:11" x14ac:dyDescent="0.25">
      <c r="A16" s="34">
        <f t="shared" si="1"/>
        <v>11</v>
      </c>
      <c r="B16" s="26" t="s">
        <v>14</v>
      </c>
      <c r="C16" s="28" t="str">
        <f>'Инвентаризация на 01.07.16'!M25</f>
        <v>25 лет Октября</v>
      </c>
      <c r="D16" s="29" t="str">
        <f>'Инвентаризация на 01.07.16'!N25</f>
        <v>16</v>
      </c>
      <c r="E16" s="37">
        <f t="shared" si="0"/>
        <v>714000</v>
      </c>
      <c r="F16" s="38">
        <f>'Инвентаризация на 01.07.16'!E25</f>
        <v>210000</v>
      </c>
      <c r="G16" s="38">
        <f>'Инвентаризация на 01.07.16'!E54</f>
        <v>504000</v>
      </c>
      <c r="H16" s="38"/>
      <c r="I16" s="38"/>
      <c r="J16" s="38"/>
      <c r="K16" s="38"/>
    </row>
    <row r="17" spans="1:11" x14ac:dyDescent="0.25">
      <c r="A17" s="34">
        <f t="shared" si="1"/>
        <v>12</v>
      </c>
      <c r="B17" s="26" t="s">
        <v>14</v>
      </c>
      <c r="C17" s="28" t="str">
        <f>'Инвентаризация на 01.07.16'!M29</f>
        <v>Немировича-Данченко</v>
      </c>
      <c r="D17" s="29" t="str">
        <f>'Инвентаризация на 01.07.16'!N29</f>
        <v>28/5</v>
      </c>
      <c r="E17" s="37">
        <f t="shared" si="0"/>
        <v>1573934.43</v>
      </c>
      <c r="F17" s="38">
        <f>'Инвентаризация на 01.07.16'!E29</f>
        <v>566705.53</v>
      </c>
      <c r="G17" s="38">
        <f>'Инвентаризация на 01.08.16'!E57+'Инвентаризация на 01.08.16'!E108+'Инвентаризация на 01.08.16'!E139+'Инвентаризация на 01.08.16'!E170+'Инвентаризация на 01.08.16'!E195+'Инвентаризация на 01.08.16'!E203+'Инвентаризация на 01.08.16'!E259+'Инвентаризация на 01.10.16 '!E378+'Инвентаризация на 01.12.16 '!E438</f>
        <v>1007228.8999999999</v>
      </c>
      <c r="H17" s="38"/>
      <c r="I17" s="38"/>
      <c r="J17" s="38"/>
      <c r="K17" s="38"/>
    </row>
    <row r="18" spans="1:11" x14ac:dyDescent="0.25">
      <c r="A18" s="34">
        <f t="shared" si="1"/>
        <v>13</v>
      </c>
      <c r="B18" s="26" t="s">
        <v>14</v>
      </c>
      <c r="C18" s="28" t="str">
        <f>'Инвентаризация на 01.07.16'!M31</f>
        <v>Первомайская</v>
      </c>
      <c r="D18" s="29" t="str">
        <f>'Инвентаризация на 01.07.16'!N31</f>
        <v>118</v>
      </c>
      <c r="E18" s="37">
        <f t="shared" si="0"/>
        <v>145800</v>
      </c>
      <c r="F18" s="38">
        <f>'Инвентаризация на 01.07.16'!E31</f>
        <v>43740</v>
      </c>
      <c r="G18" s="38">
        <f>'Инвентаризация на 01.07.16'!E46</f>
        <v>102060</v>
      </c>
      <c r="H18" s="38"/>
      <c r="I18" s="38"/>
      <c r="J18" s="38"/>
      <c r="K18" s="38"/>
    </row>
    <row r="19" spans="1:11" x14ac:dyDescent="0.25">
      <c r="A19" s="34">
        <f t="shared" si="1"/>
        <v>14</v>
      </c>
      <c r="B19" s="26" t="s">
        <v>14</v>
      </c>
      <c r="C19" s="28" t="str">
        <f>'Инвентаризация на 01.07.16'!M32</f>
        <v>Бориса Богаткова</v>
      </c>
      <c r="D19" s="29" t="str">
        <f>'Инвентаризация на 01.07.16'!N32</f>
        <v>165/3</v>
      </c>
      <c r="E19" s="37">
        <f t="shared" si="0"/>
        <v>591367</v>
      </c>
      <c r="F19" s="38">
        <f>'Инвентаризация на 01.07.16'!E32</f>
        <v>177410.1</v>
      </c>
      <c r="G19" s="38">
        <f>'Инвентаризация на 01.07.16'!E69+'Инвентаризация на 01.07.16'!E104</f>
        <v>413956.9</v>
      </c>
      <c r="H19" s="38"/>
      <c r="I19" s="38"/>
      <c r="J19" s="38"/>
      <c r="K19" s="38"/>
    </row>
    <row r="20" spans="1:11" x14ac:dyDescent="0.25">
      <c r="A20" s="34">
        <f t="shared" si="1"/>
        <v>15</v>
      </c>
      <c r="B20" s="26" t="s">
        <v>14</v>
      </c>
      <c r="C20" s="28" t="str">
        <f>'Инвентаризация на 01.07.16'!M36</f>
        <v>Есенина</v>
      </c>
      <c r="D20" s="29" t="str">
        <f>'Инвентаризация на 01.07.16'!N36</f>
        <v>10/2</v>
      </c>
      <c r="E20" s="37">
        <f t="shared" si="0"/>
        <v>1041725.2200000001</v>
      </c>
      <c r="F20" s="38">
        <f>'Инвентаризация на 01.07.16'!E36+'Инвентаризация на 01.08.16'!E230</f>
        <v>220706.36</v>
      </c>
      <c r="G20" s="38">
        <f>'Инвентаризация на 01.07.16'!E103+'Инвентаризация на 01.08.16'!E231+'Инвентаризация на 01.08.16'!E307+'Инвентаризация на 01.08.16'!E308</f>
        <v>821018.8600000001</v>
      </c>
      <c r="H20" s="38"/>
      <c r="I20" s="38"/>
      <c r="J20" s="38"/>
      <c r="K20" s="38"/>
    </row>
    <row r="21" spans="1:11" x14ac:dyDescent="0.25">
      <c r="A21" s="34">
        <f t="shared" si="1"/>
        <v>16</v>
      </c>
      <c r="B21" s="26" t="s">
        <v>14</v>
      </c>
      <c r="C21" s="28" t="str">
        <f>'Инвентаризация на 01.07.16'!M38</f>
        <v>Чкалова</v>
      </c>
      <c r="D21" s="29" t="str">
        <f>'Инвентаризация на 01.07.16'!N38</f>
        <v>70/1</v>
      </c>
      <c r="E21" s="37">
        <f t="shared" si="0"/>
        <v>2669611</v>
      </c>
      <c r="F21" s="38">
        <f>'Инвентаризация на 01.07.16'!E38+'Инвентаризация на 01.07.16'!E156</f>
        <v>812794.65</v>
      </c>
      <c r="G21" s="38">
        <f>'Инвентаризация на 01.07.16'!E120+'Инвентаризация на 01.07.16'!E135+'Инвентаризация на 01.07.16'!E191+'Инвентаризация на 01.07.16'!E214+'Инвентаризация на 01.08.16'!E254+'Инвентаризация на 01.10.16 '!E354+'Инвентаризация на 01.12.16 '!E452</f>
        <v>1856816.35</v>
      </c>
      <c r="H21" s="38"/>
      <c r="I21" s="38"/>
      <c r="J21" s="38"/>
      <c r="K21" s="38"/>
    </row>
    <row r="22" spans="1:11" x14ac:dyDescent="0.25">
      <c r="A22" s="34">
        <f t="shared" si="1"/>
        <v>17</v>
      </c>
      <c r="B22" s="26" t="s">
        <v>14</v>
      </c>
      <c r="C22" s="28" t="str">
        <f>'Инвентаризация на 01.07.16'!M40</f>
        <v xml:space="preserve">Ольги Жилиной </v>
      </c>
      <c r="D22" s="29" t="str">
        <f>'Инвентаризация на 01.07.16'!N40</f>
        <v>92а</v>
      </c>
      <c r="E22" s="37">
        <f t="shared" si="0"/>
        <v>260000</v>
      </c>
      <c r="F22" s="38">
        <f>'Инвентаризация на 01.07.16'!E40</f>
        <v>50000</v>
      </c>
      <c r="G22" s="38">
        <f>'Инвентаризация на 01.07.16'!E98+'Инвентаризация на 01.07.16'!E113</f>
        <v>210000</v>
      </c>
      <c r="H22" s="38"/>
      <c r="I22" s="38"/>
      <c r="J22" s="38"/>
      <c r="K22" s="38"/>
    </row>
    <row r="23" spans="1:11" x14ac:dyDescent="0.25">
      <c r="A23" s="34">
        <f t="shared" si="1"/>
        <v>18</v>
      </c>
      <c r="B23" s="26" t="s">
        <v>14</v>
      </c>
      <c r="C23" s="28" t="str">
        <f>'Инвентаризация на 01.07.16'!M39</f>
        <v xml:space="preserve">Толбухина </v>
      </c>
      <c r="D23" s="29" t="str">
        <f>'Инвентаризация на 01.07.16'!N39</f>
        <v>25</v>
      </c>
      <c r="E23" s="37">
        <f t="shared" si="0"/>
        <v>1872971.66</v>
      </c>
      <c r="F23" s="38">
        <f>'Инвентаризация на 01.07.16'!E39+'Инвентаризация на 01.09.16 '!E311</f>
        <v>625941.96</v>
      </c>
      <c r="G23" s="38">
        <f>'Инвентаризация на 01.07.16'!E52+'Инвентаризация на 01.07.16'!E72+'Инвентаризация на 01.07.16'!E155+'Инвентаризация на 01.10.16 '!E365</f>
        <v>1247029.7</v>
      </c>
      <c r="H23" s="38"/>
      <c r="I23" s="38"/>
      <c r="J23" s="38"/>
      <c r="K23" s="38"/>
    </row>
    <row r="24" spans="1:11" x14ac:dyDescent="0.25">
      <c r="A24" s="34">
        <f t="shared" si="1"/>
        <v>19</v>
      </c>
      <c r="B24" s="26" t="s">
        <v>14</v>
      </c>
      <c r="C24" s="28" t="str">
        <f>'Инвентаризация на 01.07.16'!M42</f>
        <v>Кирова</v>
      </c>
      <c r="D24" s="29" t="str">
        <f>'Инвентаризация на 01.07.16'!N42</f>
        <v>114</v>
      </c>
      <c r="E24" s="37">
        <f t="shared" si="0"/>
        <v>112800</v>
      </c>
      <c r="F24" s="38">
        <f>'Инвентаризация на 01.07.16'!E42</f>
        <v>33840</v>
      </c>
      <c r="G24" s="38">
        <f>'Инвентаризация на 01.07.16'!E77</f>
        <v>78960</v>
      </c>
      <c r="H24" s="38"/>
      <c r="I24" s="38"/>
      <c r="J24" s="38"/>
      <c r="K24" s="38"/>
    </row>
    <row r="25" spans="1:11" x14ac:dyDescent="0.25">
      <c r="A25" s="34">
        <f t="shared" si="1"/>
        <v>20</v>
      </c>
      <c r="B25" s="26" t="s">
        <v>14</v>
      </c>
      <c r="C25" s="28" t="str">
        <f>'Инвентаризация на 01.07.16'!M43</f>
        <v>Кирова</v>
      </c>
      <c r="D25" s="29" t="str">
        <f>'Инвентаризация на 01.07.16'!N43</f>
        <v>112</v>
      </c>
      <c r="E25" s="37">
        <f t="shared" si="0"/>
        <v>105750</v>
      </c>
      <c r="F25" s="38">
        <f>'Инвентаризация на 01.07.16'!E43</f>
        <v>31725</v>
      </c>
      <c r="G25" s="38">
        <f>'Инвентаризация на 01.07.16'!E76</f>
        <v>74025</v>
      </c>
      <c r="H25" s="38"/>
      <c r="I25" s="38"/>
      <c r="J25" s="38"/>
      <c r="K25" s="38"/>
    </row>
    <row r="26" spans="1:11" x14ac:dyDescent="0.25">
      <c r="A26" s="34">
        <f t="shared" si="1"/>
        <v>21</v>
      </c>
      <c r="B26" s="26" t="s">
        <v>27</v>
      </c>
      <c r="C26" s="28" t="str">
        <f>'Инвентаризация на 01.07.16'!M45</f>
        <v>Микрорайон</v>
      </c>
      <c r="D26" s="29" t="str">
        <f>'Инвентаризация на 01.07.16'!N45</f>
        <v>26</v>
      </c>
      <c r="E26" s="37">
        <f t="shared" si="0"/>
        <v>273611.84999999998</v>
      </c>
      <c r="F26" s="38">
        <f>'Инвентаризация на 01.07.16'!E45</f>
        <v>94408.2</v>
      </c>
      <c r="G26" s="38">
        <f>'Инвентаризация на 01.08.16'!E303+'Инвентаризация на 01.08.16'!E304+'Инвентаризация на 01.10.16 '!E368</f>
        <v>179203.65</v>
      </c>
      <c r="H26" s="38"/>
      <c r="I26" s="38"/>
      <c r="J26" s="38"/>
      <c r="K26" s="38"/>
    </row>
    <row r="27" spans="1:11" x14ac:dyDescent="0.25">
      <c r="A27" s="34">
        <f t="shared" si="1"/>
        <v>22</v>
      </c>
      <c r="B27" s="26" t="s">
        <v>14</v>
      </c>
      <c r="C27" s="28" t="str">
        <f>'Инвентаризация на 01.07.16'!M49</f>
        <v>Аэропорт</v>
      </c>
      <c r="D27" s="29" t="str">
        <f>'Инвентаризация на 01.07.16'!N49</f>
        <v>56</v>
      </c>
      <c r="E27" s="37">
        <f t="shared" si="0"/>
        <v>488286.16000000003</v>
      </c>
      <c r="F27" s="38">
        <f>'Инвентаризация на 01.07.16'!E49+'Инвентаризация на 01.07.16'!E100</f>
        <v>146485.85</v>
      </c>
      <c r="G27" s="38">
        <f>'Инвентаризация на 01.07.16'!E78+'Инвентаризация на 01.07.16'!E138</f>
        <v>341800.31</v>
      </c>
      <c r="H27" s="38"/>
      <c r="I27" s="38"/>
      <c r="J27" s="38"/>
      <c r="K27" s="38"/>
    </row>
    <row r="28" spans="1:11" x14ac:dyDescent="0.25">
      <c r="A28" s="34">
        <f t="shared" si="1"/>
        <v>23</v>
      </c>
      <c r="B28" s="26" t="s">
        <v>14</v>
      </c>
      <c r="C28" s="28" t="str">
        <f>'Инвентаризация на 01.07.16'!M47</f>
        <v>Сибирская</v>
      </c>
      <c r="D28" s="29" t="str">
        <f>'Инвентаризация на 01.07.16'!N47</f>
        <v>13</v>
      </c>
      <c r="E28" s="37">
        <f t="shared" si="0"/>
        <v>498555.9</v>
      </c>
      <c r="F28" s="38">
        <f>'Инвентаризация на 01.07.16'!E47</f>
        <v>149566.76999999999</v>
      </c>
      <c r="G28" s="38">
        <f>'Инвентаризация на 01.07.16'!E92+'Инвентаризация на 01.07.16'!E130</f>
        <v>348989.13</v>
      </c>
      <c r="H28" s="38"/>
      <c r="I28" s="38"/>
      <c r="J28" s="38"/>
      <c r="K28" s="38"/>
    </row>
    <row r="29" spans="1:11" x14ac:dyDescent="0.25">
      <c r="A29" s="34">
        <f t="shared" si="1"/>
        <v>24</v>
      </c>
      <c r="B29" s="26" t="s">
        <v>14</v>
      </c>
      <c r="C29" s="28" t="str">
        <f>'Инвентаризация на 01.07.16'!M48</f>
        <v>Челюскинцев</v>
      </c>
      <c r="D29" s="29" t="str">
        <f>'Инвентаризация на 01.07.16'!N48</f>
        <v>24</v>
      </c>
      <c r="E29" s="37">
        <f t="shared" si="0"/>
        <v>796300</v>
      </c>
      <c r="F29" s="38">
        <f>'Инвентаризация на 01.07.16'!E48+'Инвентаризация на 01.08.16'!E280</f>
        <v>456000</v>
      </c>
      <c r="G29" s="38">
        <f>'Инвентаризация на 01.10.16 '!E397</f>
        <v>340300</v>
      </c>
      <c r="H29" s="38"/>
      <c r="I29" s="38"/>
      <c r="J29" s="38"/>
      <c r="K29" s="38"/>
    </row>
    <row r="30" spans="1:11" x14ac:dyDescent="0.25">
      <c r="A30" s="34">
        <f t="shared" si="1"/>
        <v>25</v>
      </c>
      <c r="B30" s="26" t="s">
        <v>14</v>
      </c>
      <c r="C30" s="28" t="str">
        <f>'Инвентаризация на 01.07.16'!M51</f>
        <v>Станиславского</v>
      </c>
      <c r="D30" s="29" t="str">
        <f>'Инвентаризация на 01.07.16'!N51</f>
        <v>28/1</v>
      </c>
      <c r="E30" s="37">
        <f t="shared" si="0"/>
        <v>220000</v>
      </c>
      <c r="F30" s="38">
        <f>'Инвентаризация на 01.07.16'!E51</f>
        <v>66000</v>
      </c>
      <c r="G30" s="38">
        <f>'Инвентаризация на 01.07.16'!E90</f>
        <v>154000</v>
      </c>
      <c r="H30" s="38"/>
      <c r="I30" s="38"/>
      <c r="J30" s="38"/>
      <c r="K30" s="38"/>
    </row>
    <row r="31" spans="1:11" x14ac:dyDescent="0.25">
      <c r="A31" s="34">
        <f t="shared" si="1"/>
        <v>26</v>
      </c>
      <c r="B31" s="26" t="s">
        <v>14</v>
      </c>
      <c r="C31" s="28" t="str">
        <f>'Инвентаризация на 01.07.16'!M50</f>
        <v>Серебренниковская</v>
      </c>
      <c r="D31" s="29" t="str">
        <f>'Инвентаризация на 01.07.16'!N50</f>
        <v>4/2</v>
      </c>
      <c r="E31" s="37">
        <f t="shared" si="0"/>
        <v>342424.54</v>
      </c>
      <c r="F31" s="38">
        <f>'Инвентаризация на 01.07.16'!E50</f>
        <v>102727.36</v>
      </c>
      <c r="G31" s="38">
        <f>'Инвентаризация на 01.07.16'!E97+'Инвентаризация на 01.07.16'!E140+'Инвентаризация на 01.07.16'!E184</f>
        <v>239697.18</v>
      </c>
      <c r="H31" s="38"/>
      <c r="I31" s="38"/>
      <c r="J31" s="38"/>
      <c r="K31" s="38"/>
    </row>
    <row r="32" spans="1:11" x14ac:dyDescent="0.25">
      <c r="A32" s="34">
        <f t="shared" si="1"/>
        <v>27</v>
      </c>
      <c r="B32" s="26" t="s">
        <v>14</v>
      </c>
      <c r="C32" s="28" t="str">
        <f>'Инвентаризация на 01.07.16'!M55</f>
        <v>Бориса Богаткова</v>
      </c>
      <c r="D32" s="29" t="str">
        <f>'Инвентаризация на 01.07.16'!N55</f>
        <v>185</v>
      </c>
      <c r="E32" s="37">
        <f t="shared" si="0"/>
        <v>0</v>
      </c>
      <c r="F32" s="38">
        <f>'Инвентаризация на 01.07.16'!E55+'Инвентаризация на 01.09.16 '!E340</f>
        <v>0</v>
      </c>
      <c r="G32" s="38"/>
      <c r="H32" s="38"/>
      <c r="I32" s="38"/>
      <c r="J32" s="38"/>
      <c r="K32" s="38"/>
    </row>
    <row r="33" spans="1:11" x14ac:dyDescent="0.25">
      <c r="A33" s="34">
        <f t="shared" si="1"/>
        <v>28</v>
      </c>
      <c r="B33" s="26" t="s">
        <v>14</v>
      </c>
      <c r="C33" s="28" t="str">
        <f>'Инвентаризация на 01.07.16'!M56</f>
        <v>1905 года</v>
      </c>
      <c r="D33" s="29" t="str">
        <f>'Инвентаризация на 01.07.16'!N56</f>
        <v>87</v>
      </c>
      <c r="E33" s="37">
        <f t="shared" si="0"/>
        <v>1604733.95</v>
      </c>
      <c r="F33" s="38">
        <f>'Инвентаризация на 01.07.16'!E56</f>
        <v>193821.09</v>
      </c>
      <c r="G33" s="38">
        <f>'Инвентаризация на 01.07.16'!E145+'Инвентаризация на 01.08.16'!E281+'Инвентаризация на 01.12.16 '!E433</f>
        <v>1410912.8599999999</v>
      </c>
      <c r="H33" s="38"/>
      <c r="I33" s="38"/>
      <c r="J33" s="38"/>
      <c r="K33" s="38"/>
    </row>
    <row r="34" spans="1:11" x14ac:dyDescent="0.25">
      <c r="A34" s="34">
        <f t="shared" si="1"/>
        <v>29</v>
      </c>
      <c r="B34" s="26" t="s">
        <v>14</v>
      </c>
      <c r="C34" s="28" t="str">
        <f>'Инвентаризация на 01.07.16'!M59</f>
        <v>Полевая</v>
      </c>
      <c r="D34" s="29" t="str">
        <f>'Инвентаризация на 01.07.16'!N59</f>
        <v>14</v>
      </c>
      <c r="E34" s="37">
        <f t="shared" si="0"/>
        <v>504209.9</v>
      </c>
      <c r="F34" s="38">
        <f>'Инвентаризация на 01.07.16'!E59</f>
        <v>151262.97</v>
      </c>
      <c r="G34" s="38">
        <f>'Инвентаризация на 01.07.16'!E118</f>
        <v>352946.93</v>
      </c>
      <c r="H34" s="38"/>
      <c r="I34" s="38"/>
      <c r="J34" s="38"/>
      <c r="K34" s="38"/>
    </row>
    <row r="35" spans="1:11" x14ac:dyDescent="0.25">
      <c r="A35" s="34">
        <f t="shared" si="1"/>
        <v>30</v>
      </c>
      <c r="B35" s="26" t="s">
        <v>193</v>
      </c>
      <c r="C35" s="28" t="str">
        <f>'Инвентаризация на 01.07.16'!M61</f>
        <v>нет</v>
      </c>
      <c r="D35" s="29" t="str">
        <f>'Инвентаризация на 01.07.16'!N61</f>
        <v>28</v>
      </c>
      <c r="E35" s="37">
        <f t="shared" si="0"/>
        <v>710000</v>
      </c>
      <c r="F35" s="38">
        <f>'Инвентаризация на 01.07.16'!E61</f>
        <v>213000</v>
      </c>
      <c r="G35" s="38">
        <f>'Инвентаризация на 01.07.16'!E115</f>
        <v>497000</v>
      </c>
      <c r="H35" s="38"/>
      <c r="I35" s="38"/>
      <c r="J35" s="38"/>
      <c r="K35" s="38"/>
    </row>
    <row r="36" spans="1:11" x14ac:dyDescent="0.25">
      <c r="A36" s="34">
        <f t="shared" si="1"/>
        <v>31</v>
      </c>
      <c r="B36" s="26" t="s">
        <v>14</v>
      </c>
      <c r="C36" s="28" t="str">
        <f>'Инвентаризация на 01.07.16'!M62</f>
        <v>Кропоткина</v>
      </c>
      <c r="D36" s="29" t="str">
        <f>'Инвентаризация на 01.07.16'!N62</f>
        <v>130/1</v>
      </c>
      <c r="E36" s="37">
        <f t="shared" si="0"/>
        <v>652000</v>
      </c>
      <c r="F36" s="38">
        <f>'Инвентаризация на 01.07.16'!E62</f>
        <v>195600</v>
      </c>
      <c r="G36" s="38">
        <f>'Инвентаризация на 01.07.16'!E128</f>
        <v>456400</v>
      </c>
      <c r="H36" s="38"/>
      <c r="I36" s="38"/>
      <c r="J36" s="38"/>
      <c r="K36" s="38"/>
    </row>
    <row r="37" spans="1:11" x14ac:dyDescent="0.25">
      <c r="A37" s="34">
        <f t="shared" si="1"/>
        <v>32</v>
      </c>
      <c r="B37" s="26" t="s">
        <v>14</v>
      </c>
      <c r="C37" s="28" t="str">
        <f>'Инвентаризация на 01.07.16'!M63</f>
        <v>Нарымская</v>
      </c>
      <c r="D37" s="29" t="str">
        <f>'Инвентаризация на 01.07.16'!N63</f>
        <v>7</v>
      </c>
      <c r="E37" s="37">
        <f t="shared" si="0"/>
        <v>487981.92</v>
      </c>
      <c r="F37" s="38">
        <f>'Инвентаризация на 01.07.16'!E63</f>
        <v>146394.57</v>
      </c>
      <c r="G37" s="38">
        <f>'Инвентаризация на 01.07.16'!E85+'Инвентаризация на 01.07.16'!E174+'Инвентаризация на 01.08.16'!E266</f>
        <v>341587.35</v>
      </c>
      <c r="H37" s="38"/>
      <c r="I37" s="38"/>
      <c r="J37" s="38"/>
      <c r="K37" s="38"/>
    </row>
    <row r="38" spans="1:11" x14ac:dyDescent="0.25">
      <c r="A38" s="34">
        <f t="shared" si="1"/>
        <v>33</v>
      </c>
      <c r="B38" s="26" t="s">
        <v>14</v>
      </c>
      <c r="C38" s="28" t="str">
        <f>'Инвентаризация на 01.07.16'!M64</f>
        <v>Крылова</v>
      </c>
      <c r="D38" s="29" t="str">
        <f>'Инвентаризация на 01.07.16'!N64</f>
        <v>43а</v>
      </c>
      <c r="E38" s="37">
        <f t="shared" si="0"/>
        <v>202250</v>
      </c>
      <c r="F38" s="38">
        <f>'Инвентаризация на 01.07.16'!E64+'Инвентаризация на 01.07.16'!F64</f>
        <v>60685</v>
      </c>
      <c r="G38" s="38">
        <f>'Инвентаризация на 01.07.16'!E121+'Инвентаризация на 01.07.16'!F121</f>
        <v>141565</v>
      </c>
      <c r="H38" s="38"/>
      <c r="I38" s="38"/>
      <c r="J38" s="38"/>
      <c r="K38" s="38"/>
    </row>
    <row r="39" spans="1:11" x14ac:dyDescent="0.25">
      <c r="A39" s="34">
        <f t="shared" si="1"/>
        <v>34</v>
      </c>
      <c r="B39" s="26" t="s">
        <v>14</v>
      </c>
      <c r="C39" s="28" t="str">
        <f>'Инвентаризация на 01.07.16'!M65</f>
        <v>Полевая</v>
      </c>
      <c r="D39" s="29" t="str">
        <f>'Инвентаризация на 01.07.16'!N65</f>
        <v>10</v>
      </c>
      <c r="E39" s="37">
        <f t="shared" si="0"/>
        <v>504209.9</v>
      </c>
      <c r="F39" s="38">
        <f>'Инвентаризация на 01.07.16'!E65</f>
        <v>151262.97</v>
      </c>
      <c r="G39" s="38">
        <f>'Инвентаризация на 01.07.16'!E119</f>
        <v>352946.93</v>
      </c>
      <c r="H39" s="38"/>
      <c r="I39" s="38"/>
      <c r="J39" s="38"/>
      <c r="K39" s="38"/>
    </row>
    <row r="40" spans="1:11" x14ac:dyDescent="0.25">
      <c r="A40" s="34">
        <f t="shared" si="1"/>
        <v>35</v>
      </c>
      <c r="B40" s="26" t="s">
        <v>27</v>
      </c>
      <c r="C40" s="28" t="str">
        <f>'Инвентаризация на 01.07.16'!M66</f>
        <v>Спортивная</v>
      </c>
      <c r="D40" s="29" t="str">
        <f>'Инвентаризация на 01.07.16'!N67</f>
        <v>9</v>
      </c>
      <c r="E40" s="37">
        <f t="shared" si="0"/>
        <v>159089.14000000001</v>
      </c>
      <c r="F40" s="38">
        <f>'Инвентаризация на 01.07.16'!E66</f>
        <v>32744</v>
      </c>
      <c r="G40" s="38">
        <f>'Инвентаризация на 01.07.16'!E67+'Инвентаризация на 01.07.16'!E68</f>
        <v>126345.14</v>
      </c>
      <c r="H40" s="38"/>
      <c r="I40" s="38"/>
      <c r="J40" s="38"/>
      <c r="K40" s="38"/>
    </row>
    <row r="41" spans="1:11" x14ac:dyDescent="0.25">
      <c r="A41" s="34">
        <f t="shared" si="1"/>
        <v>36</v>
      </c>
      <c r="B41" s="26" t="s">
        <v>14</v>
      </c>
      <c r="C41" s="28" t="str">
        <f>'Инвентаризация на 01.07.16'!M71</f>
        <v xml:space="preserve">Красноярская </v>
      </c>
      <c r="D41" s="29" t="str">
        <f>'Инвентаризация на 01.07.16'!N71</f>
        <v>36</v>
      </c>
      <c r="E41" s="37">
        <f t="shared" si="0"/>
        <v>769977.14</v>
      </c>
      <c r="F41" s="38">
        <f>'Инвентаризация на 01.07.16'!E71</f>
        <v>230993.14</v>
      </c>
      <c r="G41" s="38">
        <f>'Инвентаризация на 01.07.16'!E109+'Инвентаризация на 01.07.16'!E137+'Инвентаризация на 01.07.16'!E171+'Инвентаризация на 01.07.16'!E194+'Инвентаризация на 01.08.16'!E220</f>
        <v>538984</v>
      </c>
      <c r="H41" s="38"/>
      <c r="I41" s="38"/>
      <c r="J41" s="38"/>
      <c r="K41" s="38"/>
    </row>
    <row r="42" spans="1:11" x14ac:dyDescent="0.25">
      <c r="A42" s="34">
        <f t="shared" si="1"/>
        <v>37</v>
      </c>
      <c r="B42" s="26" t="s">
        <v>14</v>
      </c>
      <c r="C42" s="28" t="str">
        <f>'Инвентаризация на 01.07.16'!M73</f>
        <v>Сакко и Ванцетти</v>
      </c>
      <c r="D42" s="29" t="str">
        <f>'Инвентаризация на 01.07.16'!N73</f>
        <v>52</v>
      </c>
      <c r="E42" s="37">
        <f t="shared" si="0"/>
        <v>425457.87</v>
      </c>
      <c r="F42" s="38">
        <f>'Инвентаризация на 01.07.16'!E73+'Инвентаризация на 01.07.16'!E134</f>
        <v>127637.36</v>
      </c>
      <c r="G42" s="38">
        <f>'Инвентаризация на 01.07.16'!E106+'Инвентаризация на 01.07.16'!E152</f>
        <v>297820.51</v>
      </c>
      <c r="H42" s="38"/>
      <c r="I42" s="38"/>
      <c r="J42" s="38"/>
      <c r="K42" s="38"/>
    </row>
    <row r="43" spans="1:11" x14ac:dyDescent="0.25">
      <c r="A43" s="34">
        <f t="shared" si="1"/>
        <v>38</v>
      </c>
      <c r="B43" s="26" t="s">
        <v>14</v>
      </c>
      <c r="C43" s="28" t="str">
        <f>'Инвентаризация на 01.07.16'!M74</f>
        <v>Ветлужская</v>
      </c>
      <c r="D43" s="29" t="str">
        <f>'Инвентаризация на 01.07.16'!N74</f>
        <v>26</v>
      </c>
      <c r="E43" s="37">
        <f t="shared" si="0"/>
        <v>500720</v>
      </c>
      <c r="F43" s="38">
        <f>'Инвентаризация на 01.07.16'!E74</f>
        <v>150216</v>
      </c>
      <c r="G43" s="38">
        <f>'Инвентаризация на 01.07.16'!E114</f>
        <v>350504</v>
      </c>
      <c r="H43" s="38"/>
      <c r="I43" s="38"/>
      <c r="J43" s="38"/>
      <c r="K43" s="38"/>
    </row>
    <row r="44" spans="1:11" x14ac:dyDescent="0.25">
      <c r="A44" s="34">
        <f t="shared" si="1"/>
        <v>39</v>
      </c>
      <c r="B44" s="26" t="s">
        <v>14</v>
      </c>
      <c r="C44" s="28" t="str">
        <f>'Инвентаризация на 01.07.16'!M75</f>
        <v>1905 года</v>
      </c>
      <c r="D44" s="29" t="str">
        <f>'Инвентаризация на 01.07.16'!N75</f>
        <v>85</v>
      </c>
      <c r="E44" s="37">
        <f t="shared" si="0"/>
        <v>945304.56</v>
      </c>
      <c r="F44" s="38">
        <f>'Инвентаризация на 01.07.16'!E75</f>
        <v>180000</v>
      </c>
      <c r="G44" s="38">
        <f>'Инвентаризация на 01.07.16'!E123+'Инвентаризация на 01.08.16'!E297+'Инвентаризация на 01.12.16 '!E447</f>
        <v>765304.56</v>
      </c>
      <c r="H44" s="38"/>
      <c r="I44" s="38"/>
      <c r="J44" s="38"/>
      <c r="K44" s="38"/>
    </row>
    <row r="45" spans="1:11" x14ac:dyDescent="0.25">
      <c r="A45" s="34">
        <f t="shared" si="1"/>
        <v>40</v>
      </c>
      <c r="B45" s="26" t="s">
        <v>248</v>
      </c>
      <c r="C45" s="28" t="str">
        <f>'Инвентаризация на 01.07.16'!M79</f>
        <v>Микрорайон</v>
      </c>
      <c r="D45" s="29" t="str">
        <f>'Инвентаризация на 01.07.16'!N79</f>
        <v>16</v>
      </c>
      <c r="E45" s="37">
        <f t="shared" si="0"/>
        <v>432197.89</v>
      </c>
      <c r="F45" s="38">
        <f>'Инвентаризация на 01.07.16'!E79+'Инвентаризация на 01.10.16 '!E380</f>
        <v>129659.37</v>
      </c>
      <c r="G45" s="38">
        <f>'Инвентаризация на 01.07.16'!E99+'Инвентаризация на 01.12.16 '!E412</f>
        <v>302538.52</v>
      </c>
      <c r="H45" s="38"/>
      <c r="I45" s="38"/>
      <c r="J45" s="38"/>
      <c r="K45" s="38"/>
    </row>
    <row r="46" spans="1:11" x14ac:dyDescent="0.25">
      <c r="A46" s="34">
        <f t="shared" si="1"/>
        <v>41</v>
      </c>
      <c r="B46" s="26" t="s">
        <v>14</v>
      </c>
      <c r="C46" s="28" t="str">
        <f>'Инвентаризация на 01.07.16'!M80</f>
        <v>Железнодорожная</v>
      </c>
      <c r="D46" s="29" t="str">
        <f>'Инвентаризация на 01.07.16'!N80</f>
        <v>8/1</v>
      </c>
      <c r="E46" s="37">
        <f t="shared" si="0"/>
        <v>3611786.55</v>
      </c>
      <c r="F46" s="38">
        <f>'Инвентаризация на 01.07.16'!E80+'Инвентаризация на 01.07.16'!E81</f>
        <v>375526.33999999997</v>
      </c>
      <c r="G46" s="38">
        <f>'Инвентаризация на 01.07.16'!E82+'Инвентаризация на 01.07.16'!E122+'Инвентаризация на 01.07.16'!E127+'Инвентаризация на 01.12.16 '!E400</f>
        <v>3236260.21</v>
      </c>
      <c r="H46" s="38"/>
      <c r="I46" s="38"/>
      <c r="J46" s="38"/>
      <c r="K46" s="38"/>
    </row>
    <row r="47" spans="1:11" x14ac:dyDescent="0.25">
      <c r="A47" s="34">
        <f t="shared" si="1"/>
        <v>42</v>
      </c>
      <c r="B47" s="26" t="s">
        <v>14</v>
      </c>
      <c r="C47" s="28" t="str">
        <f>'Инвентаризация на 01.07.16'!M83</f>
        <v>Степная</v>
      </c>
      <c r="D47" s="29" t="str">
        <f>'Инвентаризация на 01.07.16'!N83</f>
        <v>55а</v>
      </c>
      <c r="E47" s="37">
        <f t="shared" si="0"/>
        <v>198707.83000000002</v>
      </c>
      <c r="F47" s="38">
        <f>'Инвентаризация на 01.07.16'!E83</f>
        <v>70093.53</v>
      </c>
      <c r="G47" s="38">
        <f>'Инвентаризация на 01.07.16'!E149</f>
        <v>128614.3</v>
      </c>
      <c r="H47" s="38"/>
      <c r="I47" s="38"/>
      <c r="J47" s="38"/>
      <c r="K47" s="38"/>
    </row>
    <row r="48" spans="1:11" x14ac:dyDescent="0.25">
      <c r="A48" s="34">
        <f t="shared" si="1"/>
        <v>43</v>
      </c>
      <c r="B48" s="26" t="s">
        <v>14</v>
      </c>
      <c r="C48" s="28" t="str">
        <f>'Инвентаризация на 01.07.16'!M84</f>
        <v>Бориса Богаткова</v>
      </c>
      <c r="D48" s="29" t="str">
        <f>'Инвентаризация на 01.07.16'!N84</f>
        <v>194/7</v>
      </c>
      <c r="E48" s="37">
        <f t="shared" si="0"/>
        <v>371481</v>
      </c>
      <c r="F48" s="38">
        <f>'Инвентаризация на 01.07.16'!E84</f>
        <v>71801.100000000006</v>
      </c>
      <c r="G48" s="38">
        <f>'Инвентаризация на 01.07.16'!E96+'Инвентаризация на 01.08.16'!E274+'Инвентаризация на 01.09.16 '!E337</f>
        <v>299679.89999999997</v>
      </c>
      <c r="H48" s="38"/>
      <c r="I48" s="38"/>
      <c r="J48" s="38"/>
      <c r="K48" s="38"/>
    </row>
    <row r="49" spans="1:11" x14ac:dyDescent="0.25">
      <c r="A49" s="34">
        <f t="shared" si="1"/>
        <v>44</v>
      </c>
      <c r="B49" s="26" t="s">
        <v>14</v>
      </c>
      <c r="C49" s="28" t="str">
        <f>'Инвентаризация на 01.07.16'!M87</f>
        <v>Вертковская</v>
      </c>
      <c r="D49" s="29" t="str">
        <f>'Инвентаризация на 01.07.16'!N87</f>
        <v>8/1</v>
      </c>
      <c r="E49" s="37">
        <f t="shared" si="0"/>
        <v>212528.00999999998</v>
      </c>
      <c r="F49" s="38">
        <f>'Инвентаризация на 01.07.16'!E87</f>
        <v>63758.400000000001</v>
      </c>
      <c r="G49" s="38">
        <f>'Инвентаризация на 01.07.16'!E136</f>
        <v>148769.60999999999</v>
      </c>
      <c r="H49" s="38"/>
      <c r="I49" s="38"/>
      <c r="J49" s="38"/>
      <c r="K49" s="38"/>
    </row>
    <row r="50" spans="1:11" x14ac:dyDescent="0.25">
      <c r="A50" s="34">
        <f t="shared" si="1"/>
        <v>45</v>
      </c>
      <c r="B50" s="26" t="s">
        <v>14</v>
      </c>
      <c r="C50" s="28" t="str">
        <f>'Инвентаризация на 01.07.16'!M88</f>
        <v>Молодости</v>
      </c>
      <c r="D50" s="29" t="str">
        <f>'Инвентаризация на 01.07.16'!N88</f>
        <v>24</v>
      </c>
      <c r="E50" s="37">
        <f t="shared" si="0"/>
        <v>1449072.8399999999</v>
      </c>
      <c r="F50" s="38">
        <f>'Инвентаризация на 01.07.16'!E88+'Инвентаризация на 01.07.16'!E208</f>
        <v>434721.9</v>
      </c>
      <c r="G50" s="38">
        <f>'Инвентаризация на 01.07.16'!E126+'Инвентаризация на 01.08.16'!E264+'Инвентаризация на 01.10.16 '!E373</f>
        <v>1014350.94</v>
      </c>
      <c r="H50" s="38"/>
      <c r="I50" s="38"/>
      <c r="J50" s="38"/>
      <c r="K50" s="38"/>
    </row>
    <row r="51" spans="1:11" x14ac:dyDescent="0.25">
      <c r="A51" s="34">
        <f t="shared" si="1"/>
        <v>46</v>
      </c>
      <c r="B51" s="26" t="s">
        <v>283</v>
      </c>
      <c r="C51" s="26" t="str">
        <f>'Инвентаризация на 01.07.16'!M93</f>
        <v>нет</v>
      </c>
      <c r="D51" s="29" t="str">
        <f>'Инвентаризация на 01.07.16'!N93</f>
        <v>3</v>
      </c>
      <c r="E51" s="37">
        <f t="shared" si="0"/>
        <v>918176.88</v>
      </c>
      <c r="F51" s="38">
        <f>'Инвентаризация на 01.07.16'!E93+'Инвентаризация на 01.07.16'!E94+'Инвентаризация на 01.12.16 '!E410</f>
        <v>400862.15</v>
      </c>
      <c r="G51" s="38">
        <f>'Инвентаризация на 01.07.16'!E125+'Инвентаризация на 01.07.16'!E169</f>
        <v>517314.73</v>
      </c>
      <c r="H51" s="38"/>
      <c r="I51" s="38"/>
      <c r="J51" s="38"/>
      <c r="K51" s="38"/>
    </row>
    <row r="52" spans="1:11" x14ac:dyDescent="0.25">
      <c r="A52" s="34">
        <f t="shared" si="1"/>
        <v>47</v>
      </c>
      <c r="B52" s="26" t="s">
        <v>14</v>
      </c>
      <c r="C52" s="28" t="str">
        <f>'Инвентаризация на 01.07.16'!M95</f>
        <v>Белинского</v>
      </c>
      <c r="D52" s="29" t="str">
        <f>'Инвентаризация на 01.07.16'!N95</f>
        <v>3</v>
      </c>
      <c r="E52" s="37">
        <f t="shared" si="0"/>
        <v>1099130</v>
      </c>
      <c r="F52" s="38">
        <f>'Инвентаризация на 01.07.16'!E95</f>
        <v>329739</v>
      </c>
      <c r="G52" s="38">
        <f>'Инвентаризация на 01.07.16'!E132</f>
        <v>769391</v>
      </c>
      <c r="H52" s="38"/>
      <c r="I52" s="38"/>
      <c r="J52" s="38"/>
      <c r="K52" s="38"/>
    </row>
    <row r="53" spans="1:11" x14ac:dyDescent="0.25">
      <c r="A53" s="34">
        <f t="shared" si="1"/>
        <v>48</v>
      </c>
      <c r="B53" s="26" t="s">
        <v>14</v>
      </c>
      <c r="C53" s="28" t="str">
        <f>'Инвентаризация на 01.07.16'!M101</f>
        <v>Кропоткина</v>
      </c>
      <c r="D53" s="29" t="str">
        <f>'Инвентаризация на 01.07.16'!N101</f>
        <v>104</v>
      </c>
      <c r="E53" s="37">
        <f t="shared" si="0"/>
        <v>277509.87</v>
      </c>
      <c r="F53" s="38">
        <f>'Инвентаризация на 01.07.16'!E101</f>
        <v>83252.960000000006</v>
      </c>
      <c r="G53" s="38">
        <f>'Инвентаризация на 01.07.16'!E133</f>
        <v>194256.91</v>
      </c>
      <c r="H53" s="38"/>
      <c r="I53" s="38"/>
      <c r="J53" s="38"/>
      <c r="K53" s="38"/>
    </row>
    <row r="54" spans="1:11" x14ac:dyDescent="0.25">
      <c r="A54" s="34">
        <f t="shared" si="1"/>
        <v>49</v>
      </c>
      <c r="B54" s="26" t="s">
        <v>27</v>
      </c>
      <c r="C54" s="28" t="str">
        <f>'Инвентаризация на 01.07.16'!M102</f>
        <v>Павлова</v>
      </c>
      <c r="D54" s="29" t="str">
        <f>'Инвентаризация на 01.07.16'!N102</f>
        <v>4/1</v>
      </c>
      <c r="E54" s="37">
        <f t="shared" si="0"/>
        <v>329117.33999999997</v>
      </c>
      <c r="F54" s="38">
        <f>'Инвентаризация на 01.07.16'!E102</f>
        <v>98735</v>
      </c>
      <c r="G54" s="38">
        <f>'Инвентаризация на 01.07.16'!E150</f>
        <v>230382.34</v>
      </c>
      <c r="H54" s="38"/>
      <c r="I54" s="38"/>
      <c r="J54" s="38"/>
      <c r="K54" s="38"/>
    </row>
    <row r="55" spans="1:11" x14ac:dyDescent="0.25">
      <c r="A55" s="34">
        <f t="shared" si="1"/>
        <v>50</v>
      </c>
      <c r="B55" s="26" t="s">
        <v>14</v>
      </c>
      <c r="C55" s="28" t="str">
        <f>'Инвентаризация на 01.07.16'!M112</f>
        <v>Демакова</v>
      </c>
      <c r="D55" s="29" t="str">
        <f>'Инвентаризация на 01.07.16'!N112</f>
        <v>12</v>
      </c>
      <c r="E55" s="37">
        <f t="shared" si="0"/>
        <v>600000</v>
      </c>
      <c r="F55" s="38"/>
      <c r="G55" s="38">
        <f>'Инвентаризация на 01.07.16'!E112</f>
        <v>600000</v>
      </c>
      <c r="H55" s="38"/>
      <c r="I55" s="38"/>
      <c r="J55" s="38"/>
      <c r="K55" s="38"/>
    </row>
    <row r="56" spans="1:11" x14ac:dyDescent="0.25">
      <c r="A56" s="34">
        <f t="shared" si="1"/>
        <v>51</v>
      </c>
      <c r="B56" s="26" t="s">
        <v>14</v>
      </c>
      <c r="C56" s="28" t="str">
        <f>'Инвентаризация на 01.07.16'!M111</f>
        <v>Новогодняя</v>
      </c>
      <c r="D56" s="29" t="str">
        <f>'Инвентаризация на 01.07.16'!N111</f>
        <v>34/1</v>
      </c>
      <c r="E56" s="37">
        <f t="shared" si="0"/>
        <v>250166.28</v>
      </c>
      <c r="F56" s="38">
        <f>'Инвентаризация на 01.07.16'!E111</f>
        <v>75049.88</v>
      </c>
      <c r="G56" s="38">
        <f>'Инвентаризация на 01.07.16'!E142</f>
        <v>175116.4</v>
      </c>
      <c r="H56" s="38"/>
      <c r="I56" s="38"/>
      <c r="J56" s="38"/>
      <c r="K56" s="38"/>
    </row>
    <row r="57" spans="1:11" x14ac:dyDescent="0.25">
      <c r="A57" s="34">
        <f t="shared" si="1"/>
        <v>52</v>
      </c>
      <c r="B57" s="26" t="s">
        <v>14</v>
      </c>
      <c r="C57" s="28" t="str">
        <f>'Инвентаризация на 01.07.16'!M116</f>
        <v>Бориса Богаткова</v>
      </c>
      <c r="D57" s="29" t="str">
        <f>'Инвентаризация на 01.07.16'!N116</f>
        <v>208/1</v>
      </c>
      <c r="E57" s="37">
        <f t="shared" si="0"/>
        <v>707715</v>
      </c>
      <c r="F57" s="38">
        <f>'Инвентаризация на 01.07.16'!E116+'Инвентаризация на 01.07.16'!F116</f>
        <v>212317</v>
      </c>
      <c r="G57" s="38">
        <f>'Инвентаризация на 01.07.16'!E154+'Инвентаризация на 01.07.16'!F154+'Инвентаризация на 01.07.16'!E157+'Инвентаризация на 01.07.16'!F157</f>
        <v>495398</v>
      </c>
      <c r="H57" s="38"/>
      <c r="I57" s="38"/>
      <c r="J57" s="38"/>
      <c r="K57" s="38"/>
    </row>
    <row r="58" spans="1:11" x14ac:dyDescent="0.25">
      <c r="A58" s="34">
        <f t="shared" si="1"/>
        <v>53</v>
      </c>
      <c r="B58" s="26" t="s">
        <v>14</v>
      </c>
      <c r="C58" s="28" t="str">
        <f>'Инвентаризация на 01.07.16'!M117</f>
        <v>Станиславского</v>
      </c>
      <c r="D58" s="29" t="s">
        <v>229</v>
      </c>
      <c r="E58" s="37">
        <f t="shared" si="0"/>
        <v>810374.76</v>
      </c>
      <c r="F58" s="38">
        <f>'Инвентаризация на 01.07.16'!E117</f>
        <v>450374.76</v>
      </c>
      <c r="G58" s="38">
        <f>'Инвентаризация на 01.07.16'!E176</f>
        <v>360000</v>
      </c>
      <c r="H58" s="38"/>
      <c r="I58" s="38"/>
      <c r="J58" s="38"/>
      <c r="K58" s="38"/>
    </row>
    <row r="59" spans="1:11" x14ac:dyDescent="0.25">
      <c r="A59" s="34">
        <f t="shared" si="1"/>
        <v>54</v>
      </c>
      <c r="B59" s="26" t="s">
        <v>14</v>
      </c>
      <c r="C59" s="28" t="str">
        <f>'Инвентаризация на 01.07.16'!M124</f>
        <v xml:space="preserve">пр.Дзержинского </v>
      </c>
      <c r="D59" s="29" t="s">
        <v>341</v>
      </c>
      <c r="E59" s="37">
        <f t="shared" si="0"/>
        <v>211152.03999999998</v>
      </c>
      <c r="F59" s="38">
        <f>'Инвентаризация на 01.07.16'!E124+'Инвентаризация на 01.08.16'!E238</f>
        <v>63345.61</v>
      </c>
      <c r="G59" s="38">
        <f>'Инвентаризация на 01.07.16'!E147+'Инвентаризация на 01.09.16 '!E332</f>
        <v>147806.43</v>
      </c>
      <c r="H59" s="38"/>
      <c r="I59" s="38"/>
      <c r="J59" s="38"/>
      <c r="K59" s="38"/>
    </row>
    <row r="60" spans="1:11" x14ac:dyDescent="0.25">
      <c r="A60" s="34">
        <f t="shared" si="1"/>
        <v>55</v>
      </c>
      <c r="B60" s="26" t="s">
        <v>27</v>
      </c>
      <c r="C60" s="28" t="str">
        <f>'Инвентаризация на 01.07.16'!M129</f>
        <v>Горького</v>
      </c>
      <c r="D60" s="29" t="s">
        <v>350</v>
      </c>
      <c r="E60" s="37">
        <f t="shared" si="0"/>
        <v>860078</v>
      </c>
      <c r="F60" s="38"/>
      <c r="G60" s="38">
        <f>'Инвентаризация на 01.07.16'!E129</f>
        <v>860078</v>
      </c>
      <c r="H60" s="38"/>
      <c r="I60" s="38"/>
      <c r="J60" s="38"/>
      <c r="K60" s="38"/>
    </row>
    <row r="61" spans="1:11" x14ac:dyDescent="0.25">
      <c r="A61" s="34">
        <f t="shared" si="1"/>
        <v>56</v>
      </c>
      <c r="B61" s="26" t="s">
        <v>14</v>
      </c>
      <c r="C61" s="28" t="str">
        <f>'Инвентаризация на 01.07.16'!M131</f>
        <v>Нарымская</v>
      </c>
      <c r="D61" s="29" t="s">
        <v>356</v>
      </c>
      <c r="E61" s="37">
        <f t="shared" si="0"/>
        <v>413243.89999999997</v>
      </c>
      <c r="F61" s="38">
        <f>'Инвентаризация на 01.07.16'!E131</f>
        <v>123973.17</v>
      </c>
      <c r="G61" s="38">
        <f>'Инвентаризация на 01.07.16'!E159</f>
        <v>289270.73</v>
      </c>
      <c r="H61" s="38"/>
      <c r="I61" s="38"/>
      <c r="J61" s="38"/>
      <c r="K61" s="38"/>
    </row>
    <row r="62" spans="1:11" x14ac:dyDescent="0.25">
      <c r="A62" s="34">
        <f t="shared" si="1"/>
        <v>57</v>
      </c>
      <c r="B62" s="26" t="s">
        <v>14</v>
      </c>
      <c r="C62" s="28" t="str">
        <f>'Инвентаризация на 01.07.16'!M141</f>
        <v>Бориса Богаткова</v>
      </c>
      <c r="D62" s="29" t="s">
        <v>369</v>
      </c>
      <c r="E62" s="37">
        <f t="shared" si="0"/>
        <v>718194.4</v>
      </c>
      <c r="F62" s="38">
        <f>'Инвентаризация на 01.07.16'!E141</f>
        <v>96600</v>
      </c>
      <c r="G62" s="38">
        <f>'Инвентаризация на 01.07.16'!E161+'Инвентаризация на 01.10.16 '!E346</f>
        <v>621594.4</v>
      </c>
      <c r="H62" s="38"/>
      <c r="I62" s="38"/>
      <c r="J62" s="38"/>
      <c r="K62" s="38"/>
    </row>
    <row r="63" spans="1:11" x14ac:dyDescent="0.25">
      <c r="A63" s="34">
        <f t="shared" si="1"/>
        <v>58</v>
      </c>
      <c r="B63" s="26" t="s">
        <v>14</v>
      </c>
      <c r="C63" s="28" t="str">
        <f>'Инвентаризация на 01.07.16'!M143</f>
        <v>Трудовая</v>
      </c>
      <c r="D63" s="29" t="s">
        <v>374</v>
      </c>
      <c r="E63" s="37">
        <f t="shared" si="0"/>
        <v>412914.2</v>
      </c>
      <c r="F63" s="38">
        <f>'Инвентаризация на 01.07.16'!E143+'Инвентаризация на 01.10.16 '!E370</f>
        <v>174970.2</v>
      </c>
      <c r="G63" s="38">
        <f>'Инвентаризация на 01.07.16'!E162</f>
        <v>237944</v>
      </c>
      <c r="H63" s="38"/>
      <c r="I63" s="38"/>
      <c r="J63" s="38"/>
      <c r="K63" s="38"/>
    </row>
    <row r="64" spans="1:11" x14ac:dyDescent="0.25">
      <c r="A64" s="34">
        <f t="shared" si="1"/>
        <v>59</v>
      </c>
      <c r="B64" s="26" t="s">
        <v>14</v>
      </c>
      <c r="C64" s="28" t="str">
        <f>'Инвентаризация на 01.07.16'!M146</f>
        <v>ул.Добролюбова</v>
      </c>
      <c r="D64" s="29" t="s">
        <v>188</v>
      </c>
      <c r="E64" s="37">
        <f t="shared" si="0"/>
        <v>480708.14</v>
      </c>
      <c r="F64" s="38">
        <f>'Инвентаризация на 01.07.16'!E146</f>
        <v>144212.44</v>
      </c>
      <c r="G64" s="38">
        <f>'Инвентаризация на 01.07.16'!E173</f>
        <v>336495.7</v>
      </c>
      <c r="H64" s="38"/>
      <c r="I64" s="38"/>
      <c r="J64" s="38"/>
      <c r="K64" s="38"/>
    </row>
    <row r="65" spans="1:11" x14ac:dyDescent="0.25">
      <c r="A65" s="34">
        <f t="shared" si="1"/>
        <v>60</v>
      </c>
      <c r="B65" s="26" t="s">
        <v>14</v>
      </c>
      <c r="C65" s="28" t="str">
        <f>'Инвентаризация на 01.07.16'!M148</f>
        <v>ул.Иванова</v>
      </c>
      <c r="D65" s="29" t="s">
        <v>393</v>
      </c>
      <c r="E65" s="37">
        <f t="shared" si="0"/>
        <v>465000</v>
      </c>
      <c r="F65" s="38">
        <f>'Инвентаризация на 01.12.16 '!E404</f>
        <v>150000</v>
      </c>
      <c r="G65" s="38">
        <f>'Инвентаризация на 01.07.16'!E148</f>
        <v>315000</v>
      </c>
      <c r="H65" s="38"/>
      <c r="I65" s="38"/>
      <c r="J65" s="38"/>
      <c r="K65" s="38"/>
    </row>
    <row r="66" spans="1:11" x14ac:dyDescent="0.25">
      <c r="A66" s="34">
        <f t="shared" si="1"/>
        <v>61</v>
      </c>
      <c r="B66" s="26" t="s">
        <v>14</v>
      </c>
      <c r="C66" s="28" t="str">
        <f>'Инвентаризация на 01.07.16'!M153</f>
        <v>ул.Вертковская</v>
      </c>
      <c r="D66" s="29" t="s">
        <v>405</v>
      </c>
      <c r="E66" s="37">
        <f t="shared" si="0"/>
        <v>700058.59</v>
      </c>
      <c r="F66" s="38">
        <f>'Инвентаризация на 01.07.16'!E153</f>
        <v>243374.85</v>
      </c>
      <c r="G66" s="38">
        <f>'Инвентаризация на 01.12.16 '!E432</f>
        <v>456683.74</v>
      </c>
      <c r="H66" s="38"/>
      <c r="I66" s="38"/>
      <c r="J66" s="38"/>
      <c r="K66" s="38"/>
    </row>
    <row r="67" spans="1:11" x14ac:dyDescent="0.25">
      <c r="A67" s="34">
        <f t="shared" si="1"/>
        <v>62</v>
      </c>
      <c r="B67" s="26" t="s">
        <v>14</v>
      </c>
      <c r="C67" s="28" t="str">
        <f>'Инвентаризация на 01.07.16'!M158</f>
        <v>Бориса Богаткова</v>
      </c>
      <c r="D67" s="29" t="s">
        <v>419</v>
      </c>
      <c r="E67" s="37">
        <f t="shared" si="0"/>
        <v>1214783.8799999999</v>
      </c>
      <c r="F67" s="38">
        <f>'Инвентаризация на 01.07.16'!E158</f>
        <v>753783.88</v>
      </c>
      <c r="G67" s="38">
        <f>'Инвентаризация на 01.09.16 '!E313+'Инвентаризация на 01.10.16 '!E353+'Инвентаризация на 01.12.16 '!E416</f>
        <v>461000</v>
      </c>
      <c r="H67" s="38"/>
      <c r="I67" s="38"/>
      <c r="J67" s="38"/>
      <c r="K67" s="38"/>
    </row>
    <row r="68" spans="1:11" x14ac:dyDescent="0.25">
      <c r="A68" s="34">
        <f t="shared" si="1"/>
        <v>63</v>
      </c>
      <c r="B68" s="26" t="s">
        <v>14</v>
      </c>
      <c r="C68" s="28" t="str">
        <f>'Инвентаризация на 01.07.16'!M160</f>
        <v xml:space="preserve">Бориса Богаткова </v>
      </c>
      <c r="D68" s="29" t="s">
        <v>425</v>
      </c>
      <c r="E68" s="37">
        <f t="shared" si="0"/>
        <v>734777.91</v>
      </c>
      <c r="F68" s="38">
        <f>'Инвентаризация на 01.07.16'!E160</f>
        <v>179626.33</v>
      </c>
      <c r="G68" s="38">
        <f>'Инвентаризация на 01.07.16'!E190+'Инвентаризация на 01.12.16 '!E411</f>
        <v>555151.58000000007</v>
      </c>
      <c r="H68" s="38"/>
      <c r="I68" s="38"/>
      <c r="J68" s="38"/>
      <c r="K68" s="38"/>
    </row>
    <row r="69" spans="1:11" x14ac:dyDescent="0.25">
      <c r="A69" s="34">
        <f t="shared" si="1"/>
        <v>64</v>
      </c>
      <c r="B69" s="26" t="s">
        <v>14</v>
      </c>
      <c r="C69" s="28" t="str">
        <f>'Инвентаризация на 01.07.16'!M163</f>
        <v xml:space="preserve"> ул.Лебедевского</v>
      </c>
      <c r="D69" s="29" t="s">
        <v>434</v>
      </c>
      <c r="E69" s="37">
        <f t="shared" si="0"/>
        <v>2603484.06</v>
      </c>
      <c r="F69" s="38">
        <f>'Инвентаризация на 01.12.16 '!E403+'Инвентаризация на 01.12.16 '!E413</f>
        <v>249795</v>
      </c>
      <c r="G69" s="38">
        <f>'Инвентаризация на 01.07.16'!E163</f>
        <v>2353689.06</v>
      </c>
      <c r="H69" s="38"/>
      <c r="I69" s="38"/>
      <c r="J69" s="38"/>
      <c r="K69" s="38"/>
    </row>
    <row r="70" spans="1:11" x14ac:dyDescent="0.25">
      <c r="A70" s="34">
        <f t="shared" si="1"/>
        <v>65</v>
      </c>
      <c r="B70" s="26" t="s">
        <v>14</v>
      </c>
      <c r="C70" s="26" t="s">
        <v>867</v>
      </c>
      <c r="D70" s="29" t="s">
        <v>439</v>
      </c>
      <c r="E70" s="37">
        <f t="shared" si="0"/>
        <v>1234000</v>
      </c>
      <c r="F70" s="38">
        <f>'Инвентаризация на 01.07.16'!E164</f>
        <v>350000</v>
      </c>
      <c r="G70" s="38">
        <f>'Инвентаризация на 01.07.16'!E188+'Инвентаризация на 01.08.16'!E216+'Инвентаризация на 01.09.16 '!E310+'Инвентаризация на 01.10.16 '!E376+'Инвентаризация на 01.12.16 '!E430</f>
        <v>884000</v>
      </c>
      <c r="H70" s="38"/>
      <c r="I70" s="38"/>
      <c r="J70" s="38"/>
      <c r="K70" s="38"/>
    </row>
    <row r="71" spans="1:11" x14ac:dyDescent="0.25">
      <c r="A71" s="34">
        <f t="shared" si="1"/>
        <v>66</v>
      </c>
      <c r="B71" s="26" t="s">
        <v>14</v>
      </c>
      <c r="C71" s="28" t="str">
        <f>'Инвентаризация на 01.07.16'!M166</f>
        <v>ул.Молодости</v>
      </c>
      <c r="D71" s="29" t="s">
        <v>447</v>
      </c>
      <c r="E71" s="37">
        <f t="shared" ref="E71:E134" si="2">F71+G71</f>
        <v>600000</v>
      </c>
      <c r="F71" s="38"/>
      <c r="G71" s="38">
        <f>'Инвентаризация на 01.07.16'!E166+'Инвентаризация на 01.07.16'!E167+'Инвентаризация на 01.07.16'!E168</f>
        <v>600000</v>
      </c>
      <c r="H71" s="38"/>
      <c r="I71" s="38"/>
      <c r="J71" s="38"/>
      <c r="K71" s="38"/>
    </row>
    <row r="72" spans="1:11" x14ac:dyDescent="0.25">
      <c r="A72" s="34">
        <f t="shared" si="1"/>
        <v>67</v>
      </c>
      <c r="B72" s="26" t="str">
        <f>'Инвентаризация на 01.07.16'!L172</f>
        <v>с.Криводановка</v>
      </c>
      <c r="C72" s="26" t="s">
        <v>141</v>
      </c>
      <c r="D72" s="29" t="s">
        <v>458</v>
      </c>
      <c r="E72" s="37">
        <f t="shared" si="2"/>
        <v>210000</v>
      </c>
      <c r="F72" s="38">
        <f>'Инвентаризация на 01.08.16'!E172</f>
        <v>63000</v>
      </c>
      <c r="G72" s="38">
        <f>'Инвентаризация на 01.08.16'!E204</f>
        <v>147000</v>
      </c>
      <c r="H72" s="38"/>
      <c r="I72" s="38"/>
      <c r="J72" s="38"/>
      <c r="K72" s="38"/>
    </row>
    <row r="73" spans="1:11" x14ac:dyDescent="0.25">
      <c r="A73" s="34">
        <f t="shared" ref="A73:A94" si="3">A72+1</f>
        <v>68</v>
      </c>
      <c r="B73" s="26" t="s">
        <v>14</v>
      </c>
      <c r="C73" s="28" t="str">
        <f>'Инвентаризация на 01.07.16'!M175</f>
        <v>Высоцкого</v>
      </c>
      <c r="D73" s="29" t="s">
        <v>464</v>
      </c>
      <c r="E73" s="37">
        <f t="shared" si="2"/>
        <v>1751828.65</v>
      </c>
      <c r="F73" s="38"/>
      <c r="G73" s="38">
        <f>'Инвентаризация на 01.07.16'!E175</f>
        <v>1751828.65</v>
      </c>
      <c r="H73" s="38"/>
      <c r="I73" s="38"/>
      <c r="J73" s="38"/>
      <c r="K73" s="38"/>
    </row>
    <row r="74" spans="1:11" x14ac:dyDescent="0.25">
      <c r="A74" s="34">
        <f t="shared" si="3"/>
        <v>69</v>
      </c>
      <c r="B74" s="26" t="s">
        <v>14</v>
      </c>
      <c r="C74" s="26" t="str">
        <f>'Инвентаризация на 01.07.16'!M178</f>
        <v>ул.Ильича</v>
      </c>
      <c r="D74" s="29">
        <v>3</v>
      </c>
      <c r="E74" s="37">
        <f t="shared" si="2"/>
        <v>373391.05</v>
      </c>
      <c r="F74" s="38">
        <f>'Инвентаризация на 01.07.16'!E178</f>
        <v>135000</v>
      </c>
      <c r="G74" s="38">
        <f>'Инвентаризация на 01.09.16 '!E316</f>
        <v>238391.05</v>
      </c>
      <c r="H74" s="38"/>
      <c r="I74" s="38"/>
      <c r="J74" s="38"/>
      <c r="K74" s="38"/>
    </row>
    <row r="75" spans="1:11" x14ac:dyDescent="0.25">
      <c r="A75" s="34">
        <f t="shared" si="3"/>
        <v>70</v>
      </c>
      <c r="B75" s="26" t="s">
        <v>14</v>
      </c>
      <c r="C75" s="26" t="str">
        <f>'Инвентаризация на 01.07.16'!M177</f>
        <v>ул.Сибиряков-Гвардейцев</v>
      </c>
      <c r="D75" s="29" t="s">
        <v>470</v>
      </c>
      <c r="E75" s="37">
        <f t="shared" si="2"/>
        <v>200010.74</v>
      </c>
      <c r="F75" s="38">
        <f>'Инвентаризация на 01.07.16'!E177</f>
        <v>60000</v>
      </c>
      <c r="G75" s="38">
        <f>'Инвентаризация на 01.07.16'!E207</f>
        <v>140010.74</v>
      </c>
      <c r="H75" s="38"/>
      <c r="I75" s="38"/>
      <c r="J75" s="38"/>
      <c r="K75" s="38"/>
    </row>
    <row r="76" spans="1:11" x14ac:dyDescent="0.25">
      <c r="A76" s="34">
        <f t="shared" si="3"/>
        <v>71</v>
      </c>
      <c r="B76" s="26" t="s">
        <v>14</v>
      </c>
      <c r="C76" s="26" t="str">
        <f>'Инвентаризация на 01.07.16'!M181</f>
        <v>Высоцкого</v>
      </c>
      <c r="D76" s="29" t="s">
        <v>61</v>
      </c>
      <c r="E76" s="37">
        <f t="shared" si="2"/>
        <v>1703650</v>
      </c>
      <c r="F76" s="38">
        <f>'Инвентаризация на 01.07.16'!E181</f>
        <v>511095</v>
      </c>
      <c r="G76" s="38">
        <f>'Инвентаризация на 01.07.16'!E193+'Инвентаризация на 01.08.16'!E218</f>
        <v>1192555</v>
      </c>
      <c r="H76" s="38"/>
      <c r="I76" s="38"/>
      <c r="J76" s="38"/>
      <c r="K76" s="38"/>
    </row>
    <row r="77" spans="1:11" x14ac:dyDescent="0.25">
      <c r="A77" s="34">
        <f t="shared" si="3"/>
        <v>72</v>
      </c>
      <c r="B77" s="26" t="s">
        <v>14</v>
      </c>
      <c r="C77" s="28" t="str">
        <f>'Инвентаризация на 01.07.16'!M183</f>
        <v>Тамбовская</v>
      </c>
      <c r="D77" s="29" t="s">
        <v>490</v>
      </c>
      <c r="E77" s="37">
        <f t="shared" si="2"/>
        <v>500938.32</v>
      </c>
      <c r="F77" s="38">
        <f>'Инвентаризация на 01.07.16'!E183</f>
        <v>150281.5</v>
      </c>
      <c r="G77" s="38">
        <f>'Инвентаризация на 01.08.16'!E251</f>
        <v>350656.82</v>
      </c>
      <c r="H77" s="38"/>
      <c r="I77" s="38"/>
      <c r="J77" s="38"/>
      <c r="K77" s="38"/>
    </row>
    <row r="78" spans="1:11" x14ac:dyDescent="0.25">
      <c r="A78" s="34">
        <f t="shared" si="3"/>
        <v>73</v>
      </c>
      <c r="B78" s="26" t="s">
        <v>14</v>
      </c>
      <c r="C78" s="26" t="str">
        <f>'Инвентаризация на 01.07.16'!M180</f>
        <v>Некрасова</v>
      </c>
      <c r="D78" s="29" t="s">
        <v>722</v>
      </c>
      <c r="E78" s="37">
        <f t="shared" si="2"/>
        <v>941040.84000000008</v>
      </c>
      <c r="F78" s="38">
        <f>'Инвентаризация на 01.07.16'!E180</f>
        <v>338211.25</v>
      </c>
      <c r="G78" s="38">
        <f>'Инвентаризация на 01.08.16'!E239+'Инвентаризация на 01.09.16 '!E320+'Инвентаризация на 01.10.16 '!E389</f>
        <v>602829.59000000008</v>
      </c>
      <c r="H78" s="38"/>
      <c r="I78" s="38"/>
      <c r="J78" s="38"/>
      <c r="K78" s="38"/>
    </row>
    <row r="79" spans="1:11" x14ac:dyDescent="0.25">
      <c r="A79" s="34">
        <f t="shared" si="3"/>
        <v>74</v>
      </c>
      <c r="B79" s="26" t="s">
        <v>14</v>
      </c>
      <c r="C79" s="28" t="str">
        <f>'Инвентаризация на 01.07.16'!M182</f>
        <v>Березовая</v>
      </c>
      <c r="D79" s="29" t="s">
        <v>487</v>
      </c>
      <c r="E79" s="37">
        <f t="shared" si="2"/>
        <v>219818</v>
      </c>
      <c r="F79" s="38">
        <f>'Инвентаризация на 01.07.16'!E182</f>
        <v>65945.399999999994</v>
      </c>
      <c r="G79" s="38">
        <f>'Инвентаризация на 01.08.16'!E229</f>
        <v>153872.6</v>
      </c>
      <c r="H79" s="38"/>
      <c r="I79" s="38"/>
      <c r="J79" s="38"/>
      <c r="K79" s="38"/>
    </row>
    <row r="80" spans="1:11" x14ac:dyDescent="0.25">
      <c r="A80" s="34">
        <f t="shared" si="3"/>
        <v>75</v>
      </c>
      <c r="B80" s="26" t="s">
        <v>14</v>
      </c>
      <c r="C80" s="28" t="str">
        <f>'Инвентаризация на 01.07.16'!M185</f>
        <v>ул.Петухова</v>
      </c>
      <c r="D80" s="29" t="s">
        <v>497</v>
      </c>
      <c r="E80" s="37">
        <f t="shared" si="2"/>
        <v>180847.98</v>
      </c>
      <c r="F80" s="38"/>
      <c r="G80" s="38">
        <f>'Инвентаризация на 01.07.16'!E185</f>
        <v>180847.98</v>
      </c>
      <c r="H80" s="38"/>
      <c r="I80" s="38"/>
      <c r="J80" s="38"/>
      <c r="K80" s="38"/>
    </row>
    <row r="81" spans="1:11" x14ac:dyDescent="0.25">
      <c r="A81" s="34">
        <f t="shared" si="3"/>
        <v>76</v>
      </c>
      <c r="B81" s="26" t="s">
        <v>14</v>
      </c>
      <c r="C81" s="28" t="str">
        <f>'Инвентаризация на 01.07.16'!M189</f>
        <v>Красноярская</v>
      </c>
      <c r="D81" s="29" t="s">
        <v>510</v>
      </c>
      <c r="E81" s="37">
        <f t="shared" si="2"/>
        <v>510000</v>
      </c>
      <c r="F81" s="38">
        <f>'Инвентаризация на 01.07.16'!E189</f>
        <v>153000</v>
      </c>
      <c r="G81" s="38">
        <f>'Инвентаризация на 01.07.16'!E205+'Инвентаризация на 01.07.16'!E206</f>
        <v>357000</v>
      </c>
      <c r="H81" s="38"/>
      <c r="I81" s="38"/>
      <c r="J81" s="38"/>
      <c r="K81" s="38"/>
    </row>
    <row r="82" spans="1:11" x14ac:dyDescent="0.25">
      <c r="A82" s="34">
        <f t="shared" si="3"/>
        <v>77</v>
      </c>
      <c r="B82" s="26" t="str">
        <f>'Инвентаризация на 01.07.16'!L186</f>
        <v>с.Криводановка</v>
      </c>
      <c r="C82" s="28" t="s">
        <v>933</v>
      </c>
      <c r="D82" s="29" t="s">
        <v>501</v>
      </c>
      <c r="E82" s="37">
        <f t="shared" si="2"/>
        <v>210000</v>
      </c>
      <c r="F82" s="38">
        <f>'Инвентаризация на 01.07.16'!E186</f>
        <v>63000</v>
      </c>
      <c r="G82" s="38">
        <f>'Инвентаризация на 01.10.16 '!E369</f>
        <v>147000</v>
      </c>
      <c r="H82" s="38"/>
      <c r="I82" s="38"/>
      <c r="J82" s="38"/>
      <c r="K82" s="38"/>
    </row>
    <row r="83" spans="1:11" x14ac:dyDescent="0.25">
      <c r="A83" s="34">
        <f t="shared" si="3"/>
        <v>78</v>
      </c>
      <c r="B83" s="26" t="s">
        <v>14</v>
      </c>
      <c r="C83" s="28" t="str">
        <f>'Инвентаризация на 01.07.16'!M187</f>
        <v>Есенина</v>
      </c>
      <c r="D83" s="29" t="s">
        <v>121</v>
      </c>
      <c r="E83" s="37">
        <f t="shared" si="2"/>
        <v>81151.88</v>
      </c>
      <c r="F83" s="38">
        <f>'Инвентаризация на 01.07.16'!E187</f>
        <v>24345.56</v>
      </c>
      <c r="G83" s="38">
        <f>'Инвентаризация на 01.08.16'!E237</f>
        <v>56806.32</v>
      </c>
      <c r="H83" s="38"/>
      <c r="I83" s="38"/>
      <c r="J83" s="38"/>
      <c r="K83" s="38"/>
    </row>
    <row r="84" spans="1:11" x14ac:dyDescent="0.25">
      <c r="A84" s="34">
        <f t="shared" si="3"/>
        <v>79</v>
      </c>
      <c r="B84" s="26" t="s">
        <v>14</v>
      </c>
      <c r="C84" s="28" t="str">
        <f>'Инвентаризация на 01.07.16'!M192</f>
        <v>Адриена Лежена</v>
      </c>
      <c r="D84" s="29" t="s">
        <v>464</v>
      </c>
      <c r="E84" s="37">
        <f t="shared" si="2"/>
        <v>1013920.9</v>
      </c>
      <c r="F84" s="38">
        <f>'Инвентаризация на 01.07.16'!E192</f>
        <v>304176.27</v>
      </c>
      <c r="G84" s="38">
        <f>'Инвентаризация на 01.08.16'!E234</f>
        <v>709744.63</v>
      </c>
      <c r="H84" s="38"/>
      <c r="I84" s="38"/>
      <c r="J84" s="38"/>
      <c r="K84" s="38"/>
    </row>
    <row r="85" spans="1:11" x14ac:dyDescent="0.25">
      <c r="A85" s="34">
        <f t="shared" si="3"/>
        <v>80</v>
      </c>
      <c r="B85" s="26" t="s">
        <v>14</v>
      </c>
      <c r="C85" s="28" t="str">
        <f>'Инвентаризация на 01.07.16'!M202</f>
        <v>Полякова</v>
      </c>
      <c r="D85" s="29" t="s">
        <v>772</v>
      </c>
      <c r="E85" s="37">
        <f t="shared" si="2"/>
        <v>255594</v>
      </c>
      <c r="F85" s="38">
        <f>'Инвентаризация на 01.07.16'!E202</f>
        <v>76678.2</v>
      </c>
      <c r="G85" s="38">
        <f>'Инвентаризация на 01.08.16'!E228</f>
        <v>178915.8</v>
      </c>
      <c r="H85" s="38"/>
      <c r="I85" s="38"/>
      <c r="J85" s="38"/>
      <c r="K85" s="38"/>
    </row>
    <row r="86" spans="1:11" x14ac:dyDescent="0.25">
      <c r="A86" s="34">
        <f t="shared" si="3"/>
        <v>81</v>
      </c>
      <c r="B86" s="26" t="s">
        <v>14</v>
      </c>
      <c r="C86" s="28" t="str">
        <f>'Инвентаризация на 01.07.16'!M201</f>
        <v>Сибревкома</v>
      </c>
      <c r="D86" s="29" t="s">
        <v>434</v>
      </c>
      <c r="E86" s="37">
        <f t="shared" si="2"/>
        <v>170000</v>
      </c>
      <c r="F86" s="38">
        <f>'Инвентаризация на 01.07.16'!E201</f>
        <v>51000</v>
      </c>
      <c r="G86" s="38">
        <f>'Инвентаризация на 01.08.16'!E300</f>
        <v>119000</v>
      </c>
      <c r="H86" s="38"/>
      <c r="I86" s="38"/>
      <c r="J86" s="38"/>
      <c r="K86" s="38"/>
    </row>
    <row r="87" spans="1:11" x14ac:dyDescent="0.25">
      <c r="A87" s="34">
        <f t="shared" si="3"/>
        <v>82</v>
      </c>
      <c r="B87" s="26" t="s">
        <v>14</v>
      </c>
      <c r="C87" s="28" t="str">
        <f>'Инвентаризация на 01.07.16'!M196</f>
        <v>Куприна</v>
      </c>
      <c r="D87" s="29" t="s">
        <v>78</v>
      </c>
      <c r="E87" s="37">
        <f t="shared" si="2"/>
        <v>479294.05</v>
      </c>
      <c r="F87" s="38">
        <f>'Инвентаризация на 01.07.16'!E196</f>
        <v>225581.37</v>
      </c>
      <c r="G87" s="38">
        <f>'Инвентаризация на 01.09.16 '!E328+'Инвентаризация на 01.10.16 '!E363</f>
        <v>253712.68</v>
      </c>
      <c r="H87" s="38"/>
      <c r="I87" s="38"/>
      <c r="J87" s="38"/>
      <c r="K87" s="38"/>
    </row>
    <row r="88" spans="1:11" x14ac:dyDescent="0.25">
      <c r="A88" s="34">
        <f t="shared" si="3"/>
        <v>83</v>
      </c>
      <c r="B88" s="26" t="s">
        <v>14</v>
      </c>
      <c r="C88" s="26" t="s">
        <v>768</v>
      </c>
      <c r="D88" s="29" t="s">
        <v>771</v>
      </c>
      <c r="E88" s="37">
        <f t="shared" si="2"/>
        <v>1143838.8</v>
      </c>
      <c r="F88" s="38">
        <f>'Инвентаризация на 01.07.16'!E199</f>
        <v>335150.56</v>
      </c>
      <c r="G88" s="38">
        <f>'Инвентаризация на 01.08.16'!E240+'Инвентаризация на 01.08.16'!E290+'Инвентаризация на 01.09.16 '!E318+'Инвентаризация на 01.10.16 '!E388+'Инвентаризация на 01.10.16 '!E375+'Инвентаризация на 01.12.16 '!E454</f>
        <v>808688.24</v>
      </c>
      <c r="H88" s="38"/>
      <c r="I88" s="38"/>
      <c r="J88" s="38"/>
      <c r="K88" s="38"/>
    </row>
    <row r="89" spans="1:11" x14ac:dyDescent="0.25">
      <c r="A89" s="34">
        <f t="shared" si="3"/>
        <v>84</v>
      </c>
      <c r="B89" s="26" t="s">
        <v>14</v>
      </c>
      <c r="C89" s="26" t="s">
        <v>774</v>
      </c>
      <c r="D89" s="29" t="s">
        <v>195</v>
      </c>
      <c r="E89" s="37">
        <f t="shared" si="2"/>
        <v>535676.67000000004</v>
      </c>
      <c r="F89" s="38">
        <f>'Инвентаризация на 01.07.16'!E213</f>
        <v>166676.67000000001</v>
      </c>
      <c r="G89" s="38">
        <f>'Инвентаризация на 01.09.16 '!E317</f>
        <v>369000</v>
      </c>
      <c r="H89" s="38"/>
      <c r="I89" s="38"/>
      <c r="J89" s="38"/>
      <c r="K89" s="38"/>
    </row>
    <row r="90" spans="1:11" x14ac:dyDescent="0.25">
      <c r="A90" s="34">
        <f t="shared" si="3"/>
        <v>85</v>
      </c>
      <c r="B90" s="26" t="s">
        <v>14</v>
      </c>
      <c r="C90" s="26" t="s">
        <v>15</v>
      </c>
      <c r="D90" s="29" t="s">
        <v>775</v>
      </c>
      <c r="E90" s="37">
        <f t="shared" si="2"/>
        <v>881546</v>
      </c>
      <c r="F90" s="38">
        <f>'Инвентаризация на 01.07.16'!E211+'Инвентаризация на 01.07.16'!E212</f>
        <v>264463.8</v>
      </c>
      <c r="G90" s="38">
        <f>'Инвентаризация на 01.08.16'!E269+'Инвентаризация на 01.08.16'!E279</f>
        <v>617082.19999999995</v>
      </c>
      <c r="H90" s="38"/>
      <c r="I90" s="38"/>
      <c r="J90" s="38"/>
      <c r="K90" s="38"/>
    </row>
    <row r="91" spans="1:11" x14ac:dyDescent="0.25">
      <c r="A91" s="34">
        <f t="shared" si="3"/>
        <v>86</v>
      </c>
      <c r="B91" s="26" t="s">
        <v>14</v>
      </c>
      <c r="C91" s="26" t="s">
        <v>65</v>
      </c>
      <c r="D91" s="29" t="s">
        <v>776</v>
      </c>
      <c r="E91" s="37">
        <f t="shared" si="2"/>
        <v>1471000.3</v>
      </c>
      <c r="F91" s="38">
        <f>'Инвентаризация на 01.07.16'!E215</f>
        <v>537000.30000000005</v>
      </c>
      <c r="G91" s="38">
        <f>'Инвентаризация на 01.09.16 '!E330+'Инвентаризация на 01.10.16 '!E393</f>
        <v>934000</v>
      </c>
      <c r="H91" s="38"/>
      <c r="I91" s="38"/>
      <c r="J91" s="38"/>
      <c r="K91" s="38"/>
    </row>
    <row r="92" spans="1:11" x14ac:dyDescent="0.25">
      <c r="A92" s="34">
        <f t="shared" si="3"/>
        <v>87</v>
      </c>
      <c r="B92" s="26" t="s">
        <v>14</v>
      </c>
      <c r="C92" s="26" t="s">
        <v>15</v>
      </c>
      <c r="D92" s="29" t="s">
        <v>377</v>
      </c>
      <c r="E92" s="37">
        <f t="shared" si="2"/>
        <v>305529.08999999997</v>
      </c>
      <c r="F92" s="38">
        <f>'Инвентаризация на 01.07.16'!E144+'Инвентаризация на 01.07.16'!E209+'Инвентаризация на 01.07.16'!E210</f>
        <v>91658.73</v>
      </c>
      <c r="G92" s="38">
        <f>'Инвентаризация на 01.07.16'!E179</f>
        <v>213870.36</v>
      </c>
      <c r="H92" s="38"/>
      <c r="I92" s="38"/>
      <c r="J92" s="38"/>
      <c r="K92" s="38"/>
    </row>
    <row r="93" spans="1:11" x14ac:dyDescent="0.25">
      <c r="A93" s="34">
        <f t="shared" si="3"/>
        <v>88</v>
      </c>
      <c r="B93" s="26" t="s">
        <v>14</v>
      </c>
      <c r="C93" s="26" t="s">
        <v>442</v>
      </c>
      <c r="D93" s="29" t="s">
        <v>443</v>
      </c>
      <c r="E93" s="37">
        <f t="shared" si="2"/>
        <v>5358015.16</v>
      </c>
      <c r="F93" s="38"/>
      <c r="G93" s="38">
        <f>'Инвентаризация на 01.07.16'!E165</f>
        <v>5358015.16</v>
      </c>
      <c r="H93" s="38"/>
      <c r="I93" s="38"/>
      <c r="J93" s="38"/>
      <c r="K93" s="38"/>
    </row>
    <row r="94" spans="1:11" x14ac:dyDescent="0.25">
      <c r="A94" s="34">
        <f t="shared" si="3"/>
        <v>89</v>
      </c>
      <c r="B94" s="26" t="s">
        <v>14</v>
      </c>
      <c r="C94" s="26" t="s">
        <v>801</v>
      </c>
      <c r="D94" s="29" t="s">
        <v>770</v>
      </c>
      <c r="E94" s="37">
        <f t="shared" si="2"/>
        <v>1461087.8</v>
      </c>
      <c r="F94" s="38">
        <f>'Инвентаризация на 01.07.16'!E198</f>
        <v>438326.34</v>
      </c>
      <c r="G94" s="38">
        <f>'Инвентаризация на 01.10.16 '!E364</f>
        <v>1022761.46</v>
      </c>
      <c r="H94" s="38"/>
      <c r="I94" s="38"/>
      <c r="J94" s="38"/>
      <c r="K94" s="38"/>
    </row>
    <row r="95" spans="1:11" x14ac:dyDescent="0.25">
      <c r="A95" s="34">
        <v>89</v>
      </c>
      <c r="B95" s="26" t="s">
        <v>14</v>
      </c>
      <c r="C95" s="26" t="s">
        <v>395</v>
      </c>
      <c r="D95" s="29" t="s">
        <v>110</v>
      </c>
      <c r="E95" s="37">
        <f t="shared" si="2"/>
        <v>30000</v>
      </c>
      <c r="F95" s="38">
        <v>30000</v>
      </c>
      <c r="G95" s="38"/>
      <c r="H95" s="38"/>
      <c r="I95" s="38"/>
      <c r="J95" s="38"/>
      <c r="K95" s="38"/>
    </row>
    <row r="96" spans="1:11" x14ac:dyDescent="0.25">
      <c r="A96" s="34">
        <v>90</v>
      </c>
      <c r="B96" s="26" t="s">
        <v>14</v>
      </c>
      <c r="C96" s="26" t="s">
        <v>865</v>
      </c>
      <c r="D96" s="29" t="s">
        <v>866</v>
      </c>
      <c r="E96" s="37">
        <f t="shared" si="2"/>
        <v>565078.86</v>
      </c>
      <c r="F96" s="38">
        <f>'Инвентаризация на 01.08.16'!E217</f>
        <v>170945.32</v>
      </c>
      <c r="G96" s="38">
        <f>'Инвентаризация на 01.09.16 '!E322</f>
        <v>394133.54</v>
      </c>
      <c r="H96" s="38"/>
      <c r="I96" s="38"/>
      <c r="J96" s="38"/>
      <c r="K96" s="38"/>
    </row>
    <row r="97" spans="1:11" x14ac:dyDescent="0.25">
      <c r="A97" s="34">
        <v>91</v>
      </c>
      <c r="B97" s="26" t="s">
        <v>248</v>
      </c>
      <c r="C97" s="26" t="s">
        <v>141</v>
      </c>
      <c r="D97" s="29" t="s">
        <v>929</v>
      </c>
      <c r="E97" s="37">
        <f t="shared" si="2"/>
        <v>235000</v>
      </c>
      <c r="F97" s="38">
        <f>'Инвентаризация на 01.08.16'!E221</f>
        <v>70500</v>
      </c>
      <c r="G97" s="38">
        <f>'Инвентаризация на 01.10.16 '!E359</f>
        <v>164500</v>
      </c>
      <c r="H97" s="38"/>
      <c r="I97" s="38"/>
      <c r="J97" s="38"/>
      <c r="K97" s="38"/>
    </row>
    <row r="98" spans="1:11" x14ac:dyDescent="0.25">
      <c r="A98" s="34">
        <v>92</v>
      </c>
      <c r="B98" s="26" t="s">
        <v>248</v>
      </c>
      <c r="C98" s="26" t="s">
        <v>933</v>
      </c>
      <c r="D98" s="29" t="s">
        <v>918</v>
      </c>
      <c r="E98" s="37">
        <f t="shared" si="2"/>
        <v>375500</v>
      </c>
      <c r="F98" s="38">
        <f>'Инвентаризация на 01.08.16'!E222</f>
        <v>112650</v>
      </c>
      <c r="G98" s="38">
        <f>'Инвентаризация на 01.10.16 '!E360</f>
        <v>262850</v>
      </c>
      <c r="H98" s="38"/>
      <c r="I98" s="38"/>
      <c r="J98" s="38"/>
      <c r="K98" s="38"/>
    </row>
    <row r="99" spans="1:11" x14ac:dyDescent="0.25">
      <c r="A99" s="34">
        <v>93</v>
      </c>
      <c r="B99" s="26" t="s">
        <v>14</v>
      </c>
      <c r="C99" s="26" t="s">
        <v>151</v>
      </c>
      <c r="D99" s="29" t="s">
        <v>447</v>
      </c>
      <c r="E99" s="37">
        <f t="shared" si="2"/>
        <v>626946.89</v>
      </c>
      <c r="F99" s="38">
        <f>'Инвентаризация на 01.08.16'!E223+'Инвентаризация на 01.08.16'!E252+'Инвентаризация на 01.09.16 '!E315</f>
        <v>206571.89</v>
      </c>
      <c r="G99" s="38">
        <f>'Инвентаризация на 01.10.16 '!E387</f>
        <v>420375</v>
      </c>
      <c r="H99" s="38"/>
      <c r="I99" s="38"/>
      <c r="J99" s="38"/>
      <c r="K99" s="38"/>
    </row>
    <row r="100" spans="1:11" x14ac:dyDescent="0.25">
      <c r="A100" s="34">
        <v>94</v>
      </c>
      <c r="B100" s="26" t="s">
        <v>248</v>
      </c>
      <c r="C100" s="26" t="s">
        <v>141</v>
      </c>
      <c r="D100" s="29" t="s">
        <v>924</v>
      </c>
      <c r="E100" s="37">
        <f t="shared" si="2"/>
        <v>316200</v>
      </c>
      <c r="F100" s="38">
        <f>'Инвентаризация на 01.08.16'!E224</f>
        <v>94860</v>
      </c>
      <c r="G100" s="38">
        <f>'Инвентаризация на 01.10.16 '!E361</f>
        <v>221340</v>
      </c>
      <c r="H100" s="38"/>
      <c r="I100" s="38"/>
      <c r="J100" s="38"/>
      <c r="K100" s="38"/>
    </row>
    <row r="101" spans="1:11" x14ac:dyDescent="0.25">
      <c r="A101" s="34">
        <v>95</v>
      </c>
      <c r="B101" s="26" t="s">
        <v>14</v>
      </c>
      <c r="C101" s="26" t="s">
        <v>65</v>
      </c>
      <c r="D101" s="29" t="s">
        <v>881</v>
      </c>
      <c r="E101" s="37">
        <f t="shared" si="2"/>
        <v>1510951.88</v>
      </c>
      <c r="F101" s="38">
        <f>'Инвентаризация на 01.08.16'!E225</f>
        <v>474338.4</v>
      </c>
      <c r="G101" s="38">
        <f>'Инвентаризация на 01.09.16 '!E323+'Инвентаризация на 01.12.16 '!E418</f>
        <v>1036613.48</v>
      </c>
      <c r="H101" s="38"/>
      <c r="I101" s="38"/>
      <c r="J101" s="38"/>
      <c r="K101" s="38"/>
    </row>
    <row r="102" spans="1:11" x14ac:dyDescent="0.25">
      <c r="A102" s="34">
        <v>96</v>
      </c>
      <c r="B102" s="26" t="s">
        <v>14</v>
      </c>
      <c r="C102" s="26" t="s">
        <v>65</v>
      </c>
      <c r="D102" s="29" t="s">
        <v>920</v>
      </c>
      <c r="E102" s="37">
        <f t="shared" si="2"/>
        <v>150000</v>
      </c>
      <c r="F102" s="38">
        <f>'Инвентаризация на 01.08.16'!E226</f>
        <v>45000</v>
      </c>
      <c r="G102" s="38">
        <f>'Инвентаризация на 01.08.16'!E277</f>
        <v>105000</v>
      </c>
      <c r="H102" s="38"/>
      <c r="I102" s="38"/>
      <c r="J102" s="38"/>
      <c r="K102" s="38"/>
    </row>
    <row r="103" spans="1:11" x14ac:dyDescent="0.25">
      <c r="A103" s="34">
        <v>97</v>
      </c>
      <c r="B103" s="26" t="s">
        <v>14</v>
      </c>
      <c r="C103" s="26" t="s">
        <v>917</v>
      </c>
      <c r="D103" s="29" t="s">
        <v>918</v>
      </c>
      <c r="E103" s="37">
        <f t="shared" si="2"/>
        <v>228668.27</v>
      </c>
      <c r="F103" s="38">
        <f>'Инвентаризация на 01.08.16'!E227</f>
        <v>228668.27</v>
      </c>
      <c r="G103" s="38"/>
      <c r="H103" s="38"/>
      <c r="I103" s="38"/>
      <c r="J103" s="38"/>
      <c r="K103" s="38"/>
    </row>
    <row r="104" spans="1:11" x14ac:dyDescent="0.25">
      <c r="A104" s="34">
        <v>98</v>
      </c>
      <c r="B104" s="26" t="s">
        <v>14</v>
      </c>
      <c r="C104" s="26" t="s">
        <v>875</v>
      </c>
      <c r="D104" s="29" t="s">
        <v>213</v>
      </c>
      <c r="E104" s="37">
        <f t="shared" si="2"/>
        <v>384927.09</v>
      </c>
      <c r="F104" s="38"/>
      <c r="G104" s="38">
        <f>'Инвентаризация на 01.08.16'!E232+'Инвентаризация на 01.08.16'!E250</f>
        <v>384927.09</v>
      </c>
      <c r="H104" s="38"/>
      <c r="I104" s="38"/>
      <c r="J104" s="38"/>
      <c r="K104" s="38"/>
    </row>
    <row r="105" spans="1:11" x14ac:dyDescent="0.25">
      <c r="A105" s="34">
        <v>99</v>
      </c>
      <c r="B105" s="26" t="s">
        <v>14</v>
      </c>
      <c r="C105" s="26" t="s">
        <v>872</v>
      </c>
      <c r="D105" s="29" t="s">
        <v>458</v>
      </c>
      <c r="E105" s="37">
        <f t="shared" si="2"/>
        <v>1358384</v>
      </c>
      <c r="F105" s="38">
        <f>'Инвентаризация на 01.08.16'!E233</f>
        <v>501093</v>
      </c>
      <c r="G105" s="38">
        <f>'Инвентаризация на 01.08.16'!E302+'Инвентаризация на 01.12.16 '!E402+'Инвентаризация на 01.12.16 '!E455</f>
        <v>857291</v>
      </c>
      <c r="H105" s="38"/>
      <c r="I105" s="38"/>
      <c r="J105" s="38"/>
      <c r="K105" s="38"/>
    </row>
    <row r="106" spans="1:11" x14ac:dyDescent="0.25">
      <c r="A106" s="34">
        <v>100</v>
      </c>
      <c r="B106" s="26" t="s">
        <v>14</v>
      </c>
      <c r="C106" s="26" t="s">
        <v>960</v>
      </c>
      <c r="D106" s="29" t="s">
        <v>961</v>
      </c>
      <c r="E106" s="37">
        <f t="shared" si="2"/>
        <v>158979.16999999998</v>
      </c>
      <c r="F106" s="38"/>
      <c r="G106" s="38">
        <f>'Инвентаризация на 01.08.16'!E235+'Инвентаризация на 01.10.16 '!E362</f>
        <v>158979.16999999998</v>
      </c>
      <c r="H106" s="38"/>
      <c r="I106" s="38"/>
      <c r="J106" s="38"/>
      <c r="K106" s="38"/>
    </row>
    <row r="107" spans="1:11" x14ac:dyDescent="0.25">
      <c r="A107" s="34">
        <v>101</v>
      </c>
      <c r="B107" s="26" t="s">
        <v>14</v>
      </c>
      <c r="C107" s="26" t="s">
        <v>1267</v>
      </c>
      <c r="D107" s="29" t="s">
        <v>907</v>
      </c>
      <c r="E107" s="37">
        <f t="shared" si="2"/>
        <v>1617759</v>
      </c>
      <c r="F107" s="38">
        <f>'Инвентаризация на 01.08.16'!E236</f>
        <v>426991.5</v>
      </c>
      <c r="G107" s="38">
        <f>'Инвентаризация на 01.08.16'!E288+'Инвентаризация на 01.12.16 '!E436</f>
        <v>1190767.5</v>
      </c>
      <c r="H107" s="38"/>
      <c r="I107" s="38"/>
      <c r="J107" s="38"/>
      <c r="K107" s="38"/>
    </row>
    <row r="108" spans="1:11" x14ac:dyDescent="0.25">
      <c r="A108" s="34">
        <v>102</v>
      </c>
      <c r="B108" s="26" t="s">
        <v>14</v>
      </c>
      <c r="C108" s="26" t="s">
        <v>65</v>
      </c>
      <c r="D108" s="29" t="s">
        <v>885</v>
      </c>
      <c r="E108" s="37">
        <f t="shared" si="2"/>
        <v>1850000</v>
      </c>
      <c r="F108" s="38">
        <f>'Инвентаризация на 01.08.16'!E241</f>
        <v>555000</v>
      </c>
      <c r="G108" s="38">
        <f>'Инвентаризация на 01.12.16 '!E421</f>
        <v>1295000</v>
      </c>
      <c r="H108" s="38"/>
      <c r="I108" s="38"/>
      <c r="J108" s="38"/>
      <c r="K108" s="38"/>
    </row>
    <row r="109" spans="1:11" x14ac:dyDescent="0.25">
      <c r="A109" s="34">
        <v>103</v>
      </c>
      <c r="B109" s="26" t="s">
        <v>14</v>
      </c>
      <c r="C109" s="26" t="s">
        <v>317</v>
      </c>
      <c r="D109" s="29" t="s">
        <v>218</v>
      </c>
      <c r="E109" s="37">
        <f t="shared" si="2"/>
        <v>208053.57</v>
      </c>
      <c r="F109" s="38"/>
      <c r="G109" s="38">
        <f>'Инвентаризация на 01.08.16'!E242+'Инвентаризация на 01.08.16'!E243</f>
        <v>208053.57</v>
      </c>
      <c r="H109" s="38"/>
      <c r="I109" s="38"/>
      <c r="J109" s="38"/>
      <c r="K109" s="38"/>
    </row>
    <row r="110" spans="1:11" x14ac:dyDescent="0.25">
      <c r="A110" s="34">
        <v>104</v>
      </c>
      <c r="B110" s="26" t="s">
        <v>248</v>
      </c>
      <c r="C110" s="26" t="s">
        <v>141</v>
      </c>
      <c r="D110" s="29" t="s">
        <v>907</v>
      </c>
      <c r="E110" s="37">
        <f t="shared" si="2"/>
        <v>355470.92000000004</v>
      </c>
      <c r="F110" s="38">
        <f>'Инвентаризация на 01.08.16'!E244</f>
        <v>106641.28</v>
      </c>
      <c r="G110" s="38">
        <f>'Инвентаризация на 01.08.16'!E287</f>
        <v>248829.64</v>
      </c>
      <c r="H110" s="38"/>
      <c r="I110" s="38"/>
      <c r="J110" s="38"/>
      <c r="K110" s="38"/>
    </row>
    <row r="111" spans="1:11" x14ac:dyDescent="0.25">
      <c r="A111" s="34">
        <v>105</v>
      </c>
      <c r="B111" s="26" t="s">
        <v>14</v>
      </c>
      <c r="C111" s="26" t="s">
        <v>322</v>
      </c>
      <c r="D111" s="29" t="s">
        <v>148</v>
      </c>
      <c r="E111" s="37">
        <f t="shared" si="2"/>
        <v>275797.2</v>
      </c>
      <c r="F111" s="38">
        <f>'Инвентаризация на 01.08.16'!E245+'Инвентаризация на 01.08.16'!E247</f>
        <v>81271.86</v>
      </c>
      <c r="G111" s="38">
        <f>'Инвентаризация на 01.08.16'!E253+'Инвентаризация на 01.09.16 '!E329</f>
        <v>194525.34</v>
      </c>
      <c r="H111" s="38"/>
      <c r="I111" s="38"/>
      <c r="J111" s="38"/>
      <c r="K111" s="38"/>
    </row>
    <row r="112" spans="1:11" x14ac:dyDescent="0.25">
      <c r="A112" s="34">
        <v>106</v>
      </c>
      <c r="B112" s="26" t="s">
        <v>14</v>
      </c>
      <c r="C112" s="26" t="s">
        <v>65</v>
      </c>
      <c r="D112" s="29" t="s">
        <v>943</v>
      </c>
      <c r="E112" s="37">
        <f t="shared" si="2"/>
        <v>160600</v>
      </c>
      <c r="F112" s="38">
        <f>'Инвентаризация на 01.08.16'!E246</f>
        <v>48180</v>
      </c>
      <c r="G112" s="38">
        <f>'Инвентаризация на 01.10.16 '!E384</f>
        <v>112420</v>
      </c>
      <c r="H112" s="38"/>
      <c r="I112" s="38"/>
      <c r="J112" s="38"/>
      <c r="K112" s="38"/>
    </row>
    <row r="113" spans="1:11" x14ac:dyDescent="0.25">
      <c r="A113" s="34">
        <v>107</v>
      </c>
      <c r="B113" s="26" t="s">
        <v>14</v>
      </c>
      <c r="C113" s="26" t="s">
        <v>867</v>
      </c>
      <c r="D113" s="29" t="s">
        <v>948</v>
      </c>
      <c r="E113" s="37">
        <f t="shared" si="2"/>
        <v>784286.94</v>
      </c>
      <c r="F113" s="38">
        <f>'Инвентаризация на 01.08.16'!E248</f>
        <v>431081</v>
      </c>
      <c r="G113" s="38">
        <f>'Инвентаризация на 01.10.16 '!E355</f>
        <v>353205.94</v>
      </c>
      <c r="H113" s="38"/>
      <c r="I113" s="38"/>
      <c r="J113" s="38"/>
      <c r="K113" s="38"/>
    </row>
    <row r="114" spans="1:11" x14ac:dyDescent="0.25">
      <c r="A114" s="34">
        <v>108</v>
      </c>
      <c r="B114" s="26" t="s">
        <v>14</v>
      </c>
      <c r="C114" s="26" t="s">
        <v>950</v>
      </c>
      <c r="D114" s="29" t="s">
        <v>350</v>
      </c>
      <c r="E114" s="37">
        <f t="shared" si="2"/>
        <v>1000552.68</v>
      </c>
      <c r="F114" s="38">
        <f>'Инвентаризация на 01.08.16'!E249</f>
        <v>1000552.68</v>
      </c>
      <c r="G114" s="38"/>
      <c r="H114" s="38"/>
      <c r="I114" s="38"/>
      <c r="J114" s="38"/>
      <c r="K114" s="38"/>
    </row>
    <row r="115" spans="1:11" x14ac:dyDescent="0.25">
      <c r="A115" s="34">
        <v>109</v>
      </c>
      <c r="B115" s="26" t="s">
        <v>14</v>
      </c>
      <c r="C115" s="26" t="s">
        <v>1012</v>
      </c>
      <c r="D115" s="29" t="s">
        <v>1014</v>
      </c>
      <c r="E115" s="37">
        <f t="shared" si="2"/>
        <v>344699.41000000003</v>
      </c>
      <c r="F115" s="38">
        <f>'Инвентаризация на 01.08.16'!E255</f>
        <v>103409.82</v>
      </c>
      <c r="G115" s="38">
        <f>'Инвентаризация на 01.10.16 '!E356</f>
        <v>241289.59</v>
      </c>
      <c r="H115" s="38"/>
      <c r="I115" s="38"/>
      <c r="J115" s="38"/>
      <c r="K115" s="38"/>
    </row>
    <row r="116" spans="1:11" x14ac:dyDescent="0.25">
      <c r="A116" s="34">
        <v>110</v>
      </c>
      <c r="B116" s="26" t="s">
        <v>14</v>
      </c>
      <c r="C116" s="26" t="s">
        <v>388</v>
      </c>
      <c r="D116" s="29" t="s">
        <v>1013</v>
      </c>
      <c r="E116" s="37">
        <f t="shared" si="2"/>
        <v>344039.62</v>
      </c>
      <c r="F116" s="38">
        <f>'Инвентаризация на 01.08.16'!E256</f>
        <v>117039.62</v>
      </c>
      <c r="G116" s="38">
        <f>'Инвентаризация на 01.12.16 '!E434</f>
        <v>227000</v>
      </c>
      <c r="H116" s="38"/>
      <c r="I116" s="38"/>
      <c r="J116" s="38"/>
      <c r="K116" s="38"/>
    </row>
    <row r="117" spans="1:11" x14ac:dyDescent="0.25">
      <c r="A117" s="34">
        <v>111</v>
      </c>
      <c r="B117" s="26" t="s">
        <v>248</v>
      </c>
      <c r="C117" s="26" t="s">
        <v>141</v>
      </c>
      <c r="D117" s="29" t="s">
        <v>148</v>
      </c>
      <c r="E117" s="37">
        <f t="shared" si="2"/>
        <v>250591.88</v>
      </c>
      <c r="F117" s="38">
        <f>'Инвентаризация на 01.08.16'!E257</f>
        <v>75177.56</v>
      </c>
      <c r="G117" s="38">
        <f>'Инвентаризация на 01.09.16 '!E342</f>
        <v>175414.32</v>
      </c>
      <c r="H117" s="38"/>
      <c r="I117" s="38"/>
      <c r="J117" s="38"/>
      <c r="K117" s="38"/>
    </row>
    <row r="118" spans="1:11" x14ac:dyDescent="0.25">
      <c r="A118" s="34">
        <v>112</v>
      </c>
      <c r="B118" s="26" t="s">
        <v>14</v>
      </c>
      <c r="C118" s="26" t="s">
        <v>1016</v>
      </c>
      <c r="D118" s="29" t="s">
        <v>1021</v>
      </c>
      <c r="E118" s="37">
        <f t="shared" si="2"/>
        <v>1637414</v>
      </c>
      <c r="F118" s="38">
        <f>'Инвентаризация на 01.08.16'!E260</f>
        <v>491224.2</v>
      </c>
      <c r="G118" s="38">
        <f>'Инвентаризация на 01.09.16 '!E309+'Инвентаризация на 01.10.16 '!E394</f>
        <v>1146189.8</v>
      </c>
      <c r="H118" s="38"/>
      <c r="I118" s="38"/>
      <c r="J118" s="38"/>
      <c r="K118" s="38"/>
    </row>
    <row r="119" spans="1:11" x14ac:dyDescent="0.25">
      <c r="A119" s="34">
        <v>113</v>
      </c>
      <c r="B119" s="26" t="s">
        <v>14</v>
      </c>
      <c r="C119" s="26" t="s">
        <v>875</v>
      </c>
      <c r="D119" s="29" t="s">
        <v>1022</v>
      </c>
      <c r="E119" s="37">
        <f t="shared" si="2"/>
        <v>931164.8</v>
      </c>
      <c r="F119" s="38">
        <f>'Инвентаризация на 01.08.16'!E261</f>
        <v>243018</v>
      </c>
      <c r="G119" s="38">
        <f>'Инвентаризация на 01.08.16'!E306+'Инвентаризация на 01.10.16 '!E357</f>
        <v>688146.8</v>
      </c>
      <c r="H119" s="38"/>
      <c r="I119" s="38"/>
      <c r="J119" s="38"/>
      <c r="K119" s="38"/>
    </row>
    <row r="120" spans="1:11" x14ac:dyDescent="0.25">
      <c r="A120" s="34">
        <v>114</v>
      </c>
      <c r="B120" s="26" t="s">
        <v>14</v>
      </c>
      <c r="C120" s="26" t="s">
        <v>1017</v>
      </c>
      <c r="D120" s="29" t="s">
        <v>1023</v>
      </c>
      <c r="E120" s="37">
        <f t="shared" si="2"/>
        <v>418879.28</v>
      </c>
      <c r="F120" s="38">
        <f>'Инвентаризация на 01.08.16'!E262</f>
        <v>125663.78</v>
      </c>
      <c r="G120" s="38">
        <f>'Инвентаризация на 01.12.16 '!E431</f>
        <v>293215.5</v>
      </c>
      <c r="H120" s="38"/>
      <c r="I120" s="38"/>
      <c r="J120" s="38"/>
      <c r="K120" s="38"/>
    </row>
    <row r="121" spans="1:11" x14ac:dyDescent="0.25">
      <c r="A121" s="34">
        <v>115</v>
      </c>
      <c r="B121" s="26" t="s">
        <v>14</v>
      </c>
      <c r="C121" s="26" t="s">
        <v>1018</v>
      </c>
      <c r="D121" s="29" t="s">
        <v>1024</v>
      </c>
      <c r="E121" s="37">
        <f t="shared" si="2"/>
        <v>243800</v>
      </c>
      <c r="F121" s="38">
        <f>'Инвентаризация на 01.08.16'!E263</f>
        <v>73140</v>
      </c>
      <c r="G121" s="38">
        <f>'Инвентаризация на 01.12.16 '!E429</f>
        <v>170660</v>
      </c>
      <c r="H121" s="38"/>
      <c r="I121" s="38"/>
      <c r="J121" s="38"/>
      <c r="K121" s="38"/>
    </row>
    <row r="122" spans="1:11" x14ac:dyDescent="0.25">
      <c r="A122" s="34">
        <v>116</v>
      </c>
      <c r="B122" s="26" t="s">
        <v>14</v>
      </c>
      <c r="C122" s="26" t="s">
        <v>208</v>
      </c>
      <c r="D122" s="29" t="s">
        <v>1026</v>
      </c>
      <c r="E122" s="37">
        <f t="shared" si="2"/>
        <v>214961.9</v>
      </c>
      <c r="F122" s="38">
        <f>'Инвентаризация на 01.08.16'!E267</f>
        <v>214961.9</v>
      </c>
      <c r="G122" s="38"/>
      <c r="H122" s="38"/>
      <c r="I122" s="38"/>
      <c r="J122" s="38"/>
      <c r="K122" s="38"/>
    </row>
    <row r="123" spans="1:11" x14ac:dyDescent="0.25">
      <c r="A123" s="34">
        <v>117</v>
      </c>
      <c r="B123" s="26" t="s">
        <v>14</v>
      </c>
      <c r="C123" s="26" t="s">
        <v>890</v>
      </c>
      <c r="D123" s="29" t="s">
        <v>1027</v>
      </c>
      <c r="E123" s="37">
        <f t="shared" si="2"/>
        <v>990520</v>
      </c>
      <c r="F123" s="38">
        <f>'Инвентаризация на 01.08.16'!E268</f>
        <v>297156</v>
      </c>
      <c r="G123" s="38">
        <f>'Инвентаризация на 01.10.16 '!E385</f>
        <v>693364</v>
      </c>
      <c r="H123" s="38"/>
      <c r="I123" s="38"/>
      <c r="J123" s="38"/>
      <c r="K123" s="38"/>
    </row>
    <row r="124" spans="1:11" x14ac:dyDescent="0.25">
      <c r="A124" s="34">
        <v>118</v>
      </c>
      <c r="B124" s="26" t="s">
        <v>14</v>
      </c>
      <c r="C124" s="26" t="s">
        <v>65</v>
      </c>
      <c r="D124" s="29" t="s">
        <v>1028</v>
      </c>
      <c r="E124" s="37">
        <f t="shared" si="2"/>
        <v>974981.63</v>
      </c>
      <c r="F124" s="38">
        <f>'Инвентаризация на 01.08.16'!E270</f>
        <v>482981.63</v>
      </c>
      <c r="G124" s="38">
        <f>'Инвентаризация на 01.10.16 '!E390</f>
        <v>492000</v>
      </c>
      <c r="H124" s="38"/>
      <c r="I124" s="38"/>
      <c r="J124" s="38"/>
      <c r="K124" s="38"/>
    </row>
    <row r="125" spans="1:11" x14ac:dyDescent="0.25">
      <c r="A125" s="34">
        <v>119</v>
      </c>
      <c r="B125" s="26" t="s">
        <v>14</v>
      </c>
      <c r="C125" s="26" t="s">
        <v>1019</v>
      </c>
      <c r="D125" s="29" t="s">
        <v>881</v>
      </c>
      <c r="E125" s="37">
        <f t="shared" si="2"/>
        <v>377861.67</v>
      </c>
      <c r="F125" s="38">
        <f>'Инвентаризация на 01.08.16'!E271+'Инвентаризация на 01.08.16'!E272+'Инвентаризация на 01.09.16 '!E331</f>
        <v>377861.67</v>
      </c>
      <c r="G125" s="38"/>
      <c r="H125" s="38"/>
      <c r="I125" s="38"/>
      <c r="J125" s="38"/>
      <c r="K125" s="38"/>
    </row>
    <row r="126" spans="1:11" x14ac:dyDescent="0.25">
      <c r="A126" s="34">
        <v>120</v>
      </c>
      <c r="B126" s="26" t="s">
        <v>14</v>
      </c>
      <c r="C126" s="26" t="s">
        <v>1020</v>
      </c>
      <c r="D126" s="29" t="s">
        <v>1029</v>
      </c>
      <c r="E126" s="37">
        <f t="shared" si="2"/>
        <v>610000</v>
      </c>
      <c r="F126" s="38">
        <f>'Инвентаризация на 01.08.16'!E273</f>
        <v>183000</v>
      </c>
      <c r="G126" s="38">
        <f>'Инвентаризация на 01.10.16 '!E391</f>
        <v>427000</v>
      </c>
      <c r="H126" s="38"/>
      <c r="I126" s="38"/>
      <c r="J126" s="38"/>
      <c r="K126" s="38"/>
    </row>
    <row r="127" spans="1:11" x14ac:dyDescent="0.25">
      <c r="A127" s="34">
        <v>121</v>
      </c>
      <c r="B127" s="26" t="s">
        <v>14</v>
      </c>
      <c r="C127" s="26" t="s">
        <v>1030</v>
      </c>
      <c r="D127" s="29" t="s">
        <v>501</v>
      </c>
      <c r="E127" s="37">
        <f t="shared" si="2"/>
        <v>736370.9</v>
      </c>
      <c r="F127" s="38">
        <f>'Инвентаризация на 01.08.16'!E275</f>
        <v>323370.90000000002</v>
      </c>
      <c r="G127" s="38">
        <f>'Инвентаризация на 01.12.16 '!E460</f>
        <v>413000</v>
      </c>
      <c r="H127" s="38"/>
      <c r="I127" s="38"/>
      <c r="J127" s="38"/>
      <c r="K127" s="38"/>
    </row>
    <row r="128" spans="1:11" x14ac:dyDescent="0.25">
      <c r="A128" s="34">
        <v>122</v>
      </c>
      <c r="B128" s="26" t="s">
        <v>14</v>
      </c>
      <c r="C128" s="26" t="s">
        <v>1031</v>
      </c>
      <c r="D128" s="29" t="s">
        <v>1015</v>
      </c>
      <c r="E128" s="37">
        <f t="shared" si="2"/>
        <v>458796.98</v>
      </c>
      <c r="F128" s="38">
        <f>'Инвентаризация на 01.08.16'!E276</f>
        <v>137639.09</v>
      </c>
      <c r="G128" s="38">
        <f>'Инвентаризация на 01.12.16 '!E446</f>
        <v>321157.89</v>
      </c>
      <c r="H128" s="38"/>
      <c r="I128" s="38"/>
      <c r="J128" s="38"/>
      <c r="K128" s="38"/>
    </row>
    <row r="129" spans="1:11" x14ac:dyDescent="0.25">
      <c r="A129" s="34">
        <v>123</v>
      </c>
      <c r="B129" s="26" t="s">
        <v>14</v>
      </c>
      <c r="C129" s="26" t="s">
        <v>1032</v>
      </c>
      <c r="D129" s="29" t="s">
        <v>918</v>
      </c>
      <c r="E129" s="37">
        <f t="shared" si="2"/>
        <v>436562.49</v>
      </c>
      <c r="F129" s="38">
        <f>'Инвентаризация на 01.08.16'!E278</f>
        <v>141762.49</v>
      </c>
      <c r="G129" s="38">
        <f>'Инвентаризация на 01.10.16 '!E399</f>
        <v>294800</v>
      </c>
      <c r="H129" s="38"/>
      <c r="I129" s="38"/>
      <c r="J129" s="38"/>
      <c r="K129" s="38"/>
    </row>
    <row r="130" spans="1:11" x14ac:dyDescent="0.25">
      <c r="A130" s="34">
        <v>124</v>
      </c>
      <c r="B130" s="26" t="s">
        <v>14</v>
      </c>
      <c r="C130" s="26" t="s">
        <v>1033</v>
      </c>
      <c r="D130" s="29" t="s">
        <v>21</v>
      </c>
      <c r="E130" s="37">
        <f t="shared" si="2"/>
        <v>139157.04999999999</v>
      </c>
      <c r="F130" s="38">
        <f>'Инвентаризация на 01.08.16'!E282</f>
        <v>139157.04999999999</v>
      </c>
      <c r="G130" s="38"/>
      <c r="H130" s="38"/>
      <c r="I130" s="38"/>
      <c r="J130" s="38"/>
      <c r="K130" s="38"/>
    </row>
    <row r="131" spans="1:11" x14ac:dyDescent="0.25">
      <c r="A131" s="34">
        <v>125</v>
      </c>
      <c r="B131" s="26" t="s">
        <v>14</v>
      </c>
      <c r="C131" s="26" t="s">
        <v>45</v>
      </c>
      <c r="D131" s="29" t="s">
        <v>510</v>
      </c>
      <c r="E131" s="37">
        <f t="shared" si="2"/>
        <v>502734</v>
      </c>
      <c r="F131" s="38">
        <f>'Инвентаризация на 01.08.16'!E283</f>
        <v>150820.20000000001</v>
      </c>
      <c r="G131" s="38">
        <f>'Инвентаризация на 01.12.16 '!E441</f>
        <v>351913.8</v>
      </c>
      <c r="H131" s="38"/>
      <c r="I131" s="38"/>
      <c r="J131" s="38"/>
      <c r="K131" s="38"/>
    </row>
    <row r="132" spans="1:11" x14ac:dyDescent="0.25">
      <c r="A132" s="34">
        <v>126</v>
      </c>
      <c r="B132" s="26" t="s">
        <v>14</v>
      </c>
      <c r="C132" s="26" t="s">
        <v>252</v>
      </c>
      <c r="D132" s="29" t="s">
        <v>1021</v>
      </c>
      <c r="E132" s="37">
        <f t="shared" si="2"/>
        <v>551275.69999999995</v>
      </c>
      <c r="F132" s="38">
        <f>'Инвентаризация на 01.08.16'!E284</f>
        <v>551275.69999999995</v>
      </c>
      <c r="G132" s="38"/>
      <c r="H132" s="38"/>
      <c r="I132" s="38"/>
      <c r="J132" s="38"/>
      <c r="K132" s="38"/>
    </row>
    <row r="133" spans="1:11" x14ac:dyDescent="0.25">
      <c r="A133" s="34">
        <v>127</v>
      </c>
      <c r="B133" s="26" t="s">
        <v>1222</v>
      </c>
      <c r="C133" s="26" t="s">
        <v>1224</v>
      </c>
      <c r="D133" s="29" t="s">
        <v>218</v>
      </c>
      <c r="E133" s="37">
        <f t="shared" si="2"/>
        <v>436083.6</v>
      </c>
      <c r="F133" s="38">
        <f>'Инвентаризация на 01.08.16'!E285</f>
        <v>436083.6</v>
      </c>
      <c r="G133" s="38"/>
      <c r="H133" s="38"/>
      <c r="I133" s="38"/>
      <c r="J133" s="38"/>
      <c r="K133" s="38"/>
    </row>
    <row r="134" spans="1:11" x14ac:dyDescent="0.25">
      <c r="A134" s="34">
        <v>128</v>
      </c>
      <c r="B134" s="26" t="s">
        <v>14</v>
      </c>
      <c r="C134" s="26" t="s">
        <v>15</v>
      </c>
      <c r="D134" s="29" t="s">
        <v>1233</v>
      </c>
      <c r="E134" s="37">
        <f t="shared" si="2"/>
        <v>887694.15</v>
      </c>
      <c r="F134" s="38">
        <f>'Инвентаризация на 01.08.16'!E289</f>
        <v>266308.25</v>
      </c>
      <c r="G134" s="38">
        <f>'Инвентаризация на 01.10.16 '!E374</f>
        <v>621385.9</v>
      </c>
      <c r="H134" s="38"/>
      <c r="I134" s="38"/>
      <c r="J134" s="38"/>
      <c r="K134" s="38"/>
    </row>
    <row r="135" spans="1:11" x14ac:dyDescent="0.25">
      <c r="A135" s="34">
        <v>129</v>
      </c>
      <c r="B135" s="26" t="s">
        <v>14</v>
      </c>
      <c r="C135" s="26" t="s">
        <v>1250</v>
      </c>
      <c r="D135" s="29" t="s">
        <v>1252</v>
      </c>
      <c r="E135" s="37">
        <f t="shared" ref="E135:E188" si="4">F135+G135</f>
        <v>631173.04</v>
      </c>
      <c r="F135" s="38">
        <f>'Инвентаризация на 01.08.16'!E291</f>
        <v>222173.04</v>
      </c>
      <c r="G135" s="38">
        <f>'Инвентаризация на 01.10.16 '!E386</f>
        <v>409000</v>
      </c>
      <c r="H135" s="38"/>
      <c r="I135" s="38"/>
      <c r="J135" s="38"/>
      <c r="K135" s="38"/>
    </row>
    <row r="136" spans="1:11" x14ac:dyDescent="0.25">
      <c r="A136" s="34">
        <v>130</v>
      </c>
      <c r="B136" s="26" t="s">
        <v>14</v>
      </c>
      <c r="C136" s="26" t="s">
        <v>890</v>
      </c>
      <c r="D136" s="29" t="s">
        <v>1253</v>
      </c>
      <c r="E136" s="37">
        <f t="shared" si="4"/>
        <v>87842.05</v>
      </c>
      <c r="F136" s="38">
        <f>'Инвентаризация на 01.08.16'!E292</f>
        <v>87842.05</v>
      </c>
      <c r="G136" s="38"/>
      <c r="H136" s="38"/>
      <c r="I136" s="38"/>
      <c r="J136" s="38"/>
      <c r="K136" s="38"/>
    </row>
    <row r="137" spans="1:11" x14ac:dyDescent="0.25">
      <c r="A137" s="34">
        <v>131</v>
      </c>
      <c r="B137" s="26" t="s">
        <v>14</v>
      </c>
      <c r="C137" s="26" t="s">
        <v>1251</v>
      </c>
      <c r="D137" s="29" t="s">
        <v>458</v>
      </c>
      <c r="E137" s="37">
        <f t="shared" si="4"/>
        <v>240269.24</v>
      </c>
      <c r="F137" s="38">
        <f>'Инвентаризация на 01.08.16'!E293</f>
        <v>72080.77</v>
      </c>
      <c r="G137" s="38">
        <f>'Инвентаризация на 01.12.16 '!E425</f>
        <v>168188.47</v>
      </c>
      <c r="H137" s="38"/>
      <c r="I137" s="38"/>
      <c r="J137" s="38"/>
      <c r="K137" s="38"/>
    </row>
    <row r="138" spans="1:11" x14ac:dyDescent="0.25">
      <c r="A138" s="34">
        <v>132</v>
      </c>
      <c r="B138" s="26" t="s">
        <v>14</v>
      </c>
      <c r="C138" s="26" t="s">
        <v>1017</v>
      </c>
      <c r="D138" s="29" t="s">
        <v>1264</v>
      </c>
      <c r="E138" s="37">
        <f t="shared" si="4"/>
        <v>480804.3</v>
      </c>
      <c r="F138" s="38">
        <f>'Инвентаризация на 01.08.16'!E294</f>
        <v>159900.29999999999</v>
      </c>
      <c r="G138" s="38">
        <f>'Инвентаризация на 01.12.16 '!E456</f>
        <v>320904</v>
      </c>
      <c r="H138" s="38"/>
      <c r="I138" s="38"/>
      <c r="J138" s="38"/>
      <c r="K138" s="38"/>
    </row>
    <row r="139" spans="1:11" x14ac:dyDescent="0.25">
      <c r="A139" s="34">
        <v>133</v>
      </c>
      <c r="B139" s="26" t="s">
        <v>14</v>
      </c>
      <c r="C139" s="26" t="s">
        <v>1018</v>
      </c>
      <c r="D139" s="29" t="s">
        <v>61</v>
      </c>
      <c r="E139" s="37">
        <f t="shared" si="4"/>
        <v>303728.3</v>
      </c>
      <c r="F139" s="38">
        <f>'Инвентаризация на 01.08.16'!E295</f>
        <v>91118.49</v>
      </c>
      <c r="G139" s="38">
        <f>'Инвентаризация на 01.09.16 '!E321</f>
        <v>212609.81</v>
      </c>
      <c r="H139" s="38"/>
      <c r="I139" s="38"/>
      <c r="J139" s="38"/>
      <c r="K139" s="38"/>
    </row>
    <row r="140" spans="1:11" x14ac:dyDescent="0.25">
      <c r="A140" s="34">
        <v>134</v>
      </c>
      <c r="B140" s="26" t="s">
        <v>14</v>
      </c>
      <c r="C140" s="26" t="s">
        <v>890</v>
      </c>
      <c r="D140" s="29" t="s">
        <v>1254</v>
      </c>
      <c r="E140" s="37">
        <f t="shared" si="4"/>
        <v>967981.64</v>
      </c>
      <c r="F140" s="38">
        <f>'Инвентаризация на 01.08.16'!E296</f>
        <v>482981.64</v>
      </c>
      <c r="G140" s="38">
        <f>'Инвентаризация на 01.12.16 '!E405</f>
        <v>485000</v>
      </c>
      <c r="H140" s="38"/>
      <c r="I140" s="38"/>
      <c r="J140" s="38"/>
      <c r="K140" s="38"/>
    </row>
    <row r="141" spans="1:11" x14ac:dyDescent="0.25">
      <c r="A141" s="34">
        <v>135</v>
      </c>
      <c r="B141" s="26" t="s">
        <v>14</v>
      </c>
      <c r="C141" s="26" t="s">
        <v>92</v>
      </c>
      <c r="D141" s="29" t="s">
        <v>405</v>
      </c>
      <c r="E141" s="37">
        <f t="shared" si="4"/>
        <v>118005.6</v>
      </c>
      <c r="F141" s="38">
        <f>'Инвентаризация на 01.08.16'!E298</f>
        <v>118005.6</v>
      </c>
      <c r="G141" s="38"/>
      <c r="H141" s="38"/>
      <c r="I141" s="38"/>
      <c r="J141" s="38"/>
      <c r="K141" s="38"/>
    </row>
    <row r="142" spans="1:11" x14ac:dyDescent="0.25">
      <c r="A142" s="34">
        <v>136</v>
      </c>
      <c r="B142" s="26" t="s">
        <v>14</v>
      </c>
      <c r="C142" s="26" t="s">
        <v>890</v>
      </c>
      <c r="D142" s="29" t="s">
        <v>1255</v>
      </c>
      <c r="E142" s="37">
        <f t="shared" si="4"/>
        <v>139538.59</v>
      </c>
      <c r="F142" s="38">
        <f>'Инвентаризация на 01.08.16'!E299</f>
        <v>41861.58</v>
      </c>
      <c r="G142" s="38">
        <f>'Инвентаризация на 01.12.16 '!E409</f>
        <v>97677.01</v>
      </c>
      <c r="H142" s="38"/>
      <c r="I142" s="38"/>
      <c r="J142" s="38"/>
      <c r="K142" s="38"/>
    </row>
    <row r="143" spans="1:11" x14ac:dyDescent="0.25">
      <c r="A143" s="34">
        <v>137</v>
      </c>
      <c r="B143" s="26" t="s">
        <v>248</v>
      </c>
      <c r="C143" s="26" t="s">
        <v>141</v>
      </c>
      <c r="D143" s="29" t="s">
        <v>405</v>
      </c>
      <c r="E143" s="37">
        <f t="shared" si="4"/>
        <v>195000</v>
      </c>
      <c r="F143" s="38">
        <f>'Инвентаризация на 01.08.16'!E219</f>
        <v>58500</v>
      </c>
      <c r="G143" s="38">
        <f>'Инвентаризация на 01.08.16'!E301</f>
        <v>136500</v>
      </c>
      <c r="H143" s="38"/>
      <c r="I143" s="38"/>
      <c r="J143" s="38"/>
      <c r="K143" s="38"/>
    </row>
    <row r="144" spans="1:11" x14ac:dyDescent="0.25">
      <c r="A144" s="34">
        <v>138</v>
      </c>
      <c r="B144" s="26" t="str">
        <f>'Инвентаризация на 01.08.16'!L305</f>
        <v>г.Новосибирск</v>
      </c>
      <c r="C144" s="28" t="str">
        <f>'Инвентаризация на 01.08.16'!M305</f>
        <v>Терешковой</v>
      </c>
      <c r="D144" s="29" t="s">
        <v>443</v>
      </c>
      <c r="E144" s="37">
        <f t="shared" si="4"/>
        <v>535312.80000000005</v>
      </c>
      <c r="F144" s="38">
        <f>'Инвентаризация на 01.08.16'!E305</f>
        <v>535312.80000000005</v>
      </c>
      <c r="G144" s="38"/>
      <c r="H144" s="38"/>
      <c r="I144" s="38"/>
      <c r="J144" s="38"/>
      <c r="K144" s="38"/>
    </row>
    <row r="145" spans="1:11" x14ac:dyDescent="0.25">
      <c r="A145" s="34">
        <v>139</v>
      </c>
      <c r="B145" s="26" t="s">
        <v>14</v>
      </c>
      <c r="C145" s="26" t="s">
        <v>890</v>
      </c>
      <c r="D145" s="29" t="s">
        <v>1375</v>
      </c>
      <c r="E145" s="37">
        <f t="shared" si="4"/>
        <v>377893.23</v>
      </c>
      <c r="F145" s="38">
        <f>'Инвентаризация на 01.09.16 '!E312</f>
        <v>113367.97</v>
      </c>
      <c r="G145" s="38">
        <f>'Инвентаризация на 01.10.16 '!E392</f>
        <v>264525.26</v>
      </c>
      <c r="H145" s="38"/>
      <c r="I145" s="38"/>
      <c r="J145" s="38"/>
      <c r="K145" s="38"/>
    </row>
    <row r="146" spans="1:11" x14ac:dyDescent="0.25">
      <c r="A146" s="34">
        <v>140</v>
      </c>
      <c r="B146" s="26" t="str">
        <f>'Инвентаризация на 01.09.16 '!L319</f>
        <v>г.Болотное</v>
      </c>
      <c r="C146" s="28" t="str">
        <f>'Инвентаризация на 01.09.16 '!M319</f>
        <v>Степная</v>
      </c>
      <c r="D146" s="29" t="s">
        <v>1415</v>
      </c>
      <c r="E146" s="37">
        <f t="shared" si="4"/>
        <v>133000</v>
      </c>
      <c r="F146" s="38">
        <f>'Инвентаризация на 01.09.16 '!E319</f>
        <v>39900</v>
      </c>
      <c r="G146" s="38">
        <f>'Инвентаризация на 01.10.16 '!E367</f>
        <v>93100</v>
      </c>
      <c r="H146" s="38"/>
      <c r="I146" s="38"/>
      <c r="J146" s="38"/>
      <c r="K146" s="38"/>
    </row>
    <row r="147" spans="1:11" x14ac:dyDescent="0.25">
      <c r="A147" s="34">
        <v>141</v>
      </c>
      <c r="B147" s="26" t="s">
        <v>14</v>
      </c>
      <c r="C147" s="28" t="s">
        <v>890</v>
      </c>
      <c r="D147" s="29" t="s">
        <v>1413</v>
      </c>
      <c r="E147" s="37">
        <f t="shared" si="4"/>
        <v>898223.29</v>
      </c>
      <c r="F147" s="38">
        <f>'Инвентаризация на 01.09.16 '!E314</f>
        <v>268223.28999999998</v>
      </c>
      <c r="G147" s="38">
        <f>'Инвентаризация на 01.12.16 '!E453</f>
        <v>630000</v>
      </c>
      <c r="H147" s="38"/>
      <c r="I147" s="38"/>
      <c r="J147" s="38"/>
      <c r="K147" s="38"/>
    </row>
    <row r="148" spans="1:11" x14ac:dyDescent="0.25">
      <c r="A148" s="34">
        <v>142</v>
      </c>
      <c r="B148" s="26" t="s">
        <v>14</v>
      </c>
      <c r="C148" s="28" t="s">
        <v>109</v>
      </c>
      <c r="D148" s="29" t="s">
        <v>261</v>
      </c>
      <c r="E148" s="37">
        <f t="shared" si="4"/>
        <v>82889.45</v>
      </c>
      <c r="F148" s="38">
        <f>'Инвентаризация на 01.09.16 '!E324</f>
        <v>82889.45</v>
      </c>
      <c r="G148" s="38"/>
      <c r="H148" s="38"/>
      <c r="I148" s="38"/>
      <c r="J148" s="38"/>
      <c r="K148" s="38"/>
    </row>
    <row r="149" spans="1:11" x14ac:dyDescent="0.25">
      <c r="A149" s="34">
        <v>143</v>
      </c>
      <c r="B149" s="26" t="s">
        <v>14</v>
      </c>
      <c r="C149" s="28" t="s">
        <v>15</v>
      </c>
      <c r="D149" s="29" t="s">
        <v>1436</v>
      </c>
      <c r="E149" s="37">
        <f t="shared" si="4"/>
        <v>1416954.62</v>
      </c>
      <c r="F149" s="38">
        <f>'Инвентаризация на 01.09.16 '!E326</f>
        <v>425086.38</v>
      </c>
      <c r="G149" s="38">
        <f>'Инвентаризация на 01.12.16 '!E415</f>
        <v>991868.24</v>
      </c>
      <c r="H149" s="38"/>
      <c r="I149" s="38"/>
      <c r="J149" s="38"/>
      <c r="K149" s="38"/>
    </row>
    <row r="150" spans="1:11" x14ac:dyDescent="0.25">
      <c r="A150" s="34">
        <v>144</v>
      </c>
      <c r="B150" s="26" t="s">
        <v>14</v>
      </c>
      <c r="C150" s="28" t="s">
        <v>1435</v>
      </c>
      <c r="D150" s="29" t="s">
        <v>1437</v>
      </c>
      <c r="E150" s="37">
        <f t="shared" si="4"/>
        <v>532877.38</v>
      </c>
      <c r="F150" s="38">
        <f>'Инвентаризация на 01.09.16 '!E327</f>
        <v>159863.21</v>
      </c>
      <c r="G150" s="38">
        <f>'Инвентаризация на 01.12.16 '!E424</f>
        <v>373014.17</v>
      </c>
      <c r="H150" s="38"/>
      <c r="I150" s="38"/>
      <c r="J150" s="38"/>
      <c r="K150" s="38"/>
    </row>
    <row r="151" spans="1:11" x14ac:dyDescent="0.25">
      <c r="A151" s="34">
        <v>145</v>
      </c>
      <c r="B151" s="26" t="s">
        <v>14</v>
      </c>
      <c r="C151" s="28" t="s">
        <v>1456</v>
      </c>
      <c r="D151" s="29" t="s">
        <v>458</v>
      </c>
      <c r="E151" s="37">
        <f t="shared" si="4"/>
        <v>103138.8</v>
      </c>
      <c r="F151" s="38">
        <f>'Инвентаризация на 01.09.16 '!E333</f>
        <v>103138.8</v>
      </c>
      <c r="G151" s="38"/>
      <c r="H151" s="38"/>
      <c r="I151" s="38"/>
      <c r="J151" s="38"/>
      <c r="K151" s="38"/>
    </row>
    <row r="152" spans="1:11" x14ac:dyDescent="0.25">
      <c r="A152" s="34">
        <v>146</v>
      </c>
      <c r="B152" s="26" t="s">
        <v>14</v>
      </c>
      <c r="C152" s="28" t="s">
        <v>1020</v>
      </c>
      <c r="D152" s="29" t="s">
        <v>1457</v>
      </c>
      <c r="E152" s="37">
        <f t="shared" si="4"/>
        <v>88209.01</v>
      </c>
      <c r="F152" s="38">
        <f>'Инвентаризация на 01.09.16 '!E334</f>
        <v>88209.01</v>
      </c>
      <c r="G152" s="38"/>
      <c r="H152" s="38"/>
      <c r="I152" s="38"/>
      <c r="J152" s="38"/>
      <c r="K152" s="38"/>
    </row>
    <row r="153" spans="1:11" x14ac:dyDescent="0.25">
      <c r="A153" s="34">
        <v>147</v>
      </c>
      <c r="B153" s="26" t="s">
        <v>14</v>
      </c>
      <c r="C153" s="28" t="s">
        <v>1031</v>
      </c>
      <c r="D153" s="29" t="s">
        <v>510</v>
      </c>
      <c r="E153" s="37">
        <f t="shared" si="4"/>
        <v>46721.27</v>
      </c>
      <c r="F153" s="38">
        <f>'Инвентаризация на 01.09.16 '!E335</f>
        <v>46721.27</v>
      </c>
      <c r="G153" s="38"/>
      <c r="H153" s="38"/>
      <c r="I153" s="38"/>
      <c r="J153" s="38"/>
      <c r="K153" s="38"/>
    </row>
    <row r="154" spans="1:11" x14ac:dyDescent="0.25">
      <c r="A154" s="34">
        <v>148</v>
      </c>
      <c r="B154" s="134" t="s">
        <v>283</v>
      </c>
      <c r="C154" s="16"/>
      <c r="D154" s="136" t="s">
        <v>464</v>
      </c>
      <c r="E154" s="37">
        <f t="shared" si="4"/>
        <v>291963.09000000003</v>
      </c>
      <c r="F154" s="38">
        <f>'Инвентаризация на 01.09.16 '!E336</f>
        <v>291963.09000000003</v>
      </c>
      <c r="G154" s="38"/>
      <c r="H154" s="38"/>
      <c r="I154" s="38"/>
      <c r="J154" s="38"/>
      <c r="K154" s="38"/>
    </row>
    <row r="155" spans="1:11" x14ac:dyDescent="0.25">
      <c r="A155" s="34">
        <v>149</v>
      </c>
      <c r="B155" s="26" t="s">
        <v>14</v>
      </c>
      <c r="C155" s="28" t="s">
        <v>180</v>
      </c>
      <c r="D155" s="29" t="s">
        <v>195</v>
      </c>
      <c r="E155" s="37">
        <f t="shared" si="4"/>
        <v>1206323</v>
      </c>
      <c r="F155" s="38">
        <v>0</v>
      </c>
      <c r="G155" s="38">
        <f>'Инвентаризация на 01.10.16 '!E371+'Инвентаризация на 01.12.16 '!E457</f>
        <v>1206323</v>
      </c>
      <c r="H155" s="38"/>
      <c r="I155" s="38"/>
      <c r="J155" s="38"/>
      <c r="K155" s="38"/>
    </row>
    <row r="156" spans="1:11" x14ac:dyDescent="0.25">
      <c r="A156" s="34">
        <v>150</v>
      </c>
      <c r="B156" s="26" t="s">
        <v>283</v>
      </c>
      <c r="C156" s="28"/>
      <c r="D156" s="29" t="s">
        <v>1021</v>
      </c>
      <c r="E156" s="37">
        <f t="shared" si="4"/>
        <v>439374.15</v>
      </c>
      <c r="F156" s="38">
        <f>'Инвентаризация на 01.09.16 '!E341</f>
        <v>128987.41</v>
      </c>
      <c r="G156" s="38">
        <f>'Инвентаризация на 01.12.16 '!E459+'Инвентаризация на 01.12.16 '!E439</f>
        <v>310386.74000000005</v>
      </c>
      <c r="H156" s="38"/>
      <c r="I156" s="38"/>
      <c r="J156" s="38"/>
      <c r="K156" s="38"/>
    </row>
    <row r="157" spans="1:11" x14ac:dyDescent="0.25">
      <c r="A157" s="34">
        <v>151</v>
      </c>
      <c r="B157" s="26" t="s">
        <v>14</v>
      </c>
      <c r="C157" s="28" t="s">
        <v>1475</v>
      </c>
      <c r="D157" s="29" t="s">
        <v>121</v>
      </c>
      <c r="E157" s="37">
        <f t="shared" si="4"/>
        <v>332630.08</v>
      </c>
      <c r="F157" s="38">
        <f>'Инвентаризация на 01.09.16 '!E343</f>
        <v>332630.08</v>
      </c>
      <c r="G157" s="38"/>
      <c r="H157" s="38"/>
      <c r="I157" s="38"/>
      <c r="J157" s="38"/>
      <c r="K157" s="38"/>
    </row>
    <row r="158" spans="1:11" x14ac:dyDescent="0.25">
      <c r="A158" s="34">
        <v>152</v>
      </c>
      <c r="B158" s="26" t="s">
        <v>14</v>
      </c>
      <c r="C158" s="28" t="s">
        <v>1476</v>
      </c>
      <c r="D158" s="29" t="s">
        <v>195</v>
      </c>
      <c r="E158" s="37">
        <f t="shared" si="4"/>
        <v>44976.84</v>
      </c>
      <c r="F158" s="38">
        <f>'Инвентаризация на 01.09.16 '!E344</f>
        <v>44976.84</v>
      </c>
      <c r="G158" s="38"/>
      <c r="H158" s="38"/>
      <c r="I158" s="38"/>
      <c r="J158" s="38"/>
      <c r="K158" s="38"/>
    </row>
    <row r="159" spans="1:11" x14ac:dyDescent="0.25">
      <c r="A159" s="140">
        <v>153</v>
      </c>
      <c r="B159" s="26" t="s">
        <v>14</v>
      </c>
      <c r="C159" s="142" t="s">
        <v>890</v>
      </c>
      <c r="D159" s="143" t="s">
        <v>1490</v>
      </c>
      <c r="E159" s="37">
        <v>330000</v>
      </c>
      <c r="F159" s="38">
        <v>330000</v>
      </c>
      <c r="G159" s="38"/>
      <c r="H159" s="38"/>
      <c r="I159" s="38"/>
      <c r="J159" s="38"/>
      <c r="K159" s="38"/>
    </row>
    <row r="160" spans="1:11" x14ac:dyDescent="0.25">
      <c r="A160" s="140">
        <v>154</v>
      </c>
      <c r="B160" s="26" t="s">
        <v>14</v>
      </c>
      <c r="C160" s="142" t="s">
        <v>774</v>
      </c>
      <c r="D160" s="143" t="s">
        <v>218</v>
      </c>
      <c r="E160" s="37">
        <f t="shared" si="4"/>
        <v>591564.07999999996</v>
      </c>
      <c r="F160" s="38">
        <f>'Инвентаризация на 01.10.16 '!E398</f>
        <v>591564.07999999996</v>
      </c>
      <c r="G160" s="38"/>
      <c r="H160" s="38"/>
      <c r="I160" s="38"/>
      <c r="J160" s="38"/>
      <c r="K160" s="38"/>
    </row>
    <row r="161" spans="1:11" x14ac:dyDescent="0.25">
      <c r="A161" s="140">
        <v>155</v>
      </c>
      <c r="B161" s="26" t="s">
        <v>14</v>
      </c>
      <c r="C161" s="142" t="s">
        <v>1537</v>
      </c>
      <c r="D161" s="143" t="s">
        <v>772</v>
      </c>
      <c r="E161" s="37">
        <f t="shared" si="4"/>
        <v>481856.58999999997</v>
      </c>
      <c r="F161" s="38">
        <f>'Инвентаризация на 01.10.16 '!E372</f>
        <v>144556.97</v>
      </c>
      <c r="G161" s="38">
        <f>'Инвентаризация на 01.12.16 '!E435</f>
        <v>337299.62</v>
      </c>
      <c r="H161" s="38"/>
      <c r="I161" s="38"/>
      <c r="J161" s="38"/>
      <c r="K161" s="38"/>
    </row>
    <row r="162" spans="1:11" x14ac:dyDescent="0.25">
      <c r="A162" s="140">
        <v>156</v>
      </c>
      <c r="B162" s="26" t="s">
        <v>14</v>
      </c>
      <c r="C162" s="142" t="s">
        <v>1643</v>
      </c>
      <c r="D162" s="143" t="s">
        <v>229</v>
      </c>
      <c r="E162" s="37">
        <f t="shared" si="4"/>
        <v>338289.80000000005</v>
      </c>
      <c r="F162" s="38">
        <f>'Инвентаризация на 01.10.16 '!E345+'Инвентаризация на 01.10.16 '!E351+'Инвентаризация на 01.10.16 '!E352</f>
        <v>112373.34</v>
      </c>
      <c r="G162" s="38">
        <f>'Инвентаризация на 01.12.16 '!E428+'Инвентаризация на 01.12.16 '!E437</f>
        <v>225916.46000000002</v>
      </c>
      <c r="H162" s="38"/>
      <c r="I162" s="38"/>
      <c r="J162" s="38"/>
      <c r="K162" s="38"/>
    </row>
    <row r="163" spans="1:11" x14ac:dyDescent="0.25">
      <c r="A163" s="140">
        <v>157</v>
      </c>
      <c r="B163" s="141" t="s">
        <v>14</v>
      </c>
      <c r="C163" s="142" t="s">
        <v>1020</v>
      </c>
      <c r="D163" s="143" t="s">
        <v>241</v>
      </c>
      <c r="E163" s="37">
        <f t="shared" si="4"/>
        <v>1457216.0499999998</v>
      </c>
      <c r="F163" s="38">
        <f>'Инвентаризация на 01.10.16 '!E347</f>
        <v>528134.86</v>
      </c>
      <c r="G163" s="38">
        <f>'Инвентаризация на 01.10.16 '!E396</f>
        <v>929081.19</v>
      </c>
      <c r="H163" s="38"/>
      <c r="I163" s="38"/>
      <c r="J163" s="38"/>
      <c r="K163" s="38"/>
    </row>
    <row r="164" spans="1:11" x14ac:dyDescent="0.25">
      <c r="A164" s="140">
        <v>158</v>
      </c>
      <c r="B164" s="141" t="s">
        <v>14</v>
      </c>
      <c r="C164" s="142" t="s">
        <v>1573</v>
      </c>
      <c r="D164" s="143" t="s">
        <v>470</v>
      </c>
      <c r="E164" s="37">
        <f t="shared" si="4"/>
        <v>364819.82</v>
      </c>
      <c r="F164" s="38">
        <f>'Инвентаризация на 01.10.16 '!E348</f>
        <v>213917.91</v>
      </c>
      <c r="G164" s="38">
        <f>'Инвентаризация на 01.12.16 '!E406</f>
        <v>150901.91</v>
      </c>
      <c r="H164" s="38"/>
      <c r="I164" s="38"/>
      <c r="J164" s="38"/>
      <c r="K164" s="38"/>
    </row>
    <row r="165" spans="1:11" x14ac:dyDescent="0.25">
      <c r="A165" s="140">
        <v>159</v>
      </c>
      <c r="B165" s="141" t="s">
        <v>14</v>
      </c>
      <c r="C165" s="142" t="s">
        <v>1644</v>
      </c>
      <c r="D165" s="143" t="s">
        <v>1574</v>
      </c>
      <c r="E165" s="37">
        <f t="shared" si="4"/>
        <v>224703.86</v>
      </c>
      <c r="F165" s="38">
        <f>'Инвентаризация на 01.10.16 '!E349+'Инвентаризация на 01.10.16 '!E350+'Инвентаризация на 01.10.16 '!E381</f>
        <v>224703.86</v>
      </c>
      <c r="G165" s="38"/>
      <c r="H165" s="38"/>
      <c r="I165" s="38"/>
      <c r="J165" s="38"/>
      <c r="K165" s="38"/>
    </row>
    <row r="166" spans="1:11" x14ac:dyDescent="0.25">
      <c r="A166" s="140">
        <v>160</v>
      </c>
      <c r="B166" s="141" t="s">
        <v>14</v>
      </c>
      <c r="C166" s="142" t="s">
        <v>65</v>
      </c>
      <c r="D166" s="143" t="s">
        <v>1531</v>
      </c>
      <c r="E166" s="37">
        <f t="shared" si="4"/>
        <v>102385.8</v>
      </c>
      <c r="F166" s="38">
        <f>'Инвентаризация на 01.10.16 '!E358</f>
        <v>102385.8</v>
      </c>
      <c r="G166" s="38"/>
      <c r="H166" s="38"/>
      <c r="I166" s="38"/>
      <c r="J166" s="38"/>
      <c r="K166" s="38"/>
    </row>
    <row r="167" spans="1:11" x14ac:dyDescent="0.25">
      <c r="A167" s="140">
        <v>161</v>
      </c>
      <c r="B167" s="141" t="s">
        <v>14</v>
      </c>
      <c r="C167" s="142" t="s">
        <v>774</v>
      </c>
      <c r="D167" s="143" t="s">
        <v>1535</v>
      </c>
      <c r="E167" s="37">
        <f t="shared" si="4"/>
        <v>465536.3</v>
      </c>
      <c r="F167" s="38">
        <f>'Инвентаризация на 01.10.16 '!E366</f>
        <v>465536.3</v>
      </c>
      <c r="G167" s="38"/>
      <c r="H167" s="38"/>
      <c r="I167" s="38"/>
      <c r="J167" s="38"/>
      <c r="K167" s="38"/>
    </row>
    <row r="168" spans="1:11" x14ac:dyDescent="0.25">
      <c r="A168" s="140">
        <v>162</v>
      </c>
      <c r="B168" s="141" t="s">
        <v>248</v>
      </c>
      <c r="C168" s="142" t="s">
        <v>141</v>
      </c>
      <c r="D168" s="143" t="s">
        <v>142</v>
      </c>
      <c r="E168" s="37">
        <f t="shared" si="4"/>
        <v>110514.67</v>
      </c>
      <c r="F168" s="38">
        <f>'Инвентаризация на 01.10.16 '!E377</f>
        <v>110514.67</v>
      </c>
      <c r="G168" s="38"/>
      <c r="H168" s="38"/>
      <c r="I168" s="38"/>
      <c r="J168" s="38"/>
      <c r="K168" s="38"/>
    </row>
    <row r="169" spans="1:11" x14ac:dyDescent="0.25">
      <c r="A169" s="140">
        <v>163</v>
      </c>
      <c r="B169" s="141" t="s">
        <v>14</v>
      </c>
      <c r="C169" s="142" t="s">
        <v>92</v>
      </c>
      <c r="D169" s="143" t="s">
        <v>1529</v>
      </c>
      <c r="E169" s="37">
        <f t="shared" si="4"/>
        <v>118980</v>
      </c>
      <c r="F169" s="38">
        <f>'Инвентаризация на 01.10.16 '!E379</f>
        <v>118980</v>
      </c>
      <c r="G169" s="38"/>
      <c r="H169" s="38"/>
      <c r="I169" s="38"/>
      <c r="J169" s="38"/>
      <c r="K169" s="38"/>
    </row>
    <row r="170" spans="1:11" x14ac:dyDescent="0.25">
      <c r="A170" s="140">
        <v>164</v>
      </c>
      <c r="B170" s="141" t="s">
        <v>14</v>
      </c>
      <c r="C170" s="142" t="s">
        <v>1645</v>
      </c>
      <c r="D170" s="143" t="s">
        <v>443</v>
      </c>
      <c r="E170" s="37">
        <f t="shared" si="4"/>
        <v>217241.29</v>
      </c>
      <c r="F170" s="38">
        <f>'Инвентаризация на 01.10.16 '!E382</f>
        <v>217241.29</v>
      </c>
      <c r="G170" s="38"/>
      <c r="H170" s="38"/>
      <c r="I170" s="38"/>
      <c r="J170" s="38"/>
      <c r="K170" s="38"/>
    </row>
    <row r="171" spans="1:11" x14ac:dyDescent="0.25">
      <c r="A171" s="140">
        <v>165</v>
      </c>
      <c r="B171" s="26" t="s">
        <v>14</v>
      </c>
      <c r="C171" s="142" t="s">
        <v>917</v>
      </c>
      <c r="D171" s="143" t="s">
        <v>1599</v>
      </c>
      <c r="E171" s="37">
        <f t="shared" si="4"/>
        <v>72000</v>
      </c>
      <c r="F171" s="38">
        <f>'Инвентаризация на 01.10.16 '!E383</f>
        <v>72000</v>
      </c>
      <c r="G171" s="38"/>
      <c r="H171" s="38"/>
      <c r="I171" s="38"/>
      <c r="J171" s="38"/>
      <c r="K171" s="38"/>
    </row>
    <row r="172" spans="1:11" x14ac:dyDescent="0.25">
      <c r="A172" s="140">
        <v>166</v>
      </c>
      <c r="B172" s="141" t="s">
        <v>27</v>
      </c>
      <c r="C172" s="142" t="s">
        <v>92</v>
      </c>
      <c r="D172" s="143" t="s">
        <v>405</v>
      </c>
      <c r="E172" s="37">
        <f t="shared" si="4"/>
        <v>275346.40000000002</v>
      </c>
      <c r="F172" s="38">
        <f>'Инвентаризация на 01.12.16 '!E401</f>
        <v>275346.40000000002</v>
      </c>
      <c r="G172" s="38"/>
      <c r="H172" s="38"/>
      <c r="I172" s="38"/>
      <c r="J172" s="38"/>
      <c r="K172" s="38"/>
    </row>
    <row r="173" spans="1:11" x14ac:dyDescent="0.25">
      <c r="A173" s="140">
        <v>167</v>
      </c>
      <c r="B173" s="141" t="s">
        <v>248</v>
      </c>
      <c r="C173" s="142" t="s">
        <v>141</v>
      </c>
      <c r="D173" s="143" t="s">
        <v>213</v>
      </c>
      <c r="E173" s="37">
        <f t="shared" si="4"/>
        <v>66960</v>
      </c>
      <c r="F173" s="38">
        <f>'Инвентаризация на 01.12.16 '!E407+'Инвентаризация на 01.12.16 '!E408</f>
        <v>66960</v>
      </c>
      <c r="G173" s="38"/>
      <c r="H173" s="38"/>
      <c r="I173" s="38"/>
      <c r="J173" s="38"/>
      <c r="K173" s="38"/>
    </row>
    <row r="174" spans="1:11" x14ac:dyDescent="0.25">
      <c r="A174" s="140">
        <v>168</v>
      </c>
      <c r="B174" s="141" t="s">
        <v>14</v>
      </c>
      <c r="C174" s="142" t="s">
        <v>1695</v>
      </c>
      <c r="D174" s="143" t="s">
        <v>501</v>
      </c>
      <c r="E174" s="37">
        <f t="shared" si="4"/>
        <v>117000</v>
      </c>
      <c r="F174" s="38">
        <f>'Инвентаризация на 01.12.16 '!E420+'Инвентаризация на 01.12.16 '!E427</f>
        <v>117000</v>
      </c>
      <c r="G174" s="38"/>
      <c r="H174" s="38"/>
      <c r="I174" s="38"/>
      <c r="J174" s="38"/>
      <c r="K174" s="38"/>
    </row>
    <row r="175" spans="1:11" x14ac:dyDescent="0.25">
      <c r="A175" s="140">
        <v>169</v>
      </c>
      <c r="B175" s="141" t="s">
        <v>14</v>
      </c>
      <c r="C175" s="142" t="s">
        <v>65</v>
      </c>
      <c r="D175" s="143" t="s">
        <v>1715</v>
      </c>
      <c r="E175" s="37">
        <f t="shared" si="4"/>
        <v>145254</v>
      </c>
      <c r="F175" s="38">
        <f>'Инвентаризация на 01.12.16 '!E426</f>
        <v>145254</v>
      </c>
      <c r="G175" s="38"/>
      <c r="H175" s="38"/>
      <c r="I175" s="38"/>
      <c r="J175" s="38"/>
      <c r="K175" s="38"/>
    </row>
    <row r="176" spans="1:11" x14ac:dyDescent="0.25">
      <c r="A176" s="140">
        <v>170</v>
      </c>
      <c r="B176" s="141" t="s">
        <v>14</v>
      </c>
      <c r="C176" s="142" t="s">
        <v>1720</v>
      </c>
      <c r="D176" s="143" t="s">
        <v>203</v>
      </c>
      <c r="E176" s="37">
        <f t="shared" si="4"/>
        <v>150237.4</v>
      </c>
      <c r="F176" s="38">
        <f>'Инвентаризация на 01.12.16 '!E414</f>
        <v>19342</v>
      </c>
      <c r="G176" s="38">
        <f>'Инвентаризация на 01.12.16 '!E423</f>
        <v>130895.4</v>
      </c>
      <c r="H176" s="38"/>
      <c r="I176" s="38"/>
      <c r="J176" s="38"/>
      <c r="K176" s="38"/>
    </row>
    <row r="177" spans="1:11" x14ac:dyDescent="0.25">
      <c r="A177" s="140">
        <v>171</v>
      </c>
      <c r="B177" s="141" t="s">
        <v>14</v>
      </c>
      <c r="C177" s="142" t="s">
        <v>1699</v>
      </c>
      <c r="D177" s="143" t="s">
        <v>1700</v>
      </c>
      <c r="E177" s="37">
        <f t="shared" si="4"/>
        <v>51819</v>
      </c>
      <c r="F177" s="38">
        <f>'Инвентаризация на 01.12.16 '!E419</f>
        <v>51819</v>
      </c>
      <c r="G177" s="38"/>
      <c r="H177" s="38"/>
      <c r="I177" s="38"/>
      <c r="J177" s="38"/>
      <c r="K177" s="38"/>
    </row>
    <row r="178" spans="1:11" x14ac:dyDescent="0.25">
      <c r="A178" s="140">
        <v>172</v>
      </c>
      <c r="B178" s="141" t="s">
        <v>14</v>
      </c>
      <c r="C178" s="142" t="s">
        <v>1020</v>
      </c>
      <c r="D178" s="143" t="s">
        <v>1755</v>
      </c>
      <c r="E178" s="37">
        <f t="shared" si="4"/>
        <v>594963.59</v>
      </c>
      <c r="F178" s="38">
        <f>'Инвентаризация на 01.12.16 '!E442</f>
        <v>594963.59</v>
      </c>
      <c r="G178" s="38"/>
      <c r="H178" s="38"/>
      <c r="I178" s="38"/>
      <c r="J178" s="38"/>
      <c r="K178" s="38"/>
    </row>
    <row r="179" spans="1:11" x14ac:dyDescent="0.25">
      <c r="A179" s="140">
        <v>173</v>
      </c>
      <c r="B179" s="141" t="s">
        <v>27</v>
      </c>
      <c r="C179" s="142" t="s">
        <v>1757</v>
      </c>
      <c r="D179" s="143" t="s">
        <v>1021</v>
      </c>
      <c r="E179" s="37">
        <f t="shared" si="4"/>
        <v>370000</v>
      </c>
      <c r="F179" s="38"/>
      <c r="G179" s="38">
        <f>'Инвентаризация на 01.12.16 '!E443</f>
        <v>370000</v>
      </c>
      <c r="H179" s="38"/>
      <c r="I179" s="38"/>
      <c r="J179" s="38"/>
      <c r="K179" s="38"/>
    </row>
    <row r="180" spans="1:11" x14ac:dyDescent="0.25">
      <c r="A180" s="140">
        <v>174</v>
      </c>
      <c r="B180" s="141" t="s">
        <v>27</v>
      </c>
      <c r="C180" s="142" t="s">
        <v>1757</v>
      </c>
      <c r="D180" s="143" t="s">
        <v>56</v>
      </c>
      <c r="E180" s="37">
        <f t="shared" si="4"/>
        <v>895669.56</v>
      </c>
      <c r="F180" s="38"/>
      <c r="G180" s="38">
        <f>'Инвентаризация на 01.12.16 '!E451</f>
        <v>895669.56</v>
      </c>
      <c r="H180" s="38"/>
      <c r="I180" s="38"/>
      <c r="J180" s="38"/>
      <c r="K180" s="38"/>
    </row>
    <row r="181" spans="1:11" x14ac:dyDescent="0.25">
      <c r="A181" s="140">
        <v>175</v>
      </c>
      <c r="B181" s="141" t="s">
        <v>14</v>
      </c>
      <c r="C181" s="142" t="s">
        <v>1789</v>
      </c>
      <c r="D181" s="143" t="s">
        <v>203</v>
      </c>
      <c r="E181" s="37">
        <f t="shared" si="4"/>
        <v>350309.62</v>
      </c>
      <c r="F181" s="38">
        <f>'Инвентаризация на 01.12.16 '!E450</f>
        <v>350309.62</v>
      </c>
      <c r="G181" s="38"/>
      <c r="H181" s="38"/>
      <c r="I181" s="38"/>
      <c r="J181" s="38"/>
      <c r="K181" s="38"/>
    </row>
    <row r="182" spans="1:11" x14ac:dyDescent="0.25">
      <c r="A182" s="140">
        <v>176</v>
      </c>
      <c r="B182" s="141" t="s">
        <v>14</v>
      </c>
      <c r="C182" s="142" t="s">
        <v>1267</v>
      </c>
      <c r="D182" s="143" t="s">
        <v>1022</v>
      </c>
      <c r="E182" s="37">
        <f t="shared" si="4"/>
        <v>21633.119999999999</v>
      </c>
      <c r="F182" s="38">
        <f>'Инвентаризация на 01.12.16 '!E440</f>
        <v>21633.119999999999</v>
      </c>
      <c r="G182" s="38"/>
      <c r="H182" s="38"/>
      <c r="I182" s="38"/>
      <c r="J182" s="38"/>
      <c r="K182" s="38"/>
    </row>
    <row r="183" spans="1:11" x14ac:dyDescent="0.25">
      <c r="A183" s="140">
        <v>177</v>
      </c>
      <c r="B183" s="141" t="s">
        <v>14</v>
      </c>
      <c r="C183" s="142" t="s">
        <v>60</v>
      </c>
      <c r="D183" s="143" t="s">
        <v>56</v>
      </c>
      <c r="E183" s="37">
        <f t="shared" si="4"/>
        <v>51179.199999999997</v>
      </c>
      <c r="F183" s="38">
        <f>'Инвентаризация на 01.12.16 '!E445</f>
        <v>51179.199999999997</v>
      </c>
      <c r="G183" s="38"/>
      <c r="H183" s="38"/>
      <c r="I183" s="38"/>
      <c r="J183" s="38"/>
      <c r="K183" s="38"/>
    </row>
    <row r="184" spans="1:11" x14ac:dyDescent="0.25">
      <c r="A184" s="140">
        <v>178</v>
      </c>
      <c r="B184" s="141" t="s">
        <v>14</v>
      </c>
      <c r="C184" s="142" t="s">
        <v>1795</v>
      </c>
      <c r="D184" s="143" t="s">
        <v>142</v>
      </c>
      <c r="E184" s="37">
        <f t="shared" si="4"/>
        <v>89533.73</v>
      </c>
      <c r="F184" s="38">
        <f>'Инвентаризация на 01.12.16 '!E448</f>
        <v>89533.73</v>
      </c>
      <c r="G184" s="38"/>
      <c r="H184" s="38"/>
      <c r="I184" s="38"/>
      <c r="J184" s="38"/>
      <c r="K184" s="38"/>
    </row>
    <row r="185" spans="1:11" x14ac:dyDescent="0.25">
      <c r="A185" s="140">
        <v>179</v>
      </c>
      <c r="B185" s="141" t="s">
        <v>14</v>
      </c>
      <c r="C185" s="142" t="s">
        <v>774</v>
      </c>
      <c r="D185" s="143" t="s">
        <v>1799</v>
      </c>
      <c r="E185" s="37">
        <f t="shared" si="4"/>
        <v>299468.15999999997</v>
      </c>
      <c r="F185" s="38">
        <f>'Инвентаризация на 01.12.16 '!E444</f>
        <v>299468.15999999997</v>
      </c>
      <c r="G185" s="38"/>
      <c r="H185" s="38"/>
      <c r="I185" s="38"/>
      <c r="J185" s="38"/>
      <c r="K185" s="38"/>
    </row>
    <row r="186" spans="1:11" x14ac:dyDescent="0.25">
      <c r="A186" s="140">
        <v>180</v>
      </c>
      <c r="B186" s="141" t="s">
        <v>1801</v>
      </c>
      <c r="C186" s="142" t="s">
        <v>1804</v>
      </c>
      <c r="D186" s="143" t="s">
        <v>1021</v>
      </c>
      <c r="E186" s="37">
        <f t="shared" si="4"/>
        <v>70000</v>
      </c>
      <c r="F186" s="38">
        <f>'Инвентаризация на 01.12.16 '!E458</f>
        <v>70000</v>
      </c>
      <c r="G186" s="38"/>
      <c r="H186" s="38"/>
      <c r="I186" s="38"/>
      <c r="J186" s="38"/>
      <c r="K186" s="38"/>
    </row>
    <row r="187" spans="1:11" x14ac:dyDescent="0.25">
      <c r="A187" s="140">
        <v>181</v>
      </c>
      <c r="B187" s="141" t="s">
        <v>27</v>
      </c>
      <c r="C187" s="142" t="s">
        <v>141</v>
      </c>
      <c r="D187" s="143" t="s">
        <v>142</v>
      </c>
      <c r="E187" s="37">
        <f t="shared" si="4"/>
        <v>220285.8</v>
      </c>
      <c r="F187" s="38"/>
      <c r="G187" s="38">
        <f>'Инвентаризация на 01.12.16 '!E422</f>
        <v>220285.8</v>
      </c>
      <c r="H187" s="38"/>
      <c r="I187" s="38"/>
      <c r="J187" s="38"/>
      <c r="K187" s="38"/>
    </row>
    <row r="188" spans="1:11" x14ac:dyDescent="0.25">
      <c r="A188" s="140"/>
      <c r="B188" s="141"/>
      <c r="C188" s="142"/>
      <c r="D188" s="143"/>
      <c r="E188" s="37">
        <f t="shared" si="4"/>
        <v>0</v>
      </c>
      <c r="F188" s="38"/>
      <c r="G188" s="38"/>
      <c r="H188" s="38"/>
      <c r="I188" s="38"/>
      <c r="J188" s="38"/>
      <c r="K188" s="38"/>
    </row>
    <row r="189" spans="1:11" x14ac:dyDescent="0.25">
      <c r="A189" s="207" t="s">
        <v>381</v>
      </c>
      <c r="B189" s="208"/>
      <c r="C189" s="208"/>
      <c r="D189" s="209"/>
      <c r="E189" s="37">
        <f>SUM(E6:E188)</f>
        <v>110847643.85400003</v>
      </c>
      <c r="F189" s="37">
        <f>SUM(F6:F188)</f>
        <v>36268577.199999981</v>
      </c>
      <c r="G189" s="37">
        <f>SUM(G6:G188)</f>
        <v>74579066.653999999</v>
      </c>
      <c r="H189" s="37">
        <f>SUM(H6:H146)</f>
        <v>0</v>
      </c>
      <c r="I189" s="37">
        <f>SUM(I6:I146)</f>
        <v>0</v>
      </c>
      <c r="J189" s="37">
        <f>SUM(J6:J146)</f>
        <v>0</v>
      </c>
      <c r="K189" s="37">
        <f>SUM(K6:K146)</f>
        <v>0</v>
      </c>
    </row>
    <row r="190" spans="1:11" x14ac:dyDescent="0.25">
      <c r="E190" s="36"/>
    </row>
    <row r="191" spans="1:11" x14ac:dyDescent="0.25">
      <c r="D191" t="s">
        <v>1278</v>
      </c>
      <c r="G191" s="117">
        <f>SUM(E189-F189-G189)</f>
        <v>4.4703483581542969E-8</v>
      </c>
    </row>
    <row r="192" spans="1:11" x14ac:dyDescent="0.25">
      <c r="D192" t="s">
        <v>1277</v>
      </c>
      <c r="E192" s="123">
        <f>'Инвентаризация на 01.12.16 '!E502-' на 01.11.2016 '!E189</f>
        <v>10846697.650000066</v>
      </c>
    </row>
  </sheetData>
  <autoFilter ref="A5:P189"/>
  <mergeCells count="1">
    <mergeCell ref="A189:D189"/>
  </mergeCells>
  <pageMargins left="0.7" right="0.7" top="0.75" bottom="0.75" header="0.3" footer="0.3"/>
  <pageSetup paperSize="9" scale="64" fitToHeight="0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210"/>
  <sheetViews>
    <sheetView topLeftCell="A184" workbookViewId="0">
      <selection activeCell="D215" sqref="D215"/>
    </sheetView>
  </sheetViews>
  <sheetFormatPr defaultRowHeight="15" x14ac:dyDescent="0.25"/>
  <cols>
    <col min="1" max="1" width="9.140625" style="33"/>
    <col min="2" max="2" width="19.85546875" customWidth="1"/>
    <col min="3" max="3" width="29.140625" customWidth="1"/>
    <col min="4" max="4" width="22.42578125" customWidth="1"/>
    <col min="5" max="5" width="23.140625" style="30" customWidth="1"/>
    <col min="6" max="6" width="15.7109375" customWidth="1"/>
    <col min="7" max="7" width="16.7109375" bestFit="1" customWidth="1"/>
    <col min="8" max="8" width="0.140625" hidden="1" customWidth="1"/>
    <col min="9" max="10" width="15.7109375" hidden="1" customWidth="1"/>
    <col min="11" max="11" width="4.5703125" hidden="1" customWidth="1"/>
    <col min="12" max="12" width="4" customWidth="1"/>
    <col min="13" max="13" width="6.7109375" customWidth="1"/>
    <col min="15" max="15" width="6.140625" customWidth="1"/>
    <col min="16" max="16" width="77.28515625" customWidth="1"/>
  </cols>
  <sheetData>
    <row r="2" spans="1:11" ht="18.75" x14ac:dyDescent="0.3">
      <c r="A2" s="35" t="s">
        <v>523</v>
      </c>
    </row>
    <row r="3" spans="1:11" x14ac:dyDescent="0.25">
      <c r="A3" s="85" t="s">
        <v>1798</v>
      </c>
    </row>
    <row r="5" spans="1:11" ht="30" x14ac:dyDescent="0.25">
      <c r="A5" s="34" t="s">
        <v>524</v>
      </c>
      <c r="B5" s="26" t="s">
        <v>8</v>
      </c>
      <c r="C5" s="26" t="s">
        <v>525</v>
      </c>
      <c r="D5" s="26" t="s">
        <v>526</v>
      </c>
      <c r="E5" s="32" t="s">
        <v>529</v>
      </c>
      <c r="F5" s="31" t="s">
        <v>527</v>
      </c>
      <c r="G5" s="31" t="s">
        <v>528</v>
      </c>
      <c r="H5" s="31" t="s">
        <v>528</v>
      </c>
      <c r="I5" s="31" t="s">
        <v>528</v>
      </c>
      <c r="J5" s="31" t="s">
        <v>528</v>
      </c>
      <c r="K5" s="31" t="s">
        <v>528</v>
      </c>
    </row>
    <row r="6" spans="1:11" x14ac:dyDescent="0.25">
      <c r="A6" s="34">
        <v>1</v>
      </c>
      <c r="B6" s="26" t="str">
        <f>'Инвентаризация на 01.07.16'!L6</f>
        <v>г.Новосибирск</v>
      </c>
      <c r="C6" s="28" t="str">
        <f>'Инвентаризация на 01.07.16'!M6</f>
        <v>Кропоткина</v>
      </c>
      <c r="D6" s="29" t="str">
        <f>'Инвентаризация на 01.07.16'!N6</f>
        <v>136</v>
      </c>
      <c r="E6" s="37">
        <f>F6+G6</f>
        <v>2656616</v>
      </c>
      <c r="F6" s="38">
        <f>'Инвентаризация на 01.07.16'!E6+'Инвентаризация на 01.07.16'!E14+'Инвентаризация на 01.07.16'!E41+'Инвентаризация на 01.07.16'!E70</f>
        <v>619502.13</v>
      </c>
      <c r="G6" s="38">
        <f>'Инвентаризация на 01.07.16'!E13+'Инвентаризация на 01.07.16'!E60+'Инвентаризация на 01.07.16'!E86+'Инвентаризация на 01.07.16'!E89+'Инвентаризация на 01.08.16'!E286+'Инвентаризация на 01.10.16 '!E395</f>
        <v>2037113.87</v>
      </c>
      <c r="H6" s="38"/>
      <c r="I6" s="38"/>
      <c r="J6" s="38"/>
      <c r="K6" s="38"/>
    </row>
    <row r="7" spans="1:11" x14ac:dyDescent="0.25">
      <c r="A7" s="34">
        <f>A6+1</f>
        <v>2</v>
      </c>
      <c r="B7" s="26" t="s">
        <v>14</v>
      </c>
      <c r="C7" s="28" t="s">
        <v>1033</v>
      </c>
      <c r="D7" s="29" t="str">
        <f>'Инвентаризация на 01.07.16'!N7</f>
        <v>69а</v>
      </c>
      <c r="E7" s="37">
        <f t="shared" ref="E7:E70" si="0">F7+G7</f>
        <v>582487.51</v>
      </c>
      <c r="F7" s="38">
        <f>'Инвентаризация на 01.07.16'!E7+'Инвентаризация на 01.12.16 '!E282</f>
        <v>248510.59999999998</v>
      </c>
      <c r="G7" s="38">
        <f>'Инвентаризация на 01.12.16 '!E490+'Инвентаризация на 01.02.17 '!E496</f>
        <v>333976.91000000003</v>
      </c>
      <c r="H7" s="38"/>
      <c r="I7" s="38"/>
      <c r="J7" s="38"/>
      <c r="K7" s="38"/>
    </row>
    <row r="8" spans="1:11" x14ac:dyDescent="0.25">
      <c r="A8" s="34">
        <f>A7+1</f>
        <v>3</v>
      </c>
      <c r="B8" s="26" t="s">
        <v>27</v>
      </c>
      <c r="C8" s="28" t="str">
        <f>'Инвентаризация на 01.07.16'!M10</f>
        <v>Островского</v>
      </c>
      <c r="D8" s="29" t="str">
        <f>'Инвентаризация на 01.07.16'!N9</f>
        <v>64</v>
      </c>
      <c r="E8" s="37">
        <f t="shared" si="0"/>
        <v>407009.33999999997</v>
      </c>
      <c r="F8" s="38">
        <f>'Инвентаризация на 01.07.16'!E8+'Инвентаризация на 01.07.16'!E9+'Инвентаризация на 01.07.16'!E10+'Инвентаризация на 01.07.16'!E11+'Инвентаризация на 01.07.16'!E12</f>
        <v>122102.8</v>
      </c>
      <c r="G8" s="38">
        <f>'Инвентаризация на 01.07.16'!E22+'Инвентаризация на 01.07.16'!E23+'Инвентаризация на 01.07.16'!E24+'Инвентаризация на 01.07.16'!E30+'Инвентаризация на 01.07.16'!E33</f>
        <v>284906.53999999998</v>
      </c>
      <c r="H8" s="38"/>
      <c r="I8" s="38"/>
      <c r="J8" s="38"/>
      <c r="K8" s="38"/>
    </row>
    <row r="9" spans="1:11" x14ac:dyDescent="0.25">
      <c r="A9" s="34">
        <f t="shared" ref="A9:A72" si="1">A8+1</f>
        <v>4</v>
      </c>
      <c r="B9" s="26" t="s">
        <v>14</v>
      </c>
      <c r="C9" s="28" t="str">
        <f>'Инвентаризация на 01.07.16'!M15</f>
        <v>Высоцкого</v>
      </c>
      <c r="D9" s="29" t="str">
        <f>'Инвентаризация на 01.07.16'!N15</f>
        <v>41</v>
      </c>
      <c r="E9" s="37">
        <f t="shared" si="0"/>
        <v>459664</v>
      </c>
      <c r="F9" s="38">
        <f>'Инвентаризация на 01.07.16'!E15</f>
        <v>137899.20000000001</v>
      </c>
      <c r="G9" s="38">
        <f>'Инвентаризация на 01.07.16'!E53+'Инвентаризация на 01.07.16'!E105</f>
        <v>321764.8</v>
      </c>
      <c r="H9" s="38"/>
      <c r="I9" s="38"/>
      <c r="J9" s="38"/>
      <c r="K9" s="38"/>
    </row>
    <row r="10" spans="1:11" x14ac:dyDescent="0.25">
      <c r="A10" s="34">
        <f t="shared" si="1"/>
        <v>5</v>
      </c>
      <c r="B10" s="26" t="s">
        <v>14</v>
      </c>
      <c r="C10" s="28" t="str">
        <f>'Инвентаризация на 01.07.16'!M16</f>
        <v>Иванова</v>
      </c>
      <c r="D10" s="29" t="str">
        <f>'Инвентаризация на 01.07.16'!N16</f>
        <v>28а</v>
      </c>
      <c r="E10" s="37">
        <f t="shared" si="0"/>
        <v>271580.14999999997</v>
      </c>
      <c r="F10" s="38">
        <f>'Инвентаризация на 01.07.16'!E16</f>
        <v>81474.039999999994</v>
      </c>
      <c r="G10" s="38">
        <f>'Инвентаризация на 01.07.16'!E27</f>
        <v>190106.11</v>
      </c>
      <c r="H10" s="38"/>
      <c r="I10" s="38"/>
      <c r="J10" s="38"/>
      <c r="K10" s="38"/>
    </row>
    <row r="11" spans="1:11" x14ac:dyDescent="0.25">
      <c r="A11" s="34">
        <f t="shared" si="1"/>
        <v>6</v>
      </c>
      <c r="B11" s="26" t="s">
        <v>14</v>
      </c>
      <c r="C11" s="28" t="str">
        <f>'Инвентаризация на 01.07.16'!M17</f>
        <v>Петухова</v>
      </c>
      <c r="D11" s="29" t="str">
        <f>'Инвентаризация на 01.07.16'!N17</f>
        <v>46</v>
      </c>
      <c r="E11" s="37">
        <f t="shared" si="0"/>
        <v>337695</v>
      </c>
      <c r="F11" s="38">
        <f>'Инвентаризация на 01.07.16'!E17</f>
        <v>44308.5</v>
      </c>
      <c r="G11" s="38">
        <f>'Инвентаризация на 01.07.16'!E91+'Инвентаризация на 01.07.16'!E200+'Инвентаризация на 01.08.16'!E258</f>
        <v>293386.5</v>
      </c>
      <c r="H11" s="38"/>
      <c r="I11" s="38"/>
      <c r="J11" s="38"/>
      <c r="K11" s="38"/>
    </row>
    <row r="12" spans="1:11" x14ac:dyDescent="0.25">
      <c r="A12" s="34">
        <f t="shared" si="1"/>
        <v>7</v>
      </c>
      <c r="B12" s="26" t="s">
        <v>14</v>
      </c>
      <c r="C12" s="28" t="str">
        <f>'Инвентаризация на 01.07.16'!M18</f>
        <v>Федосеева</v>
      </c>
      <c r="D12" s="29" t="str">
        <f>'Инвентаризация на 01.07.16'!N18</f>
        <v>1</v>
      </c>
      <c r="E12" s="37">
        <f t="shared" si="0"/>
        <v>1807703.3599999999</v>
      </c>
      <c r="F12" s="38">
        <f>'Инвентаризация на 01.07.16'!E18+'Инвентаризация на 01.07.16'!E44</f>
        <v>314880.52</v>
      </c>
      <c r="G12" s="38">
        <f>'Инвентаризация на 01.07.16'!E26+'Инвентаризация на 01.07.16'!E110+'Инвентаризация на 01.07.16'!E197+'Инвентаризация на 01.08.16'!E265+'Инвентаризация на 01.12.16 '!E417</f>
        <v>1492822.8399999999</v>
      </c>
      <c r="H12" s="38"/>
      <c r="I12" s="38"/>
      <c r="J12" s="38"/>
      <c r="K12" s="38"/>
    </row>
    <row r="13" spans="1:11" x14ac:dyDescent="0.25">
      <c r="A13" s="34">
        <f t="shared" si="1"/>
        <v>8</v>
      </c>
      <c r="B13" s="26" t="s">
        <v>14</v>
      </c>
      <c r="C13" s="28" t="str">
        <f>'Инвентаризация на 01.07.16'!M19</f>
        <v>Полякова</v>
      </c>
      <c r="D13" s="29" t="str">
        <f>'Инвентаризация на 01.07.16'!N19</f>
        <v>3</v>
      </c>
      <c r="E13" s="37">
        <f t="shared" si="0"/>
        <v>199140</v>
      </c>
      <c r="F13" s="38">
        <f>'Инвентаризация на 01.07.16'!E19</f>
        <v>59742</v>
      </c>
      <c r="G13" s="38">
        <f>'Инвентаризация на 01.07.16'!E28</f>
        <v>139398</v>
      </c>
      <c r="H13" s="38"/>
      <c r="I13" s="38"/>
      <c r="J13" s="38"/>
      <c r="K13" s="38"/>
    </row>
    <row r="14" spans="1:11" x14ac:dyDescent="0.25">
      <c r="A14" s="34">
        <f t="shared" si="1"/>
        <v>9</v>
      </c>
      <c r="B14" s="26" t="s">
        <v>14</v>
      </c>
      <c r="C14" s="28" t="str">
        <f>'Инвентаризация на 01.07.16'!M20</f>
        <v>Бориса Богаткова</v>
      </c>
      <c r="D14" s="29" t="str">
        <f>'Инвентаризация на 01.07.16'!N20</f>
        <v>194/2</v>
      </c>
      <c r="E14" s="37">
        <f t="shared" si="0"/>
        <v>1225980.1740000001</v>
      </c>
      <c r="F14" s="38">
        <f>'Инвентаризация на 01.07.16'!E20+'Инвентаризация на 01.07.16'!E35</f>
        <v>786547.96</v>
      </c>
      <c r="G14" s="38">
        <f>'Инвентаризация на 01.07.16'!E107+'Инвентаризация на 01.07.16'!E151</f>
        <v>439432.21400000004</v>
      </c>
      <c r="H14" s="38"/>
      <c r="I14" s="38"/>
      <c r="J14" s="38"/>
      <c r="K14" s="38"/>
    </row>
    <row r="15" spans="1:11" x14ac:dyDescent="0.25">
      <c r="A15" s="34">
        <f t="shared" si="1"/>
        <v>10</v>
      </c>
      <c r="B15" s="26" t="s">
        <v>14</v>
      </c>
      <c r="C15" s="26" t="str">
        <f>'Инвентаризация на 01.07.16'!M21</f>
        <v xml:space="preserve">3 Интернационала </v>
      </c>
      <c r="D15" s="29" t="str">
        <f>'Инвентаризация на 01.07.16'!N21</f>
        <v>23</v>
      </c>
      <c r="E15" s="37">
        <f t="shared" si="0"/>
        <v>304947.40000000002</v>
      </c>
      <c r="F15" s="38">
        <f>'Инвентаризация на 01.07.16'!E21</f>
        <v>95086.17</v>
      </c>
      <c r="G15" s="38">
        <f>'Инвентаризация на 01.07.16'!E34+'Инвентаризация на 01.07.16'!E58</f>
        <v>209861.23</v>
      </c>
      <c r="H15" s="38"/>
      <c r="I15" s="38"/>
      <c r="J15" s="38"/>
      <c r="K15" s="38"/>
    </row>
    <row r="16" spans="1:11" x14ac:dyDescent="0.25">
      <c r="A16" s="34">
        <f t="shared" si="1"/>
        <v>11</v>
      </c>
      <c r="B16" s="26" t="s">
        <v>14</v>
      </c>
      <c r="C16" s="28" t="str">
        <f>'Инвентаризация на 01.07.16'!M25</f>
        <v>25 лет Октября</v>
      </c>
      <c r="D16" s="29" t="str">
        <f>'Инвентаризация на 01.07.16'!N25</f>
        <v>16</v>
      </c>
      <c r="E16" s="37">
        <f t="shared" si="0"/>
        <v>714000</v>
      </c>
      <c r="F16" s="38">
        <f>'Инвентаризация на 01.07.16'!E25</f>
        <v>210000</v>
      </c>
      <c r="G16" s="38">
        <f>'Инвентаризация на 01.07.16'!E54</f>
        <v>504000</v>
      </c>
      <c r="H16" s="38"/>
      <c r="I16" s="38"/>
      <c r="J16" s="38"/>
      <c r="K16" s="38"/>
    </row>
    <row r="17" spans="1:11" x14ac:dyDescent="0.25">
      <c r="A17" s="34">
        <f t="shared" si="1"/>
        <v>12</v>
      </c>
      <c r="B17" s="26" t="s">
        <v>14</v>
      </c>
      <c r="C17" s="28" t="str">
        <f>'Инвентаризация на 01.07.16'!M29</f>
        <v>Немировича-Данченко</v>
      </c>
      <c r="D17" s="29" t="str">
        <f>'Инвентаризация на 01.07.16'!N29</f>
        <v>28/5</v>
      </c>
      <c r="E17" s="37">
        <f t="shared" si="0"/>
        <v>1795587.04</v>
      </c>
      <c r="F17" s="38">
        <f>'Инвентаризация на 01.07.16'!E29</f>
        <v>566705.53</v>
      </c>
      <c r="G17" s="38">
        <f>'Инвентаризация на 01.08.16'!E57+'Инвентаризация на 01.08.16'!E108+'Инвентаризация на 01.08.16'!E139+'Инвентаризация на 01.08.16'!E170+'Инвентаризация на 01.08.16'!E195+'Инвентаризация на 01.08.16'!E203+'Инвентаризация на 01.08.16'!E259+'Инвентаризация на 01.10.16 '!E378+'Инвентаризация на 01.12.16 '!E438+'Инвентаризация на 01.12.16 '!E465+'Инвентаризация на 01.12.16 '!E483+'Инвентаризация на 01.02.17 '!E525+'Инвентаризация на 01.02.17 '!E566</f>
        <v>1228881.51</v>
      </c>
      <c r="H17" s="38"/>
      <c r="I17" s="38"/>
      <c r="J17" s="38"/>
      <c r="K17" s="38"/>
    </row>
    <row r="18" spans="1:11" x14ac:dyDescent="0.25">
      <c r="A18" s="34">
        <f t="shared" si="1"/>
        <v>13</v>
      </c>
      <c r="B18" s="26" t="s">
        <v>14</v>
      </c>
      <c r="C18" s="28" t="str">
        <f>'Инвентаризация на 01.07.16'!M31</f>
        <v>Первомайская</v>
      </c>
      <c r="D18" s="29" t="str">
        <f>'Инвентаризация на 01.07.16'!N31</f>
        <v>118</v>
      </c>
      <c r="E18" s="37">
        <f t="shared" si="0"/>
        <v>145800</v>
      </c>
      <c r="F18" s="38">
        <f>'Инвентаризация на 01.07.16'!E31</f>
        <v>43740</v>
      </c>
      <c r="G18" s="38">
        <f>'Инвентаризация на 01.07.16'!E46</f>
        <v>102060</v>
      </c>
      <c r="H18" s="38"/>
      <c r="I18" s="38"/>
      <c r="J18" s="38"/>
      <c r="K18" s="38"/>
    </row>
    <row r="19" spans="1:11" x14ac:dyDescent="0.25">
      <c r="A19" s="34">
        <f t="shared" si="1"/>
        <v>14</v>
      </c>
      <c r="B19" s="26" t="s">
        <v>14</v>
      </c>
      <c r="C19" s="28" t="str">
        <f>'Инвентаризация на 01.07.16'!M32</f>
        <v>Бориса Богаткова</v>
      </c>
      <c r="D19" s="29" t="str">
        <f>'Инвентаризация на 01.07.16'!N32</f>
        <v>165/3</v>
      </c>
      <c r="E19" s="37">
        <f t="shared" si="0"/>
        <v>591367</v>
      </c>
      <c r="F19" s="38">
        <f>'Инвентаризация на 01.07.16'!E32</f>
        <v>177410.1</v>
      </c>
      <c r="G19" s="38">
        <f>'Инвентаризация на 01.07.16'!E69+'Инвентаризация на 01.07.16'!E104</f>
        <v>413956.9</v>
      </c>
      <c r="H19" s="38"/>
      <c r="I19" s="38"/>
      <c r="J19" s="38"/>
      <c r="K19" s="38"/>
    </row>
    <row r="20" spans="1:11" x14ac:dyDescent="0.25">
      <c r="A20" s="34">
        <f t="shared" si="1"/>
        <v>15</v>
      </c>
      <c r="B20" s="26" t="s">
        <v>14</v>
      </c>
      <c r="C20" s="28" t="str">
        <f>'Инвентаризация на 01.07.16'!M36</f>
        <v>Есенина</v>
      </c>
      <c r="D20" s="29" t="str">
        <f>'Инвентаризация на 01.07.16'!N36</f>
        <v>10/2</v>
      </c>
      <c r="E20" s="37">
        <f t="shared" si="0"/>
        <v>1041725.2200000001</v>
      </c>
      <c r="F20" s="38">
        <f>'Инвентаризация на 01.07.16'!E36+'Инвентаризация на 01.08.16'!E230</f>
        <v>220706.36</v>
      </c>
      <c r="G20" s="38">
        <f>'Инвентаризация на 01.07.16'!E103+'Инвентаризация на 01.08.16'!E231+'Инвентаризация на 01.08.16'!E307+'Инвентаризация на 01.08.16'!E308</f>
        <v>821018.8600000001</v>
      </c>
      <c r="H20" s="38"/>
      <c r="I20" s="38"/>
      <c r="J20" s="38"/>
      <c r="K20" s="38"/>
    </row>
    <row r="21" spans="1:11" x14ac:dyDescent="0.25">
      <c r="A21" s="34">
        <f t="shared" si="1"/>
        <v>16</v>
      </c>
      <c r="B21" s="26" t="s">
        <v>14</v>
      </c>
      <c r="C21" s="28" t="str">
        <f>'Инвентаризация на 01.07.16'!M38</f>
        <v>Чкалова</v>
      </c>
      <c r="D21" s="29" t="str">
        <f>'Инвентаризация на 01.07.16'!N38</f>
        <v>70/1</v>
      </c>
      <c r="E21" s="37">
        <f t="shared" si="0"/>
        <v>2669611</v>
      </c>
      <c r="F21" s="38">
        <f>'Инвентаризация на 01.07.16'!E38+'Инвентаризация на 01.07.16'!E156</f>
        <v>812794.65</v>
      </c>
      <c r="G21" s="38">
        <f>'Инвентаризация на 01.07.16'!E120+'Инвентаризация на 01.07.16'!E135+'Инвентаризация на 01.07.16'!E191+'Инвентаризация на 01.07.16'!E214+'Инвентаризация на 01.08.16'!E254+'Инвентаризация на 01.10.16 '!E354+'Инвентаризация на 01.12.16 '!E452</f>
        <v>1856816.35</v>
      </c>
      <c r="H21" s="38"/>
      <c r="I21" s="38"/>
      <c r="J21" s="38"/>
      <c r="K21" s="38"/>
    </row>
    <row r="22" spans="1:11" x14ac:dyDescent="0.25">
      <c r="A22" s="34">
        <f t="shared" si="1"/>
        <v>17</v>
      </c>
      <c r="B22" s="26" t="s">
        <v>14</v>
      </c>
      <c r="C22" s="28" t="str">
        <f>'Инвентаризация на 01.07.16'!M40</f>
        <v xml:space="preserve">Ольги Жилиной </v>
      </c>
      <c r="D22" s="29" t="str">
        <f>'Инвентаризация на 01.07.16'!N40</f>
        <v>92а</v>
      </c>
      <c r="E22" s="37">
        <f t="shared" si="0"/>
        <v>260000</v>
      </c>
      <c r="F22" s="38">
        <f>'Инвентаризация на 01.07.16'!E40</f>
        <v>50000</v>
      </c>
      <c r="G22" s="38">
        <f>'Инвентаризация на 01.07.16'!E98+'Инвентаризация на 01.07.16'!E113</f>
        <v>210000</v>
      </c>
      <c r="H22" s="38"/>
      <c r="I22" s="38"/>
      <c r="J22" s="38"/>
      <c r="K22" s="38"/>
    </row>
    <row r="23" spans="1:11" x14ac:dyDescent="0.25">
      <c r="A23" s="34">
        <f t="shared" si="1"/>
        <v>18</v>
      </c>
      <c r="B23" s="26" t="s">
        <v>14</v>
      </c>
      <c r="C23" s="28" t="str">
        <f>'Инвентаризация на 01.07.16'!M39</f>
        <v xml:space="preserve">Толбухина </v>
      </c>
      <c r="D23" s="29" t="str">
        <f>'Инвентаризация на 01.07.16'!N39</f>
        <v>25</v>
      </c>
      <c r="E23" s="37">
        <f t="shared" si="0"/>
        <v>2086473.2</v>
      </c>
      <c r="F23" s="38">
        <f>'Инвентаризация на 01.07.16'!E39+'Инвентаризация на 01.09.16 '!E311</f>
        <v>625941.96</v>
      </c>
      <c r="G23" s="38">
        <f>'Инвентаризация на 01.07.16'!E52+'Инвентаризация на 01.07.16'!E72+'Инвентаризация на 01.07.16'!E155+'Инвентаризация на 01.10.16 '!E365+'Инвентаризация на 01.12.16 '!E486</f>
        <v>1460531.24</v>
      </c>
      <c r="H23" s="38"/>
      <c r="I23" s="38"/>
      <c r="J23" s="38"/>
      <c r="K23" s="38"/>
    </row>
    <row r="24" spans="1:11" x14ac:dyDescent="0.25">
      <c r="A24" s="34">
        <f t="shared" si="1"/>
        <v>19</v>
      </c>
      <c r="B24" s="26" t="s">
        <v>14</v>
      </c>
      <c r="C24" s="28" t="str">
        <f>'Инвентаризация на 01.07.16'!M42</f>
        <v>Кирова</v>
      </c>
      <c r="D24" s="29" t="str">
        <f>'Инвентаризация на 01.07.16'!N42</f>
        <v>114</v>
      </c>
      <c r="E24" s="37">
        <f t="shared" si="0"/>
        <v>112800</v>
      </c>
      <c r="F24" s="38">
        <f>'Инвентаризация на 01.07.16'!E42</f>
        <v>33840</v>
      </c>
      <c r="G24" s="38">
        <f>'Инвентаризация на 01.07.16'!E77</f>
        <v>78960</v>
      </c>
      <c r="H24" s="38"/>
      <c r="I24" s="38"/>
      <c r="J24" s="38"/>
      <c r="K24" s="38"/>
    </row>
    <row r="25" spans="1:11" x14ac:dyDescent="0.25">
      <c r="A25" s="34">
        <f t="shared" si="1"/>
        <v>20</v>
      </c>
      <c r="B25" s="26" t="s">
        <v>14</v>
      </c>
      <c r="C25" s="28" t="str">
        <f>'Инвентаризация на 01.07.16'!M43</f>
        <v>Кирова</v>
      </c>
      <c r="D25" s="29" t="str">
        <f>'Инвентаризация на 01.07.16'!N43</f>
        <v>112</v>
      </c>
      <c r="E25" s="37">
        <f t="shared" si="0"/>
        <v>105750</v>
      </c>
      <c r="F25" s="38">
        <f>'Инвентаризация на 01.07.16'!E43</f>
        <v>31725</v>
      </c>
      <c r="G25" s="38">
        <f>'Инвентаризация на 01.07.16'!E76</f>
        <v>74025</v>
      </c>
      <c r="H25" s="38"/>
      <c r="I25" s="38"/>
      <c r="J25" s="38"/>
      <c r="K25" s="38"/>
    </row>
    <row r="26" spans="1:11" x14ac:dyDescent="0.25">
      <c r="A26" s="34">
        <f t="shared" si="1"/>
        <v>21</v>
      </c>
      <c r="B26" s="26" t="s">
        <v>27</v>
      </c>
      <c r="C26" s="28" t="str">
        <f>'Инвентаризация на 01.07.16'!M45</f>
        <v>Микрорайон</v>
      </c>
      <c r="D26" s="29" t="str">
        <f>'Инвентаризация на 01.07.16'!N45</f>
        <v>26</v>
      </c>
      <c r="E26" s="37">
        <f t="shared" si="0"/>
        <v>273611.84999999998</v>
      </c>
      <c r="F26" s="38">
        <f>'Инвентаризация на 01.07.16'!E45</f>
        <v>94408.2</v>
      </c>
      <c r="G26" s="38">
        <f>'Инвентаризация на 01.08.16'!E303+'Инвентаризация на 01.08.16'!E304+'Инвентаризация на 01.10.16 '!E368</f>
        <v>179203.65</v>
      </c>
      <c r="H26" s="38"/>
      <c r="I26" s="38"/>
      <c r="J26" s="38"/>
      <c r="K26" s="38"/>
    </row>
    <row r="27" spans="1:11" x14ac:dyDescent="0.25">
      <c r="A27" s="34">
        <f t="shared" si="1"/>
        <v>22</v>
      </c>
      <c r="B27" s="26" t="s">
        <v>14</v>
      </c>
      <c r="C27" s="28" t="str">
        <f>'Инвентаризация на 01.07.16'!M49</f>
        <v>Аэропорт</v>
      </c>
      <c r="D27" s="29" t="str">
        <f>'Инвентаризация на 01.07.16'!N49</f>
        <v>56</v>
      </c>
      <c r="E27" s="37">
        <f t="shared" si="0"/>
        <v>488286.16000000003</v>
      </c>
      <c r="F27" s="38">
        <f>'Инвентаризация на 01.07.16'!E49+'Инвентаризация на 01.07.16'!E100</f>
        <v>146485.85</v>
      </c>
      <c r="G27" s="38">
        <f>'Инвентаризация на 01.07.16'!E78+'Инвентаризация на 01.07.16'!E138</f>
        <v>341800.31</v>
      </c>
      <c r="H27" s="38"/>
      <c r="I27" s="38"/>
      <c r="J27" s="38"/>
      <c r="K27" s="38"/>
    </row>
    <row r="28" spans="1:11" x14ac:dyDescent="0.25">
      <c r="A28" s="34">
        <f t="shared" si="1"/>
        <v>23</v>
      </c>
      <c r="B28" s="26" t="s">
        <v>14</v>
      </c>
      <c r="C28" s="28" t="str">
        <f>'Инвентаризация на 01.07.16'!M47</f>
        <v>Сибирская</v>
      </c>
      <c r="D28" s="29" t="str">
        <f>'Инвентаризация на 01.07.16'!N47</f>
        <v>13</v>
      </c>
      <c r="E28" s="37">
        <f t="shared" si="0"/>
        <v>498555.9</v>
      </c>
      <c r="F28" s="38">
        <f>'Инвентаризация на 01.07.16'!E47</f>
        <v>149566.76999999999</v>
      </c>
      <c r="G28" s="38">
        <f>'Инвентаризация на 01.07.16'!E92+'Инвентаризация на 01.07.16'!E130</f>
        <v>348989.13</v>
      </c>
      <c r="H28" s="38"/>
      <c r="I28" s="38"/>
      <c r="J28" s="38"/>
      <c r="K28" s="38"/>
    </row>
    <row r="29" spans="1:11" x14ac:dyDescent="0.25">
      <c r="A29" s="34">
        <f t="shared" si="1"/>
        <v>24</v>
      </c>
      <c r="B29" s="26" t="s">
        <v>14</v>
      </c>
      <c r="C29" s="28" t="str">
        <f>'Инвентаризация на 01.07.16'!M48</f>
        <v>Челюскинцев</v>
      </c>
      <c r="D29" s="29" t="str">
        <f>'Инвентаризация на 01.07.16'!N48</f>
        <v>24</v>
      </c>
      <c r="E29" s="37">
        <f t="shared" si="0"/>
        <v>918300</v>
      </c>
      <c r="F29" s="38">
        <f>'Инвентаризация на 01.07.16'!E48+'Инвентаризация на 01.08.16'!E280</f>
        <v>456000</v>
      </c>
      <c r="G29" s="38">
        <f>'Инвентаризация на 01.10.16 '!E397+'Инвентаризация на 01.02.17 '!E555</f>
        <v>462300</v>
      </c>
      <c r="H29" s="38"/>
      <c r="I29" s="38"/>
      <c r="J29" s="38"/>
      <c r="K29" s="38"/>
    </row>
    <row r="30" spans="1:11" x14ac:dyDescent="0.25">
      <c r="A30" s="34">
        <f t="shared" si="1"/>
        <v>25</v>
      </c>
      <c r="B30" s="26" t="s">
        <v>14</v>
      </c>
      <c r="C30" s="28" t="str">
        <f>'Инвентаризация на 01.07.16'!M51</f>
        <v>Станиславского</v>
      </c>
      <c r="D30" s="29" t="str">
        <f>'Инвентаризация на 01.07.16'!N51</f>
        <v>28/1</v>
      </c>
      <c r="E30" s="37">
        <f t="shared" si="0"/>
        <v>220000</v>
      </c>
      <c r="F30" s="38">
        <f>'Инвентаризация на 01.07.16'!E51</f>
        <v>66000</v>
      </c>
      <c r="G30" s="38">
        <f>'Инвентаризация на 01.07.16'!E90</f>
        <v>154000</v>
      </c>
      <c r="H30" s="38"/>
      <c r="I30" s="38"/>
      <c r="J30" s="38"/>
      <c r="K30" s="38"/>
    </row>
    <row r="31" spans="1:11" x14ac:dyDescent="0.25">
      <c r="A31" s="34">
        <f t="shared" si="1"/>
        <v>26</v>
      </c>
      <c r="B31" s="26" t="s">
        <v>14</v>
      </c>
      <c r="C31" s="28" t="str">
        <f>'Инвентаризация на 01.07.16'!M50</f>
        <v>Серебренниковская</v>
      </c>
      <c r="D31" s="29" t="str">
        <f>'Инвентаризация на 01.07.16'!N50</f>
        <v>4/2</v>
      </c>
      <c r="E31" s="37">
        <f t="shared" si="0"/>
        <v>342424.54</v>
      </c>
      <c r="F31" s="38">
        <f>'Инвентаризация на 01.07.16'!E50</f>
        <v>102727.36</v>
      </c>
      <c r="G31" s="38">
        <f>'Инвентаризация на 01.07.16'!E97+'Инвентаризация на 01.07.16'!E140+'Инвентаризация на 01.07.16'!E184</f>
        <v>239697.18</v>
      </c>
      <c r="H31" s="38"/>
      <c r="I31" s="38"/>
      <c r="J31" s="38"/>
      <c r="K31" s="38"/>
    </row>
    <row r="32" spans="1:11" x14ac:dyDescent="0.25">
      <c r="A32" s="34">
        <f t="shared" si="1"/>
        <v>27</v>
      </c>
      <c r="B32" s="26" t="s">
        <v>14</v>
      </c>
      <c r="C32" s="28" t="str">
        <f>'Инвентаризация на 01.07.16'!M55</f>
        <v>Бориса Богаткова</v>
      </c>
      <c r="D32" s="29" t="str">
        <f>'Инвентаризация на 01.07.16'!N55</f>
        <v>185</v>
      </c>
      <c r="E32" s="37">
        <f t="shared" si="0"/>
        <v>85596.96</v>
      </c>
      <c r="F32" s="38">
        <f>'Инвентаризация на 01.02.17 '!E527</f>
        <v>85596.96</v>
      </c>
      <c r="G32" s="38"/>
      <c r="H32" s="38"/>
      <c r="I32" s="38"/>
      <c r="J32" s="38"/>
      <c r="K32" s="38"/>
    </row>
    <row r="33" spans="1:11" x14ac:dyDescent="0.25">
      <c r="A33" s="34">
        <f t="shared" si="1"/>
        <v>28</v>
      </c>
      <c r="B33" s="26" t="s">
        <v>14</v>
      </c>
      <c r="C33" s="28" t="str">
        <f>'Инвентаризация на 01.07.16'!M56</f>
        <v>1905 года</v>
      </c>
      <c r="D33" s="29" t="str">
        <f>'Инвентаризация на 01.07.16'!N56</f>
        <v>87</v>
      </c>
      <c r="E33" s="37">
        <f t="shared" si="0"/>
        <v>1604733.95</v>
      </c>
      <c r="F33" s="38">
        <f>'Инвентаризация на 01.07.16'!E56</f>
        <v>193821.09</v>
      </c>
      <c r="G33" s="38">
        <f>'Инвентаризация на 01.07.16'!E145+'Инвентаризация на 01.08.16'!E281+'Инвентаризация на 01.12.16 '!E433</f>
        <v>1410912.8599999999</v>
      </c>
      <c r="H33" s="38"/>
      <c r="I33" s="38"/>
      <c r="J33" s="38"/>
      <c r="K33" s="38"/>
    </row>
    <row r="34" spans="1:11" x14ac:dyDescent="0.25">
      <c r="A34" s="34">
        <f t="shared" si="1"/>
        <v>29</v>
      </c>
      <c r="B34" s="26" t="s">
        <v>14</v>
      </c>
      <c r="C34" s="28" t="str">
        <f>'Инвентаризация на 01.07.16'!M59</f>
        <v>Полевая</v>
      </c>
      <c r="D34" s="29" t="str">
        <f>'Инвентаризация на 01.07.16'!N59</f>
        <v>14</v>
      </c>
      <c r="E34" s="37">
        <f t="shared" si="0"/>
        <v>504209.9</v>
      </c>
      <c r="F34" s="38">
        <f>'Инвентаризация на 01.07.16'!E59</f>
        <v>151262.97</v>
      </c>
      <c r="G34" s="38">
        <f>'Инвентаризация на 01.07.16'!E118</f>
        <v>352946.93</v>
      </c>
      <c r="H34" s="38"/>
      <c r="I34" s="38"/>
      <c r="J34" s="38"/>
      <c r="K34" s="38"/>
    </row>
    <row r="35" spans="1:11" x14ac:dyDescent="0.25">
      <c r="A35" s="34">
        <f t="shared" si="1"/>
        <v>30</v>
      </c>
      <c r="B35" s="26" t="s">
        <v>193</v>
      </c>
      <c r="C35" s="28" t="str">
        <f>'Инвентаризация на 01.07.16'!M61</f>
        <v>нет</v>
      </c>
      <c r="D35" s="29" t="str">
        <f>'Инвентаризация на 01.07.16'!N61</f>
        <v>28</v>
      </c>
      <c r="E35" s="37">
        <f t="shared" si="0"/>
        <v>710000</v>
      </c>
      <c r="F35" s="38">
        <f>'Инвентаризация на 01.07.16'!E61</f>
        <v>213000</v>
      </c>
      <c r="G35" s="38">
        <f>'Инвентаризация на 01.07.16'!E115</f>
        <v>497000</v>
      </c>
      <c r="H35" s="38"/>
      <c r="I35" s="38"/>
      <c r="J35" s="38"/>
      <c r="K35" s="38"/>
    </row>
    <row r="36" spans="1:11" x14ac:dyDescent="0.25">
      <c r="A36" s="34">
        <f t="shared" si="1"/>
        <v>31</v>
      </c>
      <c r="B36" s="26" t="s">
        <v>14</v>
      </c>
      <c r="C36" s="28" t="str">
        <f>'Инвентаризация на 01.07.16'!M62</f>
        <v>Кропоткина</v>
      </c>
      <c r="D36" s="29" t="str">
        <f>'Инвентаризация на 01.07.16'!N62</f>
        <v>130/1</v>
      </c>
      <c r="E36" s="37">
        <f t="shared" si="0"/>
        <v>652000</v>
      </c>
      <c r="F36" s="38">
        <f>'Инвентаризация на 01.07.16'!E62</f>
        <v>195600</v>
      </c>
      <c r="G36" s="38">
        <f>'Инвентаризация на 01.07.16'!E128</f>
        <v>456400</v>
      </c>
      <c r="H36" s="38"/>
      <c r="I36" s="38"/>
      <c r="J36" s="38"/>
      <c r="K36" s="38"/>
    </row>
    <row r="37" spans="1:11" x14ac:dyDescent="0.25">
      <c r="A37" s="34">
        <f t="shared" si="1"/>
        <v>32</v>
      </c>
      <c r="B37" s="26" t="s">
        <v>14</v>
      </c>
      <c r="C37" s="28" t="str">
        <f>'Инвентаризация на 01.07.16'!M63</f>
        <v>Нарымская</v>
      </c>
      <c r="D37" s="29" t="str">
        <f>'Инвентаризация на 01.07.16'!N63</f>
        <v>7</v>
      </c>
      <c r="E37" s="37">
        <f t="shared" si="0"/>
        <v>487981.92</v>
      </c>
      <c r="F37" s="38">
        <f>'Инвентаризация на 01.07.16'!E63</f>
        <v>146394.57</v>
      </c>
      <c r="G37" s="38">
        <f>'Инвентаризация на 01.07.16'!E85+'Инвентаризация на 01.07.16'!E174+'Инвентаризация на 01.08.16'!E266</f>
        <v>341587.35</v>
      </c>
      <c r="H37" s="38"/>
      <c r="I37" s="38"/>
      <c r="J37" s="38"/>
      <c r="K37" s="38"/>
    </row>
    <row r="38" spans="1:11" x14ac:dyDescent="0.25">
      <c r="A38" s="34">
        <f t="shared" si="1"/>
        <v>33</v>
      </c>
      <c r="B38" s="26" t="s">
        <v>14</v>
      </c>
      <c r="C38" s="28" t="str">
        <f>'Инвентаризация на 01.07.16'!M64</f>
        <v>Крылова</v>
      </c>
      <c r="D38" s="29" t="str">
        <f>'Инвентаризация на 01.07.16'!N64</f>
        <v>43а</v>
      </c>
      <c r="E38" s="37">
        <f t="shared" si="0"/>
        <v>202250</v>
      </c>
      <c r="F38" s="38">
        <f>'Инвентаризация на 01.07.16'!E64+'Инвентаризация на 01.07.16'!F64</f>
        <v>60685</v>
      </c>
      <c r="G38" s="38">
        <f>'Инвентаризация на 01.07.16'!E121+'Инвентаризация на 01.07.16'!F121</f>
        <v>141565</v>
      </c>
      <c r="H38" s="38"/>
      <c r="I38" s="38"/>
      <c r="J38" s="38"/>
      <c r="K38" s="38"/>
    </row>
    <row r="39" spans="1:11" x14ac:dyDescent="0.25">
      <c r="A39" s="34">
        <f t="shared" si="1"/>
        <v>34</v>
      </c>
      <c r="B39" s="26" t="s">
        <v>14</v>
      </c>
      <c r="C39" s="28" t="str">
        <f>'Инвентаризация на 01.07.16'!M65</f>
        <v>Полевая</v>
      </c>
      <c r="D39" s="29" t="str">
        <f>'Инвентаризация на 01.07.16'!N65</f>
        <v>10</v>
      </c>
      <c r="E39" s="37">
        <f t="shared" si="0"/>
        <v>504209.9</v>
      </c>
      <c r="F39" s="38">
        <f>'Инвентаризация на 01.07.16'!E65</f>
        <v>151262.97</v>
      </c>
      <c r="G39" s="38">
        <f>'Инвентаризация на 01.07.16'!E119</f>
        <v>352946.93</v>
      </c>
      <c r="H39" s="38"/>
      <c r="I39" s="38"/>
      <c r="J39" s="38"/>
      <c r="K39" s="38"/>
    </row>
    <row r="40" spans="1:11" x14ac:dyDescent="0.25">
      <c r="A40" s="34">
        <f t="shared" si="1"/>
        <v>35</v>
      </c>
      <c r="B40" s="26" t="s">
        <v>27</v>
      </c>
      <c r="C40" s="28" t="str">
        <f>'Инвентаризация на 01.07.16'!M66</f>
        <v>Спортивная</v>
      </c>
      <c r="D40" s="29" t="str">
        <f>'Инвентаризация на 01.07.16'!N67</f>
        <v>9</v>
      </c>
      <c r="E40" s="37">
        <f t="shared" si="0"/>
        <v>159089.14000000001</v>
      </c>
      <c r="F40" s="38">
        <f>'Инвентаризация на 01.07.16'!E66</f>
        <v>32744</v>
      </c>
      <c r="G40" s="38">
        <f>'Инвентаризация на 01.07.16'!E67+'Инвентаризация на 01.07.16'!E68</f>
        <v>126345.14</v>
      </c>
      <c r="H40" s="38"/>
      <c r="I40" s="38"/>
      <c r="J40" s="38"/>
      <c r="K40" s="38"/>
    </row>
    <row r="41" spans="1:11" x14ac:dyDescent="0.25">
      <c r="A41" s="34">
        <f t="shared" si="1"/>
        <v>36</v>
      </c>
      <c r="B41" s="26" t="s">
        <v>14</v>
      </c>
      <c r="C41" s="28" t="str">
        <f>'Инвентаризация на 01.07.16'!M71</f>
        <v xml:space="preserve">Красноярская </v>
      </c>
      <c r="D41" s="29" t="str">
        <f>'Инвентаризация на 01.07.16'!N71</f>
        <v>36</v>
      </c>
      <c r="E41" s="37">
        <f t="shared" si="0"/>
        <v>769977.14</v>
      </c>
      <c r="F41" s="38">
        <f>'Инвентаризация на 01.07.16'!E71</f>
        <v>230993.14</v>
      </c>
      <c r="G41" s="38">
        <f>'Инвентаризация на 01.07.16'!E109+'Инвентаризация на 01.07.16'!E137+'Инвентаризация на 01.07.16'!E171+'Инвентаризация на 01.07.16'!E194+'Инвентаризация на 01.08.16'!E220</f>
        <v>538984</v>
      </c>
      <c r="H41" s="38"/>
      <c r="I41" s="38"/>
      <c r="J41" s="38"/>
      <c r="K41" s="38"/>
    </row>
    <row r="42" spans="1:11" x14ac:dyDescent="0.25">
      <c r="A42" s="34">
        <f t="shared" si="1"/>
        <v>37</v>
      </c>
      <c r="B42" s="26" t="s">
        <v>14</v>
      </c>
      <c r="C42" s="28" t="str">
        <f>'Инвентаризация на 01.07.16'!M73</f>
        <v>Сакко и Ванцетти</v>
      </c>
      <c r="D42" s="29" t="str">
        <f>'Инвентаризация на 01.07.16'!N73</f>
        <v>52</v>
      </c>
      <c r="E42" s="37">
        <f t="shared" si="0"/>
        <v>425457.87</v>
      </c>
      <c r="F42" s="38">
        <f>'Инвентаризация на 01.07.16'!E73+'Инвентаризация на 01.07.16'!E134</f>
        <v>127637.36</v>
      </c>
      <c r="G42" s="38">
        <f>'Инвентаризация на 01.07.16'!E106+'Инвентаризация на 01.07.16'!E152</f>
        <v>297820.51</v>
      </c>
      <c r="H42" s="38"/>
      <c r="I42" s="38"/>
      <c r="J42" s="38"/>
      <c r="K42" s="38"/>
    </row>
    <row r="43" spans="1:11" x14ac:dyDescent="0.25">
      <c r="A43" s="34">
        <f t="shared" si="1"/>
        <v>38</v>
      </c>
      <c r="B43" s="26" t="s">
        <v>14</v>
      </c>
      <c r="C43" s="28" t="str">
        <f>'Инвентаризация на 01.07.16'!M74</f>
        <v>Ветлужская</v>
      </c>
      <c r="D43" s="29" t="str">
        <f>'Инвентаризация на 01.07.16'!N74</f>
        <v>26</v>
      </c>
      <c r="E43" s="37">
        <f t="shared" si="0"/>
        <v>500720</v>
      </c>
      <c r="F43" s="38">
        <f>'Инвентаризация на 01.07.16'!E74</f>
        <v>150216</v>
      </c>
      <c r="G43" s="38">
        <f>'Инвентаризация на 01.07.16'!E114</f>
        <v>350504</v>
      </c>
      <c r="H43" s="38"/>
      <c r="I43" s="38"/>
      <c r="J43" s="38"/>
      <c r="K43" s="38"/>
    </row>
    <row r="44" spans="1:11" x14ac:dyDescent="0.25">
      <c r="A44" s="34">
        <f t="shared" si="1"/>
        <v>39</v>
      </c>
      <c r="B44" s="26" t="s">
        <v>14</v>
      </c>
      <c r="C44" s="28" t="str">
        <f>'Инвентаризация на 01.07.16'!M75</f>
        <v>1905 года</v>
      </c>
      <c r="D44" s="29" t="str">
        <f>'Инвентаризация на 01.07.16'!N75</f>
        <v>85</v>
      </c>
      <c r="E44" s="37">
        <f t="shared" si="0"/>
        <v>1228913.21</v>
      </c>
      <c r="F44" s="38">
        <f>'Инвентаризация на 01.07.16'!E75</f>
        <v>180000</v>
      </c>
      <c r="G44" s="38">
        <f>'Инвентаризация на 01.07.16'!E123+'Инвентаризация на 01.08.16'!E297+'Инвентаризация на 01.12.16 '!E447+'Инвентаризация на 01.12.16 '!E488</f>
        <v>1048913.21</v>
      </c>
      <c r="H44" s="38"/>
      <c r="I44" s="38"/>
      <c r="J44" s="38"/>
      <c r="K44" s="38"/>
    </row>
    <row r="45" spans="1:11" x14ac:dyDescent="0.25">
      <c r="A45" s="34">
        <f t="shared" si="1"/>
        <v>40</v>
      </c>
      <c r="B45" s="26" t="s">
        <v>248</v>
      </c>
      <c r="C45" s="28" t="str">
        <f>'Инвентаризация на 01.07.16'!M79</f>
        <v>Микрорайон</v>
      </c>
      <c r="D45" s="29" t="str">
        <f>'Инвентаризация на 01.07.16'!N79</f>
        <v>16</v>
      </c>
      <c r="E45" s="37">
        <f t="shared" si="0"/>
        <v>432197.89</v>
      </c>
      <c r="F45" s="38">
        <f>'Инвентаризация на 01.07.16'!E79+'Инвентаризация на 01.10.16 '!E380</f>
        <v>129659.37</v>
      </c>
      <c r="G45" s="38">
        <f>'Инвентаризация на 01.07.16'!E99+'Инвентаризация на 01.12.16 '!E412</f>
        <v>302538.52</v>
      </c>
      <c r="H45" s="38"/>
      <c r="I45" s="38"/>
      <c r="J45" s="38"/>
      <c r="K45" s="38"/>
    </row>
    <row r="46" spans="1:11" x14ac:dyDescent="0.25">
      <c r="A46" s="34">
        <f t="shared" si="1"/>
        <v>41</v>
      </c>
      <c r="B46" s="26" t="s">
        <v>14</v>
      </c>
      <c r="C46" s="28" t="str">
        <f>'Инвентаризация на 01.07.16'!M80</f>
        <v>Железнодорожная</v>
      </c>
      <c r="D46" s="29" t="str">
        <f>'Инвентаризация на 01.07.16'!N80</f>
        <v>8/1</v>
      </c>
      <c r="E46" s="37">
        <f t="shared" si="0"/>
        <v>4169786.55</v>
      </c>
      <c r="F46" s="38">
        <f>'Инвентаризация на 01.07.16'!E80+'Инвентаризация на 01.07.16'!E81</f>
        <v>375526.33999999997</v>
      </c>
      <c r="G46" s="38">
        <f>'Инвентаризация на 01.07.16'!E82+'Инвентаризация на 01.07.16'!E122+'Инвентаризация на 01.07.16'!E127+'Инвентаризация на 01.12.16 '!E400+'Инвентаризация на 01.02.17 '!E571</f>
        <v>3794260.21</v>
      </c>
      <c r="H46" s="38"/>
      <c r="I46" s="38"/>
      <c r="J46" s="38"/>
      <c r="K46" s="38"/>
    </row>
    <row r="47" spans="1:11" x14ac:dyDescent="0.25">
      <c r="A47" s="34">
        <f t="shared" si="1"/>
        <v>42</v>
      </c>
      <c r="B47" s="26" t="s">
        <v>14</v>
      </c>
      <c r="C47" s="28" t="str">
        <f>'Инвентаризация на 01.07.16'!M83</f>
        <v>Степная</v>
      </c>
      <c r="D47" s="29" t="str">
        <f>'Инвентаризация на 01.07.16'!N83</f>
        <v>55а</v>
      </c>
      <c r="E47" s="37">
        <f t="shared" si="0"/>
        <v>376253.56999999995</v>
      </c>
      <c r="F47" s="38">
        <f>'Инвентаризация на 01.07.16'!E83+'Инвентаризация на 01.12.16 '!E324</f>
        <v>152982.97999999998</v>
      </c>
      <c r="G47" s="38">
        <f>'Инвентаризация на 01.07.16'!E149+'Инвентаризация на 01.12.16 '!E462+'Инвентаризация на 01.02.17 '!E577</f>
        <v>223270.59</v>
      </c>
      <c r="H47" s="38"/>
      <c r="I47" s="38"/>
      <c r="J47" s="38"/>
      <c r="K47" s="38"/>
    </row>
    <row r="48" spans="1:11" x14ac:dyDescent="0.25">
      <c r="A48" s="34">
        <f t="shared" si="1"/>
        <v>43</v>
      </c>
      <c r="B48" s="26" t="s">
        <v>14</v>
      </c>
      <c r="C48" s="28" t="str">
        <f>'Инвентаризация на 01.07.16'!M84</f>
        <v>Бориса Богаткова</v>
      </c>
      <c r="D48" s="29" t="str">
        <f>'Инвентаризация на 01.07.16'!N84</f>
        <v>194/7</v>
      </c>
      <c r="E48" s="37">
        <f t="shared" si="0"/>
        <v>371481</v>
      </c>
      <c r="F48" s="38">
        <f>'Инвентаризация на 01.07.16'!E84</f>
        <v>71801.100000000006</v>
      </c>
      <c r="G48" s="38">
        <f>'Инвентаризация на 01.07.16'!E96+'Инвентаризация на 01.08.16'!E274+'Инвентаризация на 01.09.16 '!E337</f>
        <v>299679.89999999997</v>
      </c>
      <c r="H48" s="38"/>
      <c r="I48" s="38"/>
      <c r="J48" s="38"/>
      <c r="K48" s="38"/>
    </row>
    <row r="49" spans="1:11" x14ac:dyDescent="0.25">
      <c r="A49" s="34">
        <f t="shared" si="1"/>
        <v>44</v>
      </c>
      <c r="B49" s="26" t="s">
        <v>14</v>
      </c>
      <c r="C49" s="28" t="str">
        <f>'Инвентаризация на 01.07.16'!M87</f>
        <v>Вертковская</v>
      </c>
      <c r="D49" s="29" t="str">
        <f>'Инвентаризация на 01.07.16'!N87</f>
        <v>8/1</v>
      </c>
      <c r="E49" s="37">
        <f t="shared" si="0"/>
        <v>212528.00999999998</v>
      </c>
      <c r="F49" s="38">
        <f>'Инвентаризация на 01.07.16'!E87</f>
        <v>63758.400000000001</v>
      </c>
      <c r="G49" s="38">
        <f>'Инвентаризация на 01.07.16'!E136</f>
        <v>148769.60999999999</v>
      </c>
      <c r="H49" s="38"/>
      <c r="I49" s="38"/>
      <c r="J49" s="38"/>
      <c r="K49" s="38"/>
    </row>
    <row r="50" spans="1:11" x14ac:dyDescent="0.25">
      <c r="A50" s="34">
        <f t="shared" si="1"/>
        <v>45</v>
      </c>
      <c r="B50" s="26" t="s">
        <v>14</v>
      </c>
      <c r="C50" s="28" t="str">
        <f>'Инвентаризация на 01.07.16'!M88</f>
        <v>Молодости</v>
      </c>
      <c r="D50" s="29" t="str">
        <f>'Инвентаризация на 01.07.16'!N88</f>
        <v>24</v>
      </c>
      <c r="E50" s="37">
        <f t="shared" si="0"/>
        <v>1748072.8399999999</v>
      </c>
      <c r="F50" s="38">
        <f>'Инвентаризация на 01.07.16'!E88+'Инвентаризация на 01.07.16'!E208+'Инвентаризация на 01.02.17 '!E556</f>
        <v>733721.9</v>
      </c>
      <c r="G50" s="38">
        <f>'Инвентаризация на 01.07.16'!E126+'Инвентаризация на 01.08.16'!E264+'Инвентаризация на 01.10.16 '!E373</f>
        <v>1014350.94</v>
      </c>
      <c r="H50" s="38"/>
      <c r="I50" s="38"/>
      <c r="J50" s="38"/>
      <c r="K50" s="38"/>
    </row>
    <row r="51" spans="1:11" x14ac:dyDescent="0.25">
      <c r="A51" s="34">
        <f t="shared" si="1"/>
        <v>46</v>
      </c>
      <c r="B51" s="26" t="s">
        <v>283</v>
      </c>
      <c r="C51" s="26" t="str">
        <f>'Инвентаризация на 01.07.16'!M93</f>
        <v>нет</v>
      </c>
      <c r="D51" s="29" t="str">
        <f>'Инвентаризация на 01.07.16'!N93</f>
        <v>3</v>
      </c>
      <c r="E51" s="37">
        <f t="shared" si="0"/>
        <v>1336207.1800000002</v>
      </c>
      <c r="F51" s="38">
        <f>'Инвентаризация на 01.07.16'!E93+'Инвентаризация на 01.07.16'!E94+'Инвентаризация на 01.12.16 '!E410</f>
        <v>400862.15</v>
      </c>
      <c r="G51" s="38">
        <f>'Инвентаризация на 01.07.16'!E125+'Инвентаризация на 01.07.16'!E169+'Инвентаризация на 01.02.17 '!E557</f>
        <v>935345.03</v>
      </c>
      <c r="H51" s="38"/>
      <c r="I51" s="38"/>
      <c r="J51" s="38"/>
      <c r="K51" s="38"/>
    </row>
    <row r="52" spans="1:11" x14ac:dyDescent="0.25">
      <c r="A52" s="34">
        <f t="shared" si="1"/>
        <v>47</v>
      </c>
      <c r="B52" s="26" t="s">
        <v>14</v>
      </c>
      <c r="C52" s="28" t="str">
        <f>'Инвентаризация на 01.07.16'!M95</f>
        <v>Белинского</v>
      </c>
      <c r="D52" s="29" t="str">
        <f>'Инвентаризация на 01.07.16'!N95</f>
        <v>3</v>
      </c>
      <c r="E52" s="37">
        <f t="shared" si="0"/>
        <v>1099130</v>
      </c>
      <c r="F52" s="38">
        <f>'Инвентаризация на 01.07.16'!E95</f>
        <v>329739</v>
      </c>
      <c r="G52" s="38">
        <f>'Инвентаризация на 01.07.16'!E132</f>
        <v>769391</v>
      </c>
      <c r="H52" s="38"/>
      <c r="I52" s="38"/>
      <c r="J52" s="38"/>
      <c r="K52" s="38"/>
    </row>
    <row r="53" spans="1:11" x14ac:dyDescent="0.25">
      <c r="A53" s="34">
        <f t="shared" si="1"/>
        <v>48</v>
      </c>
      <c r="B53" s="26" t="s">
        <v>14</v>
      </c>
      <c r="C53" s="28" t="str">
        <f>'Инвентаризация на 01.07.16'!M101</f>
        <v>Кропоткина</v>
      </c>
      <c r="D53" s="29" t="str">
        <f>'Инвентаризация на 01.07.16'!N101</f>
        <v>104</v>
      </c>
      <c r="E53" s="37">
        <f t="shared" si="0"/>
        <v>277509.87</v>
      </c>
      <c r="F53" s="38">
        <f>'Инвентаризация на 01.07.16'!E101</f>
        <v>83252.960000000006</v>
      </c>
      <c r="G53" s="38">
        <f>'Инвентаризация на 01.07.16'!E133</f>
        <v>194256.91</v>
      </c>
      <c r="H53" s="38"/>
      <c r="I53" s="38"/>
      <c r="J53" s="38"/>
      <c r="K53" s="38"/>
    </row>
    <row r="54" spans="1:11" x14ac:dyDescent="0.25">
      <c r="A54" s="34">
        <f t="shared" si="1"/>
        <v>49</v>
      </c>
      <c r="B54" s="26" t="s">
        <v>27</v>
      </c>
      <c r="C54" s="28" t="str">
        <f>'Инвентаризация на 01.07.16'!M102</f>
        <v>Павлова</v>
      </c>
      <c r="D54" s="29" t="str">
        <f>'Инвентаризация на 01.07.16'!N102</f>
        <v>4/1</v>
      </c>
      <c r="E54" s="37">
        <f t="shared" si="0"/>
        <v>329117.33999999997</v>
      </c>
      <c r="F54" s="38">
        <f>'Инвентаризация на 01.07.16'!E102</f>
        <v>98735</v>
      </c>
      <c r="G54" s="38">
        <f>'Инвентаризация на 01.07.16'!E150</f>
        <v>230382.34</v>
      </c>
      <c r="H54" s="38"/>
      <c r="I54" s="38"/>
      <c r="J54" s="38"/>
      <c r="K54" s="38"/>
    </row>
    <row r="55" spans="1:11" x14ac:dyDescent="0.25">
      <c r="A55" s="34">
        <f t="shared" si="1"/>
        <v>50</v>
      </c>
      <c r="B55" s="26" t="s">
        <v>14</v>
      </c>
      <c r="C55" s="28" t="str">
        <f>'Инвентаризация на 01.07.16'!M112</f>
        <v>Демакова</v>
      </c>
      <c r="D55" s="29" t="str">
        <f>'Инвентаризация на 01.07.16'!N112</f>
        <v>12</v>
      </c>
      <c r="E55" s="37">
        <f t="shared" si="0"/>
        <v>600000</v>
      </c>
      <c r="F55" s="38"/>
      <c r="G55" s="38">
        <f>'Инвентаризация на 01.07.16'!E112</f>
        <v>600000</v>
      </c>
      <c r="H55" s="38"/>
      <c r="I55" s="38"/>
      <c r="J55" s="38"/>
      <c r="K55" s="38"/>
    </row>
    <row r="56" spans="1:11" x14ac:dyDescent="0.25">
      <c r="A56" s="34">
        <f t="shared" si="1"/>
        <v>51</v>
      </c>
      <c r="B56" s="26" t="s">
        <v>14</v>
      </c>
      <c r="C56" s="28" t="str">
        <f>'Инвентаризация на 01.07.16'!M111</f>
        <v>Новогодняя</v>
      </c>
      <c r="D56" s="29" t="str">
        <f>'Инвентаризация на 01.07.16'!N111</f>
        <v>34/1</v>
      </c>
      <c r="E56" s="37">
        <f t="shared" si="0"/>
        <v>250166.28</v>
      </c>
      <c r="F56" s="38">
        <f>'Инвентаризация на 01.07.16'!E111</f>
        <v>75049.88</v>
      </c>
      <c r="G56" s="38">
        <f>'Инвентаризация на 01.07.16'!E142</f>
        <v>175116.4</v>
      </c>
      <c r="H56" s="38"/>
      <c r="I56" s="38"/>
      <c r="J56" s="38"/>
      <c r="K56" s="38"/>
    </row>
    <row r="57" spans="1:11" x14ac:dyDescent="0.25">
      <c r="A57" s="34">
        <f t="shared" si="1"/>
        <v>52</v>
      </c>
      <c r="B57" s="26" t="s">
        <v>14</v>
      </c>
      <c r="C57" s="28" t="str">
        <f>'Инвентаризация на 01.07.16'!M116</f>
        <v>Бориса Богаткова</v>
      </c>
      <c r="D57" s="29" t="str">
        <f>'Инвентаризация на 01.07.16'!N116</f>
        <v>208/1</v>
      </c>
      <c r="E57" s="37">
        <f t="shared" si="0"/>
        <v>707715</v>
      </c>
      <c r="F57" s="38">
        <f>'Инвентаризация на 01.07.16'!E116+'Инвентаризация на 01.07.16'!F116</f>
        <v>212317</v>
      </c>
      <c r="G57" s="38">
        <f>'Инвентаризация на 01.07.16'!E154+'Инвентаризация на 01.07.16'!F154+'Инвентаризация на 01.07.16'!E157+'Инвентаризация на 01.07.16'!F157</f>
        <v>495398</v>
      </c>
      <c r="H57" s="38"/>
      <c r="I57" s="38"/>
      <c r="J57" s="38"/>
      <c r="K57" s="38"/>
    </row>
    <row r="58" spans="1:11" x14ac:dyDescent="0.25">
      <c r="A58" s="34">
        <f t="shared" si="1"/>
        <v>53</v>
      </c>
      <c r="B58" s="26" t="s">
        <v>14</v>
      </c>
      <c r="C58" s="28" t="str">
        <f>'Инвентаризация на 01.07.16'!M117</f>
        <v>Станиславского</v>
      </c>
      <c r="D58" s="29" t="s">
        <v>229</v>
      </c>
      <c r="E58" s="37">
        <f t="shared" si="0"/>
        <v>810374.76</v>
      </c>
      <c r="F58" s="38">
        <f>'Инвентаризация на 01.07.16'!E117</f>
        <v>450374.76</v>
      </c>
      <c r="G58" s="38">
        <f>'Инвентаризация на 01.07.16'!E176</f>
        <v>360000</v>
      </c>
      <c r="H58" s="38"/>
      <c r="I58" s="38"/>
      <c r="J58" s="38"/>
      <c r="K58" s="38"/>
    </row>
    <row r="59" spans="1:11" x14ac:dyDescent="0.25">
      <c r="A59" s="34">
        <f t="shared" si="1"/>
        <v>54</v>
      </c>
      <c r="B59" s="26" t="s">
        <v>14</v>
      </c>
      <c r="C59" s="28" t="str">
        <f>'Инвентаризация на 01.07.16'!M124</f>
        <v xml:space="preserve">пр.Дзержинского </v>
      </c>
      <c r="D59" s="29" t="s">
        <v>341</v>
      </c>
      <c r="E59" s="37">
        <f t="shared" si="0"/>
        <v>211152.03999999998</v>
      </c>
      <c r="F59" s="38">
        <f>'Инвентаризация на 01.07.16'!E124+'Инвентаризация на 01.08.16'!E238</f>
        <v>63345.61</v>
      </c>
      <c r="G59" s="38">
        <f>'Инвентаризация на 01.07.16'!E147+'Инвентаризация на 01.09.16 '!E332</f>
        <v>147806.43</v>
      </c>
      <c r="H59" s="38"/>
      <c r="I59" s="38"/>
      <c r="J59" s="38"/>
      <c r="K59" s="38"/>
    </row>
    <row r="60" spans="1:11" x14ac:dyDescent="0.25">
      <c r="A60" s="34">
        <f t="shared" si="1"/>
        <v>55</v>
      </c>
      <c r="B60" s="26" t="s">
        <v>27</v>
      </c>
      <c r="C60" s="28" t="str">
        <f>'Инвентаризация на 01.07.16'!M129</f>
        <v>Горького</v>
      </c>
      <c r="D60" s="29" t="s">
        <v>350</v>
      </c>
      <c r="E60" s="37">
        <f t="shared" si="0"/>
        <v>860078</v>
      </c>
      <c r="F60" s="38"/>
      <c r="G60" s="38">
        <f>'Инвентаризация на 01.07.16'!E129</f>
        <v>860078</v>
      </c>
      <c r="H60" s="38"/>
      <c r="I60" s="38"/>
      <c r="J60" s="38"/>
      <c r="K60" s="38"/>
    </row>
    <row r="61" spans="1:11" x14ac:dyDescent="0.25">
      <c r="A61" s="34">
        <f t="shared" si="1"/>
        <v>56</v>
      </c>
      <c r="B61" s="26" t="s">
        <v>14</v>
      </c>
      <c r="C61" s="28" t="str">
        <f>'Инвентаризация на 01.07.16'!M131</f>
        <v>Нарымская</v>
      </c>
      <c r="D61" s="29" t="s">
        <v>356</v>
      </c>
      <c r="E61" s="37">
        <f t="shared" si="0"/>
        <v>413243.89999999997</v>
      </c>
      <c r="F61" s="38">
        <f>'Инвентаризация на 01.07.16'!E131</f>
        <v>123973.17</v>
      </c>
      <c r="G61" s="38">
        <f>'Инвентаризация на 01.07.16'!E159</f>
        <v>289270.73</v>
      </c>
      <c r="H61" s="38"/>
      <c r="I61" s="38"/>
      <c r="J61" s="38"/>
      <c r="K61" s="38"/>
    </row>
    <row r="62" spans="1:11" x14ac:dyDescent="0.25">
      <c r="A62" s="34">
        <f t="shared" si="1"/>
        <v>57</v>
      </c>
      <c r="B62" s="26" t="s">
        <v>14</v>
      </c>
      <c r="C62" s="28" t="str">
        <f>'Инвентаризация на 01.07.16'!M141</f>
        <v>Бориса Богаткова</v>
      </c>
      <c r="D62" s="29" t="s">
        <v>369</v>
      </c>
      <c r="E62" s="37">
        <f t="shared" si="0"/>
        <v>718194.4</v>
      </c>
      <c r="F62" s="38">
        <f>'Инвентаризация на 01.07.16'!E141</f>
        <v>96600</v>
      </c>
      <c r="G62" s="38">
        <f>'Инвентаризация на 01.07.16'!E161+'Инвентаризация на 01.10.16 '!E346</f>
        <v>621594.4</v>
      </c>
      <c r="H62" s="38"/>
      <c r="I62" s="38"/>
      <c r="J62" s="38"/>
      <c r="K62" s="38"/>
    </row>
    <row r="63" spans="1:11" x14ac:dyDescent="0.25">
      <c r="A63" s="34">
        <f t="shared" si="1"/>
        <v>58</v>
      </c>
      <c r="B63" s="26" t="s">
        <v>14</v>
      </c>
      <c r="C63" s="28" t="str">
        <f>'Инвентаризация на 01.07.16'!M143</f>
        <v>Трудовая</v>
      </c>
      <c r="D63" s="29" t="s">
        <v>374</v>
      </c>
      <c r="E63" s="37">
        <f t="shared" si="0"/>
        <v>412914.2</v>
      </c>
      <c r="F63" s="38">
        <f>'Инвентаризация на 01.07.16'!E143+'Инвентаризация на 01.10.16 '!E370</f>
        <v>174970.2</v>
      </c>
      <c r="G63" s="38">
        <f>'Инвентаризация на 01.07.16'!E162</f>
        <v>237944</v>
      </c>
      <c r="H63" s="38"/>
      <c r="I63" s="38"/>
      <c r="J63" s="38"/>
      <c r="K63" s="38"/>
    </row>
    <row r="64" spans="1:11" x14ac:dyDescent="0.25">
      <c r="A64" s="34">
        <f t="shared" si="1"/>
        <v>59</v>
      </c>
      <c r="B64" s="26" t="s">
        <v>14</v>
      </c>
      <c r="C64" s="28" t="str">
        <f>'Инвентаризация на 01.07.16'!M146</f>
        <v>ул.Добролюбова</v>
      </c>
      <c r="D64" s="29" t="s">
        <v>188</v>
      </c>
      <c r="E64" s="37">
        <f t="shared" si="0"/>
        <v>480708.14</v>
      </c>
      <c r="F64" s="38">
        <f>'Инвентаризация на 01.07.16'!E146</f>
        <v>144212.44</v>
      </c>
      <c r="G64" s="38">
        <f>'Инвентаризация на 01.07.16'!E173</f>
        <v>336495.7</v>
      </c>
      <c r="H64" s="38"/>
      <c r="I64" s="38"/>
      <c r="J64" s="38"/>
      <c r="K64" s="38"/>
    </row>
    <row r="65" spans="1:11" x14ac:dyDescent="0.25">
      <c r="A65" s="34">
        <f t="shared" si="1"/>
        <v>60</v>
      </c>
      <c r="B65" s="26" t="s">
        <v>14</v>
      </c>
      <c r="C65" s="28" t="str">
        <f>'Инвентаризация на 01.07.16'!M148</f>
        <v>ул.Иванова</v>
      </c>
      <c r="D65" s="29" t="s">
        <v>393</v>
      </c>
      <c r="E65" s="37">
        <f t="shared" si="0"/>
        <v>815000</v>
      </c>
      <c r="F65" s="38">
        <f>'Инвентаризация на 01.12.16 '!E404</f>
        <v>150000</v>
      </c>
      <c r="G65" s="38">
        <f>'Инвентаризация на 01.07.16'!E148+'Инвентаризация на 01.12.16 '!E489</f>
        <v>665000</v>
      </c>
      <c r="H65" s="38"/>
      <c r="I65" s="38"/>
      <c r="J65" s="38"/>
      <c r="K65" s="38"/>
    </row>
    <row r="66" spans="1:11" x14ac:dyDescent="0.25">
      <c r="A66" s="34">
        <f t="shared" si="1"/>
        <v>61</v>
      </c>
      <c r="B66" s="26" t="s">
        <v>14</v>
      </c>
      <c r="C66" s="28" t="str">
        <f>'Инвентаризация на 01.07.16'!M153</f>
        <v>ул.Вертковская</v>
      </c>
      <c r="D66" s="29" t="s">
        <v>405</v>
      </c>
      <c r="E66" s="37">
        <f t="shared" si="0"/>
        <v>700058.59</v>
      </c>
      <c r="F66" s="38">
        <f>'Инвентаризация на 01.07.16'!E153</f>
        <v>243374.85</v>
      </c>
      <c r="G66" s="38">
        <f>'Инвентаризация на 01.12.16 '!E432</f>
        <v>456683.74</v>
      </c>
      <c r="H66" s="38"/>
      <c r="I66" s="38"/>
      <c r="J66" s="38"/>
      <c r="K66" s="38"/>
    </row>
    <row r="67" spans="1:11" x14ac:dyDescent="0.25">
      <c r="A67" s="34">
        <f t="shared" si="1"/>
        <v>62</v>
      </c>
      <c r="B67" s="26" t="s">
        <v>14</v>
      </c>
      <c r="C67" s="28" t="str">
        <f>'Инвентаризация на 01.07.16'!M158</f>
        <v>Бориса Богаткова</v>
      </c>
      <c r="D67" s="29" t="s">
        <v>419</v>
      </c>
      <c r="E67" s="37">
        <f t="shared" si="0"/>
        <v>1320366.8999999999</v>
      </c>
      <c r="F67" s="38">
        <f>'Инвентаризация на 01.07.16'!E158</f>
        <v>753783.88</v>
      </c>
      <c r="G67" s="38">
        <f>'Инвентаризация на 01.09.16 '!E313+'Инвентаризация на 01.10.16 '!E353+'Инвентаризация на 01.12.16 '!E416+'Инвентаризация на 01.12.16 '!E470+'Инвентаризация на 01.02.17 '!E508</f>
        <v>566583.02</v>
      </c>
      <c r="H67" s="38"/>
      <c r="I67" s="38"/>
      <c r="J67" s="38"/>
      <c r="K67" s="38"/>
    </row>
    <row r="68" spans="1:11" x14ac:dyDescent="0.25">
      <c r="A68" s="34">
        <f t="shared" si="1"/>
        <v>63</v>
      </c>
      <c r="B68" s="26" t="s">
        <v>14</v>
      </c>
      <c r="C68" s="28" t="str">
        <f>'Инвентаризация на 01.07.16'!M160</f>
        <v xml:space="preserve">Бориса Богаткова </v>
      </c>
      <c r="D68" s="29" t="s">
        <v>425</v>
      </c>
      <c r="E68" s="37">
        <f t="shared" si="0"/>
        <v>1052166.04</v>
      </c>
      <c r="F68" s="38">
        <f>'Инвентаризация на 01.07.16'!E160</f>
        <v>179626.33</v>
      </c>
      <c r="G68" s="38">
        <f>'Инвентаризация на 01.07.16'!E190+'Инвентаризация на 01.12.16 '!E411+'Инвентаризация на 01.12.16 '!E482</f>
        <v>872539.71000000008</v>
      </c>
      <c r="H68" s="38"/>
      <c r="I68" s="38"/>
      <c r="J68" s="38"/>
      <c r="K68" s="38"/>
    </row>
    <row r="69" spans="1:11" x14ac:dyDescent="0.25">
      <c r="A69" s="34">
        <f t="shared" si="1"/>
        <v>64</v>
      </c>
      <c r="B69" s="26" t="s">
        <v>14</v>
      </c>
      <c r="C69" s="28" t="str">
        <f>'Инвентаризация на 01.07.16'!M163</f>
        <v xml:space="preserve"> ул.Лебедевского</v>
      </c>
      <c r="D69" s="29" t="s">
        <v>434</v>
      </c>
      <c r="E69" s="37">
        <f t="shared" si="0"/>
        <v>3186339.06</v>
      </c>
      <c r="F69" s="38">
        <f>'Инвентаризация на 01.12.16 '!E403+'Инвентаризация на 01.12.16 '!E413</f>
        <v>249795</v>
      </c>
      <c r="G69" s="38">
        <f>'Инвентаризация на 01.07.16'!E163+'Инвентаризация на 01.12.16 '!E493+'Инвентаризация на 01.12.16 '!E485</f>
        <v>2936544.06</v>
      </c>
      <c r="H69" s="38"/>
      <c r="I69" s="38"/>
      <c r="J69" s="38"/>
      <c r="K69" s="38"/>
    </row>
    <row r="70" spans="1:11" x14ac:dyDescent="0.25">
      <c r="A70" s="34">
        <f t="shared" si="1"/>
        <v>65</v>
      </c>
      <c r="B70" s="26" t="s">
        <v>14</v>
      </c>
      <c r="C70" s="26" t="s">
        <v>867</v>
      </c>
      <c r="D70" s="29" t="s">
        <v>439</v>
      </c>
      <c r="E70" s="37">
        <f t="shared" si="0"/>
        <v>1612000</v>
      </c>
      <c r="F70" s="38">
        <f>'Инвентаризация на 01.07.16'!E164</f>
        <v>350000</v>
      </c>
      <c r="G70" s="38">
        <f>'Инвентаризация на 01.07.16'!E188+'Инвентаризация на 01.08.16'!E216+'Инвентаризация на 01.09.16 '!E310+'Инвентаризация на 01.10.16 '!E376+'Инвентаризация на 01.12.16 '!E430+'Инвентаризация на 01.12.16 '!E494+'Инвентаризация на 01.02.17 '!E558+'Инвентаризация на 01.02.17 '!E578</f>
        <v>1262000</v>
      </c>
      <c r="H70" s="38"/>
      <c r="I70" s="38"/>
      <c r="J70" s="38"/>
      <c r="K70" s="38"/>
    </row>
    <row r="71" spans="1:11" x14ac:dyDescent="0.25">
      <c r="A71" s="34">
        <f t="shared" si="1"/>
        <v>66</v>
      </c>
      <c r="B71" s="26" t="s">
        <v>14</v>
      </c>
      <c r="C71" s="28" t="str">
        <f>'Инвентаризация на 01.07.16'!M166</f>
        <v>ул.Молодости</v>
      </c>
      <c r="D71" s="29" t="s">
        <v>447</v>
      </c>
      <c r="E71" s="37">
        <f t="shared" ref="E71:E133" si="2">F71+G71</f>
        <v>600000</v>
      </c>
      <c r="F71" s="38"/>
      <c r="G71" s="38">
        <f>'Инвентаризация на 01.07.16'!E166+'Инвентаризация на 01.07.16'!E167+'Инвентаризация на 01.07.16'!E168</f>
        <v>600000</v>
      </c>
      <c r="H71" s="38"/>
      <c r="I71" s="38"/>
      <c r="J71" s="38"/>
      <c r="K71" s="38"/>
    </row>
    <row r="72" spans="1:11" x14ac:dyDescent="0.25">
      <c r="A72" s="34">
        <f t="shared" si="1"/>
        <v>67</v>
      </c>
      <c r="B72" s="26" t="str">
        <f>'Инвентаризация на 01.07.16'!L172</f>
        <v>с.Криводановка</v>
      </c>
      <c r="C72" s="26" t="s">
        <v>141</v>
      </c>
      <c r="D72" s="29" t="s">
        <v>458</v>
      </c>
      <c r="E72" s="37">
        <f t="shared" si="2"/>
        <v>210000</v>
      </c>
      <c r="F72" s="38">
        <f>'Инвентаризация на 01.08.16'!E172</f>
        <v>63000</v>
      </c>
      <c r="G72" s="38">
        <f>'Инвентаризация на 01.08.16'!E204</f>
        <v>147000</v>
      </c>
      <c r="H72" s="38"/>
      <c r="I72" s="38"/>
      <c r="J72" s="38"/>
      <c r="K72" s="38"/>
    </row>
    <row r="73" spans="1:11" x14ac:dyDescent="0.25">
      <c r="A73" s="34">
        <f t="shared" ref="A73:A94" si="3">A72+1</f>
        <v>68</v>
      </c>
      <c r="B73" s="26" t="s">
        <v>14</v>
      </c>
      <c r="C73" s="28" t="str">
        <f>'Инвентаризация на 01.07.16'!M175</f>
        <v>Высоцкого</v>
      </c>
      <c r="D73" s="29" t="s">
        <v>464</v>
      </c>
      <c r="E73" s="37">
        <f t="shared" si="2"/>
        <v>1751828.65</v>
      </c>
      <c r="F73" s="38"/>
      <c r="G73" s="38">
        <f>'Инвентаризация на 01.07.16'!E175</f>
        <v>1751828.65</v>
      </c>
      <c r="H73" s="38"/>
      <c r="I73" s="38"/>
      <c r="J73" s="38"/>
      <c r="K73" s="38"/>
    </row>
    <row r="74" spans="1:11" x14ac:dyDescent="0.25">
      <c r="A74" s="34">
        <f t="shared" si="3"/>
        <v>69</v>
      </c>
      <c r="B74" s="26" t="s">
        <v>14</v>
      </c>
      <c r="C74" s="26" t="str">
        <f>'Инвентаризация на 01.07.16'!M178</f>
        <v>ул.Ильича</v>
      </c>
      <c r="D74" s="29">
        <v>3</v>
      </c>
      <c r="E74" s="37">
        <f t="shared" si="2"/>
        <v>373391.05</v>
      </c>
      <c r="F74" s="38">
        <f>'Инвентаризация на 01.07.16'!E178</f>
        <v>135000</v>
      </c>
      <c r="G74" s="38">
        <f>'Инвентаризация на 01.09.16 '!E316</f>
        <v>238391.05</v>
      </c>
      <c r="H74" s="38"/>
      <c r="I74" s="38"/>
      <c r="J74" s="38"/>
      <c r="K74" s="38"/>
    </row>
    <row r="75" spans="1:11" x14ac:dyDescent="0.25">
      <c r="A75" s="34">
        <f t="shared" si="3"/>
        <v>70</v>
      </c>
      <c r="B75" s="26" t="s">
        <v>14</v>
      </c>
      <c r="C75" s="26" t="str">
        <f>'Инвентаризация на 01.07.16'!M177</f>
        <v>ул.Сибиряков-Гвардейцев</v>
      </c>
      <c r="D75" s="29" t="s">
        <v>470</v>
      </c>
      <c r="E75" s="37">
        <f t="shared" si="2"/>
        <v>200010.74</v>
      </c>
      <c r="F75" s="38">
        <f>'Инвентаризация на 01.07.16'!E177</f>
        <v>60000</v>
      </c>
      <c r="G75" s="38">
        <f>'Инвентаризация на 01.07.16'!E207</f>
        <v>140010.74</v>
      </c>
      <c r="H75" s="38"/>
      <c r="I75" s="38"/>
      <c r="J75" s="38"/>
      <c r="K75" s="38"/>
    </row>
    <row r="76" spans="1:11" x14ac:dyDescent="0.25">
      <c r="A76" s="34">
        <f t="shared" si="3"/>
        <v>71</v>
      </c>
      <c r="B76" s="26" t="s">
        <v>14</v>
      </c>
      <c r="C76" s="26" t="str">
        <f>'Инвентаризация на 01.07.16'!M181</f>
        <v>Высоцкого</v>
      </c>
      <c r="D76" s="29" t="s">
        <v>61</v>
      </c>
      <c r="E76" s="37">
        <f t="shared" si="2"/>
        <v>1703650</v>
      </c>
      <c r="F76" s="38">
        <f>'Инвентаризация на 01.07.16'!E181</f>
        <v>511095</v>
      </c>
      <c r="G76" s="38">
        <f>'Инвентаризация на 01.07.16'!E193+'Инвентаризация на 01.08.16'!E218</f>
        <v>1192555</v>
      </c>
      <c r="H76" s="38"/>
      <c r="I76" s="38"/>
      <c r="J76" s="38"/>
      <c r="K76" s="38"/>
    </row>
    <row r="77" spans="1:11" x14ac:dyDescent="0.25">
      <c r="A77" s="34">
        <f t="shared" si="3"/>
        <v>72</v>
      </c>
      <c r="B77" s="26" t="s">
        <v>14</v>
      </c>
      <c r="C77" s="28" t="str">
        <f>'Инвентаризация на 01.07.16'!M183</f>
        <v>Тамбовская</v>
      </c>
      <c r="D77" s="29" t="s">
        <v>490</v>
      </c>
      <c r="E77" s="37">
        <f t="shared" si="2"/>
        <v>500938.32</v>
      </c>
      <c r="F77" s="38">
        <f>'Инвентаризация на 01.07.16'!E183</f>
        <v>150281.5</v>
      </c>
      <c r="G77" s="38">
        <f>'Инвентаризация на 01.08.16'!E251</f>
        <v>350656.82</v>
      </c>
      <c r="H77" s="38"/>
      <c r="I77" s="38"/>
      <c r="J77" s="38"/>
      <c r="K77" s="38"/>
    </row>
    <row r="78" spans="1:11" x14ac:dyDescent="0.25">
      <c r="A78" s="34">
        <f t="shared" si="3"/>
        <v>73</v>
      </c>
      <c r="B78" s="26" t="s">
        <v>14</v>
      </c>
      <c r="C78" s="26" t="str">
        <f>'Инвентаризация на 01.07.16'!M180</f>
        <v>Некрасова</v>
      </c>
      <c r="D78" s="29" t="s">
        <v>722</v>
      </c>
      <c r="E78" s="37">
        <f t="shared" si="2"/>
        <v>1067694.8400000001</v>
      </c>
      <c r="F78" s="38">
        <f>'Инвентаризация на 01.07.16'!E180</f>
        <v>338211.25</v>
      </c>
      <c r="G78" s="38">
        <f>'Инвентаризация на 01.08.16'!E239+'Инвентаризация на 01.09.16 '!E320+'Инвентаризация на 01.10.16 '!E389+'Инвентаризация на 01.02.17 '!E539</f>
        <v>729483.59000000008</v>
      </c>
      <c r="H78" s="38"/>
      <c r="I78" s="38"/>
      <c r="J78" s="38"/>
      <c r="K78" s="38"/>
    </row>
    <row r="79" spans="1:11" x14ac:dyDescent="0.25">
      <c r="A79" s="34">
        <f t="shared" si="3"/>
        <v>74</v>
      </c>
      <c r="B79" s="26" t="s">
        <v>14</v>
      </c>
      <c r="C79" s="28" t="str">
        <f>'Инвентаризация на 01.07.16'!M182</f>
        <v>Березовая</v>
      </c>
      <c r="D79" s="29" t="s">
        <v>487</v>
      </c>
      <c r="E79" s="37">
        <f t="shared" si="2"/>
        <v>219818</v>
      </c>
      <c r="F79" s="38">
        <f>'Инвентаризация на 01.07.16'!E182</f>
        <v>65945.399999999994</v>
      </c>
      <c r="G79" s="38">
        <f>'Инвентаризация на 01.08.16'!E229</f>
        <v>153872.6</v>
      </c>
      <c r="H79" s="38"/>
      <c r="I79" s="38"/>
      <c r="J79" s="38"/>
      <c r="K79" s="38"/>
    </row>
    <row r="80" spans="1:11" x14ac:dyDescent="0.25">
      <c r="A80" s="34">
        <f t="shared" si="3"/>
        <v>75</v>
      </c>
      <c r="B80" s="26" t="s">
        <v>14</v>
      </c>
      <c r="C80" s="28" t="str">
        <f>'Инвентаризация на 01.07.16'!M185</f>
        <v>ул.Петухова</v>
      </c>
      <c r="D80" s="29" t="s">
        <v>497</v>
      </c>
      <c r="E80" s="37">
        <f t="shared" si="2"/>
        <v>555847.97</v>
      </c>
      <c r="F80" s="38"/>
      <c r="G80" s="38">
        <f>'Инвентаризация на 01.07.16'!E185+'Инвентаризация на 01.02.17 '!E580</f>
        <v>555847.97</v>
      </c>
      <c r="H80" s="38"/>
      <c r="I80" s="38"/>
      <c r="J80" s="38"/>
      <c r="K80" s="38"/>
    </row>
    <row r="81" spans="1:11" x14ac:dyDescent="0.25">
      <c r="A81" s="34">
        <f t="shared" si="3"/>
        <v>76</v>
      </c>
      <c r="B81" s="26" t="s">
        <v>14</v>
      </c>
      <c r="C81" s="28" t="str">
        <f>'Инвентаризация на 01.07.16'!M189</f>
        <v>Красноярская</v>
      </c>
      <c r="D81" s="29" t="s">
        <v>510</v>
      </c>
      <c r="E81" s="37">
        <f t="shared" si="2"/>
        <v>510000</v>
      </c>
      <c r="F81" s="38">
        <f>'Инвентаризация на 01.07.16'!E189</f>
        <v>153000</v>
      </c>
      <c r="G81" s="38">
        <f>'Инвентаризация на 01.07.16'!E205+'Инвентаризация на 01.07.16'!E206</f>
        <v>357000</v>
      </c>
      <c r="H81" s="38"/>
      <c r="I81" s="38"/>
      <c r="J81" s="38"/>
      <c r="K81" s="38"/>
    </row>
    <row r="82" spans="1:11" x14ac:dyDescent="0.25">
      <c r="A82" s="34">
        <f t="shared" si="3"/>
        <v>77</v>
      </c>
      <c r="B82" s="26" t="str">
        <f>'Инвентаризация на 01.07.16'!L186</f>
        <v>с.Криводановка</v>
      </c>
      <c r="C82" s="28" t="s">
        <v>933</v>
      </c>
      <c r="D82" s="29" t="s">
        <v>501</v>
      </c>
      <c r="E82" s="37">
        <f t="shared" si="2"/>
        <v>210000</v>
      </c>
      <c r="F82" s="38">
        <f>'Инвентаризация на 01.07.16'!E186</f>
        <v>63000</v>
      </c>
      <c r="G82" s="38">
        <f>'Инвентаризация на 01.10.16 '!E369</f>
        <v>147000</v>
      </c>
      <c r="H82" s="38"/>
      <c r="I82" s="38"/>
      <c r="J82" s="38"/>
      <c r="K82" s="38"/>
    </row>
    <row r="83" spans="1:11" x14ac:dyDescent="0.25">
      <c r="A83" s="34">
        <f t="shared" si="3"/>
        <v>78</v>
      </c>
      <c r="B83" s="26" t="s">
        <v>14</v>
      </c>
      <c r="C83" s="28" t="str">
        <f>'Инвентаризация на 01.07.16'!M187</f>
        <v>Есенина</v>
      </c>
      <c r="D83" s="29" t="s">
        <v>121</v>
      </c>
      <c r="E83" s="37">
        <f t="shared" si="2"/>
        <v>81151.88</v>
      </c>
      <c r="F83" s="38">
        <f>'Инвентаризация на 01.07.16'!E187</f>
        <v>24345.56</v>
      </c>
      <c r="G83" s="38">
        <f>'Инвентаризация на 01.08.16'!E237</f>
        <v>56806.32</v>
      </c>
      <c r="H83" s="38"/>
      <c r="I83" s="38"/>
      <c r="J83" s="38"/>
      <c r="K83" s="38"/>
    </row>
    <row r="84" spans="1:11" x14ac:dyDescent="0.25">
      <c r="A84" s="34">
        <f t="shared" si="3"/>
        <v>79</v>
      </c>
      <c r="B84" s="26" t="s">
        <v>14</v>
      </c>
      <c r="C84" s="28" t="str">
        <f>'Инвентаризация на 01.07.16'!M192</f>
        <v>Адриена Лежена</v>
      </c>
      <c r="D84" s="29" t="s">
        <v>464</v>
      </c>
      <c r="E84" s="37">
        <f t="shared" si="2"/>
        <v>1013920.9</v>
      </c>
      <c r="F84" s="38">
        <f>'Инвентаризация на 01.07.16'!E192</f>
        <v>304176.27</v>
      </c>
      <c r="G84" s="38">
        <f>'Инвентаризация на 01.08.16'!E234</f>
        <v>709744.63</v>
      </c>
      <c r="H84" s="38"/>
      <c r="I84" s="38"/>
      <c r="J84" s="38"/>
      <c r="K84" s="38"/>
    </row>
    <row r="85" spans="1:11" x14ac:dyDescent="0.25">
      <c r="A85" s="34">
        <f t="shared" si="3"/>
        <v>80</v>
      </c>
      <c r="B85" s="26" t="s">
        <v>14</v>
      </c>
      <c r="C85" s="28" t="str">
        <f>'Инвентаризация на 01.07.16'!M202</f>
        <v>Полякова</v>
      </c>
      <c r="D85" s="29" t="s">
        <v>772</v>
      </c>
      <c r="E85" s="37">
        <f t="shared" si="2"/>
        <v>255594</v>
      </c>
      <c r="F85" s="38">
        <f>'Инвентаризация на 01.07.16'!E202</f>
        <v>76678.2</v>
      </c>
      <c r="G85" s="38">
        <f>'Инвентаризация на 01.08.16'!E228</f>
        <v>178915.8</v>
      </c>
      <c r="H85" s="38"/>
      <c r="I85" s="38"/>
      <c r="J85" s="38"/>
      <c r="K85" s="38"/>
    </row>
    <row r="86" spans="1:11" x14ac:dyDescent="0.25">
      <c r="A86" s="34">
        <f t="shared" si="3"/>
        <v>81</v>
      </c>
      <c r="B86" s="26" t="s">
        <v>14</v>
      </c>
      <c r="C86" s="28" t="str">
        <f>'Инвентаризация на 01.07.16'!M201</f>
        <v>Сибревкома</v>
      </c>
      <c r="D86" s="29" t="s">
        <v>434</v>
      </c>
      <c r="E86" s="37">
        <f t="shared" si="2"/>
        <v>170000</v>
      </c>
      <c r="F86" s="38">
        <f>'Инвентаризация на 01.07.16'!E201</f>
        <v>51000</v>
      </c>
      <c r="G86" s="38">
        <f>'Инвентаризация на 01.08.16'!E300</f>
        <v>119000</v>
      </c>
      <c r="H86" s="38"/>
      <c r="I86" s="38"/>
      <c r="J86" s="38"/>
      <c r="K86" s="38"/>
    </row>
    <row r="87" spans="1:11" x14ac:dyDescent="0.25">
      <c r="A87" s="34">
        <f t="shared" si="3"/>
        <v>82</v>
      </c>
      <c r="B87" s="26" t="s">
        <v>14</v>
      </c>
      <c r="C87" s="28" t="str">
        <f>'Инвентаризация на 01.07.16'!M196</f>
        <v>Куприна</v>
      </c>
      <c r="D87" s="29" t="s">
        <v>78</v>
      </c>
      <c r="E87" s="37">
        <f t="shared" si="2"/>
        <v>588294.05000000005</v>
      </c>
      <c r="F87" s="38">
        <f>'Инвентаризация на 01.07.16'!E196</f>
        <v>225581.37</v>
      </c>
      <c r="G87" s="38">
        <f>'Инвентаризация на 01.09.16 '!E328+'Инвентаризация на 01.10.16 '!E363+'Инвентаризация на 01.02.17 '!E550</f>
        <v>362712.68</v>
      </c>
      <c r="H87" s="38"/>
      <c r="I87" s="38"/>
      <c r="J87" s="38"/>
      <c r="K87" s="38"/>
    </row>
    <row r="88" spans="1:11" x14ac:dyDescent="0.25">
      <c r="A88" s="34">
        <f t="shared" si="3"/>
        <v>83</v>
      </c>
      <c r="B88" s="26" t="s">
        <v>14</v>
      </c>
      <c r="C88" s="26" t="s">
        <v>768</v>
      </c>
      <c r="D88" s="29" t="s">
        <v>771</v>
      </c>
      <c r="E88" s="37">
        <f t="shared" si="2"/>
        <v>1358553.42</v>
      </c>
      <c r="F88" s="38">
        <f>'Инвентаризация на 01.07.16'!E199</f>
        <v>335150.56</v>
      </c>
      <c r="G88" s="38">
        <f>'Инвентаризация на 01.08.16'!E240+'Инвентаризация на 01.08.16'!E290+'Инвентаризация на 01.09.16 '!E318+'Инвентаризация на 01.10.16 '!E388+'Инвентаризация на 01.10.16 '!E375+'Инвентаризация на 01.12.16 '!E454+'Инвентаризация на 01.02.17 '!E502+'Инвентаризация на 01.02.17 '!E554+'Инвентаризация на 01.02.17 '!E582</f>
        <v>1023402.86</v>
      </c>
      <c r="H88" s="38"/>
      <c r="I88" s="38"/>
      <c r="J88" s="38"/>
      <c r="K88" s="38"/>
    </row>
    <row r="89" spans="1:11" x14ac:dyDescent="0.25">
      <c r="A89" s="34">
        <f t="shared" si="3"/>
        <v>84</v>
      </c>
      <c r="B89" s="26" t="s">
        <v>14</v>
      </c>
      <c r="C89" s="26" t="s">
        <v>774</v>
      </c>
      <c r="D89" s="29" t="s">
        <v>195</v>
      </c>
      <c r="E89" s="37">
        <f t="shared" si="2"/>
        <v>544227.76</v>
      </c>
      <c r="F89" s="38">
        <f>'Инвентаризация на 01.07.16'!E213</f>
        <v>166676.67000000001</v>
      </c>
      <c r="G89" s="38">
        <f>'Инвентаризация на 01.09.16 '!E317+'Инвентаризация на 01.02.17 '!E548+'Инвентаризация на 01.02.17 '!E537+'Инвентаризация на 01.02.17 '!E538</f>
        <v>377551.09</v>
      </c>
      <c r="H89" s="38"/>
      <c r="I89" s="38"/>
      <c r="J89" s="38"/>
      <c r="K89" s="38"/>
    </row>
    <row r="90" spans="1:11" x14ac:dyDescent="0.25">
      <c r="A90" s="34">
        <f t="shared" si="3"/>
        <v>85</v>
      </c>
      <c r="B90" s="26" t="s">
        <v>14</v>
      </c>
      <c r="C90" s="26" t="s">
        <v>15</v>
      </c>
      <c r="D90" s="29" t="s">
        <v>775</v>
      </c>
      <c r="E90" s="37">
        <f t="shared" si="2"/>
        <v>881546</v>
      </c>
      <c r="F90" s="38">
        <f>'Инвентаризация на 01.07.16'!E211+'Инвентаризация на 01.07.16'!E212</f>
        <v>264463.8</v>
      </c>
      <c r="G90" s="38">
        <f>'Инвентаризация на 01.08.16'!E269+'Инвентаризация на 01.08.16'!E279</f>
        <v>617082.19999999995</v>
      </c>
      <c r="H90" s="38"/>
      <c r="I90" s="38"/>
      <c r="J90" s="38"/>
      <c r="K90" s="38"/>
    </row>
    <row r="91" spans="1:11" x14ac:dyDescent="0.25">
      <c r="A91" s="34">
        <f t="shared" si="3"/>
        <v>86</v>
      </c>
      <c r="B91" s="26" t="s">
        <v>14</v>
      </c>
      <c r="C91" s="26" t="s">
        <v>65</v>
      </c>
      <c r="D91" s="29" t="s">
        <v>776</v>
      </c>
      <c r="E91" s="37">
        <f t="shared" si="2"/>
        <v>1656000.3</v>
      </c>
      <c r="F91" s="38">
        <f>'Инвентаризация на 01.07.16'!E215</f>
        <v>537000.30000000005</v>
      </c>
      <c r="G91" s="38">
        <f>'Инвентаризация на 01.09.16 '!E330+'Инвентаризация на 01.10.16 '!E393+'Инвентаризация на 01.02.17 '!E559</f>
        <v>1119000</v>
      </c>
      <c r="H91" s="38"/>
      <c r="I91" s="38"/>
      <c r="J91" s="38"/>
      <c r="K91" s="38"/>
    </row>
    <row r="92" spans="1:11" x14ac:dyDescent="0.25">
      <c r="A92" s="34">
        <f t="shared" si="3"/>
        <v>87</v>
      </c>
      <c r="B92" s="26" t="s">
        <v>14</v>
      </c>
      <c r="C92" s="26" t="s">
        <v>15</v>
      </c>
      <c r="D92" s="29" t="s">
        <v>377</v>
      </c>
      <c r="E92" s="37">
        <f t="shared" si="2"/>
        <v>305529.08999999997</v>
      </c>
      <c r="F92" s="38">
        <f>'Инвентаризация на 01.07.16'!E144+'Инвентаризация на 01.07.16'!E209+'Инвентаризация на 01.07.16'!E210</f>
        <v>91658.73</v>
      </c>
      <c r="G92" s="38">
        <f>'Инвентаризация на 01.07.16'!E179</f>
        <v>213870.36</v>
      </c>
      <c r="H92" s="38"/>
      <c r="I92" s="38"/>
      <c r="J92" s="38"/>
      <c r="K92" s="38"/>
    </row>
    <row r="93" spans="1:11" x14ac:dyDescent="0.25">
      <c r="A93" s="34">
        <f t="shared" si="3"/>
        <v>88</v>
      </c>
      <c r="B93" s="26" t="s">
        <v>14</v>
      </c>
      <c r="C93" s="26" t="s">
        <v>442</v>
      </c>
      <c r="D93" s="29" t="s">
        <v>443</v>
      </c>
      <c r="E93" s="37">
        <f t="shared" si="2"/>
        <v>5358015.16</v>
      </c>
      <c r="F93" s="38"/>
      <c r="G93" s="38">
        <f>'Инвентаризация на 01.07.16'!E165</f>
        <v>5358015.16</v>
      </c>
      <c r="H93" s="38"/>
      <c r="I93" s="38"/>
      <c r="J93" s="38"/>
      <c r="K93" s="38"/>
    </row>
    <row r="94" spans="1:11" x14ac:dyDescent="0.25">
      <c r="A94" s="34">
        <f t="shared" si="3"/>
        <v>89</v>
      </c>
      <c r="B94" s="26" t="s">
        <v>14</v>
      </c>
      <c r="C94" s="26" t="s">
        <v>801</v>
      </c>
      <c r="D94" s="29" t="s">
        <v>770</v>
      </c>
      <c r="E94" s="37">
        <f t="shared" si="2"/>
        <v>2100566.2999999998</v>
      </c>
      <c r="F94" s="38">
        <f>'Инвентаризация на 01.07.16'!E198+'Инвентаризация на 01.12.16 '!E484</f>
        <v>1077804.8400000001</v>
      </c>
      <c r="G94" s="38">
        <f>'Инвентаризация на 01.10.16 '!E364</f>
        <v>1022761.46</v>
      </c>
      <c r="H94" s="38"/>
      <c r="I94" s="38"/>
      <c r="J94" s="38"/>
      <c r="K94" s="38"/>
    </row>
    <row r="95" spans="1:11" x14ac:dyDescent="0.25">
      <c r="A95" s="34">
        <v>89</v>
      </c>
      <c r="B95" s="26" t="s">
        <v>14</v>
      </c>
      <c r="C95" s="26" t="s">
        <v>395</v>
      </c>
      <c r="D95" s="29" t="s">
        <v>110</v>
      </c>
      <c r="E95" s="37">
        <f t="shared" si="2"/>
        <v>0</v>
      </c>
      <c r="F95" s="38">
        <f>30000-30000</f>
        <v>0</v>
      </c>
      <c r="G95" s="38"/>
      <c r="H95" s="38"/>
      <c r="I95" s="38"/>
      <c r="J95" s="38"/>
      <c r="K95" s="38"/>
    </row>
    <row r="96" spans="1:11" x14ac:dyDescent="0.25">
      <c r="A96" s="34">
        <v>90</v>
      </c>
      <c r="B96" s="26" t="s">
        <v>14</v>
      </c>
      <c r="C96" s="26" t="s">
        <v>865</v>
      </c>
      <c r="D96" s="29" t="s">
        <v>866</v>
      </c>
      <c r="E96" s="37">
        <f t="shared" si="2"/>
        <v>565078.86</v>
      </c>
      <c r="F96" s="38">
        <f>'Инвентаризация на 01.08.16'!E217</f>
        <v>170945.32</v>
      </c>
      <c r="G96" s="38">
        <f>'Инвентаризация на 01.09.16 '!E322</f>
        <v>394133.54</v>
      </c>
      <c r="H96" s="38"/>
      <c r="I96" s="38"/>
      <c r="J96" s="38"/>
      <c r="K96" s="38"/>
    </row>
    <row r="97" spans="1:11" x14ac:dyDescent="0.25">
      <c r="A97" s="34">
        <v>91</v>
      </c>
      <c r="B97" s="26" t="s">
        <v>248</v>
      </c>
      <c r="C97" s="26" t="s">
        <v>141</v>
      </c>
      <c r="D97" s="29" t="s">
        <v>929</v>
      </c>
      <c r="E97" s="37">
        <f t="shared" si="2"/>
        <v>235000</v>
      </c>
      <c r="F97" s="38">
        <f>'Инвентаризация на 01.08.16'!E221</f>
        <v>70500</v>
      </c>
      <c r="G97" s="38">
        <f>'Инвентаризация на 01.10.16 '!E359</f>
        <v>164500</v>
      </c>
      <c r="H97" s="38"/>
      <c r="I97" s="38"/>
      <c r="J97" s="38"/>
      <c r="K97" s="38"/>
    </row>
    <row r="98" spans="1:11" x14ac:dyDescent="0.25">
      <c r="A98" s="34">
        <v>92</v>
      </c>
      <c r="B98" s="26" t="s">
        <v>248</v>
      </c>
      <c r="C98" s="26" t="s">
        <v>933</v>
      </c>
      <c r="D98" s="29" t="s">
        <v>918</v>
      </c>
      <c r="E98" s="37">
        <f t="shared" si="2"/>
        <v>375500</v>
      </c>
      <c r="F98" s="38">
        <f>'Инвентаризация на 01.08.16'!E222</f>
        <v>112650</v>
      </c>
      <c r="G98" s="38">
        <f>'Инвентаризация на 01.10.16 '!E360</f>
        <v>262850</v>
      </c>
      <c r="H98" s="38"/>
      <c r="I98" s="38"/>
      <c r="J98" s="38"/>
      <c r="K98" s="38"/>
    </row>
    <row r="99" spans="1:11" x14ac:dyDescent="0.25">
      <c r="A99" s="34">
        <v>93</v>
      </c>
      <c r="B99" s="26" t="s">
        <v>14</v>
      </c>
      <c r="C99" s="26" t="s">
        <v>151</v>
      </c>
      <c r="D99" s="29" t="s">
        <v>447</v>
      </c>
      <c r="E99" s="37">
        <f t="shared" si="2"/>
        <v>673946.89</v>
      </c>
      <c r="F99" s="38">
        <f>'Инвентаризация на 01.08.16'!E223+'Инвентаризация на 01.08.16'!E252+'Инвентаризация на 01.09.16 '!E315</f>
        <v>206571.89</v>
      </c>
      <c r="G99" s="38">
        <f>'Инвентаризация на 01.10.16 '!E387+'Инвентаризация на 01.02.17 '!E501</f>
        <v>467375</v>
      </c>
      <c r="H99" s="38"/>
      <c r="I99" s="38"/>
      <c r="J99" s="38"/>
      <c r="K99" s="38"/>
    </row>
    <row r="100" spans="1:11" x14ac:dyDescent="0.25">
      <c r="A100" s="34">
        <v>94</v>
      </c>
      <c r="B100" s="26" t="s">
        <v>248</v>
      </c>
      <c r="C100" s="26" t="s">
        <v>141</v>
      </c>
      <c r="D100" s="29" t="s">
        <v>924</v>
      </c>
      <c r="E100" s="37">
        <f t="shared" si="2"/>
        <v>316200</v>
      </c>
      <c r="F100" s="38">
        <f>'Инвентаризация на 01.08.16'!E224</f>
        <v>94860</v>
      </c>
      <c r="G100" s="38">
        <f>'Инвентаризация на 01.10.16 '!E361</f>
        <v>221340</v>
      </c>
      <c r="H100" s="38"/>
      <c r="I100" s="38"/>
      <c r="J100" s="38"/>
      <c r="K100" s="38"/>
    </row>
    <row r="101" spans="1:11" x14ac:dyDescent="0.25">
      <c r="A101" s="34">
        <v>95</v>
      </c>
      <c r="B101" s="26" t="s">
        <v>14</v>
      </c>
      <c r="C101" s="26" t="s">
        <v>65</v>
      </c>
      <c r="D101" s="29" t="s">
        <v>881</v>
      </c>
      <c r="E101" s="37">
        <f t="shared" si="2"/>
        <v>1510951.88</v>
      </c>
      <c r="F101" s="38">
        <f>'Инвентаризация на 01.08.16'!E225</f>
        <v>474338.4</v>
      </c>
      <c r="G101" s="38">
        <f>'Инвентаризация на 01.09.16 '!E323+'Инвентаризация на 01.12.16 '!E418</f>
        <v>1036613.48</v>
      </c>
      <c r="H101" s="38"/>
      <c r="I101" s="38"/>
      <c r="J101" s="38"/>
      <c r="K101" s="38"/>
    </row>
    <row r="102" spans="1:11" x14ac:dyDescent="0.25">
      <c r="A102" s="34">
        <v>96</v>
      </c>
      <c r="B102" s="26" t="s">
        <v>14</v>
      </c>
      <c r="C102" s="26" t="s">
        <v>65</v>
      </c>
      <c r="D102" s="29" t="s">
        <v>920</v>
      </c>
      <c r="E102" s="37">
        <f t="shared" si="2"/>
        <v>150000</v>
      </c>
      <c r="F102" s="38">
        <f>'Инвентаризация на 01.08.16'!E226</f>
        <v>45000</v>
      </c>
      <c r="G102" s="38">
        <f>'Инвентаризация на 01.08.16'!E277</f>
        <v>105000</v>
      </c>
      <c r="H102" s="38"/>
      <c r="I102" s="38"/>
      <c r="J102" s="38"/>
      <c r="K102" s="38"/>
    </row>
    <row r="103" spans="1:11" x14ac:dyDescent="0.25">
      <c r="A103" s="34">
        <v>97</v>
      </c>
      <c r="B103" s="26" t="s">
        <v>14</v>
      </c>
      <c r="C103" s="26" t="s">
        <v>917</v>
      </c>
      <c r="D103" s="29" t="s">
        <v>918</v>
      </c>
      <c r="E103" s="37">
        <f t="shared" si="2"/>
        <v>560497.80999999994</v>
      </c>
      <c r="F103" s="38">
        <f>'Инвентаризация на 01.08.16'!E227</f>
        <v>228668.27</v>
      </c>
      <c r="G103" s="38">
        <f>'Инвентаризация на 01.02.17 '!E543</f>
        <v>331829.53999999998</v>
      </c>
      <c r="H103" s="38"/>
      <c r="I103" s="38"/>
      <c r="J103" s="38"/>
      <c r="K103" s="38"/>
    </row>
    <row r="104" spans="1:11" x14ac:dyDescent="0.25">
      <c r="A104" s="34">
        <v>98</v>
      </c>
      <c r="B104" s="26" t="s">
        <v>14</v>
      </c>
      <c r="C104" s="26" t="s">
        <v>875</v>
      </c>
      <c r="D104" s="29" t="s">
        <v>213</v>
      </c>
      <c r="E104" s="37">
        <f t="shared" si="2"/>
        <v>384927.09</v>
      </c>
      <c r="F104" s="38"/>
      <c r="G104" s="38">
        <f>'Инвентаризация на 01.08.16'!E232+'Инвентаризация на 01.08.16'!E250</f>
        <v>384927.09</v>
      </c>
      <c r="H104" s="38"/>
      <c r="I104" s="38"/>
      <c r="J104" s="38"/>
      <c r="K104" s="38"/>
    </row>
    <row r="105" spans="1:11" x14ac:dyDescent="0.25">
      <c r="A105" s="34">
        <v>99</v>
      </c>
      <c r="B105" s="26" t="s">
        <v>14</v>
      </c>
      <c r="C105" s="26" t="s">
        <v>872</v>
      </c>
      <c r="D105" s="29" t="s">
        <v>458</v>
      </c>
      <c r="E105" s="37">
        <f t="shared" si="2"/>
        <v>1670310</v>
      </c>
      <c r="F105" s="38">
        <f>'Инвентаризация на 01.08.16'!E233</f>
        <v>501093</v>
      </c>
      <c r="G105" s="38">
        <f>'Инвентаризация на 01.08.16'!E302+'Инвентаризация на 01.12.16 '!E402+'Инвентаризация на 01.12.16 '!E455+'Инвентаризация на 01.02.17 '!E515</f>
        <v>1169217</v>
      </c>
      <c r="H105" s="38"/>
      <c r="I105" s="38"/>
      <c r="J105" s="38"/>
      <c r="K105" s="38"/>
    </row>
    <row r="106" spans="1:11" x14ac:dyDescent="0.25">
      <c r="A106" s="34">
        <v>100</v>
      </c>
      <c r="B106" s="26" t="s">
        <v>14</v>
      </c>
      <c r="C106" s="26" t="s">
        <v>960</v>
      </c>
      <c r="D106" s="29" t="s">
        <v>961</v>
      </c>
      <c r="E106" s="37">
        <f t="shared" si="2"/>
        <v>226530.44</v>
      </c>
      <c r="F106" s="38"/>
      <c r="G106" s="38">
        <f>'Инвентаризация на 01.08.16'!E235+'Инвентаризация на 01.10.16 '!E362+'Инвентаризация на 01.02.17 '!E497+'Инвентаризация на 01.02.17 '!E498+'Инвентаризация на 01.02.17 '!E499</f>
        <v>226530.44</v>
      </c>
      <c r="H106" s="38"/>
      <c r="I106" s="38"/>
      <c r="J106" s="38"/>
      <c r="K106" s="38"/>
    </row>
    <row r="107" spans="1:11" x14ac:dyDescent="0.25">
      <c r="A107" s="34">
        <v>101</v>
      </c>
      <c r="B107" s="26" t="s">
        <v>14</v>
      </c>
      <c r="C107" s="26" t="s">
        <v>1267</v>
      </c>
      <c r="D107" s="29" t="s">
        <v>907</v>
      </c>
      <c r="E107" s="37">
        <f t="shared" si="2"/>
        <v>1617759</v>
      </c>
      <c r="F107" s="38">
        <f>'Инвентаризация на 01.08.16'!E236</f>
        <v>426991.5</v>
      </c>
      <c r="G107" s="38">
        <f>'Инвентаризация на 01.08.16'!E288+'Инвентаризация на 01.12.16 '!E436</f>
        <v>1190767.5</v>
      </c>
      <c r="H107" s="38"/>
      <c r="I107" s="38"/>
      <c r="J107" s="38"/>
      <c r="K107" s="38"/>
    </row>
    <row r="108" spans="1:11" x14ac:dyDescent="0.25">
      <c r="A108" s="34">
        <v>102</v>
      </c>
      <c r="B108" s="26" t="s">
        <v>14</v>
      </c>
      <c r="C108" s="26" t="s">
        <v>65</v>
      </c>
      <c r="D108" s="29" t="s">
        <v>885</v>
      </c>
      <c r="E108" s="37">
        <f t="shared" si="2"/>
        <v>1850000</v>
      </c>
      <c r="F108" s="38">
        <f>'Инвентаризация на 01.08.16'!E241</f>
        <v>555000</v>
      </c>
      <c r="G108" s="38">
        <f>'Инвентаризация на 01.12.16 '!E421</f>
        <v>1295000</v>
      </c>
      <c r="H108" s="38"/>
      <c r="I108" s="38"/>
      <c r="J108" s="38"/>
      <c r="K108" s="38"/>
    </row>
    <row r="109" spans="1:11" x14ac:dyDescent="0.25">
      <c r="A109" s="34">
        <v>103</v>
      </c>
      <c r="B109" s="26" t="s">
        <v>14</v>
      </c>
      <c r="C109" s="26" t="s">
        <v>317</v>
      </c>
      <c r="D109" s="29" t="s">
        <v>218</v>
      </c>
      <c r="E109" s="37">
        <f t="shared" si="2"/>
        <v>208053.57</v>
      </c>
      <c r="F109" s="38"/>
      <c r="G109" s="38">
        <f>'Инвентаризация на 01.08.16'!E242+'Инвентаризация на 01.08.16'!E243</f>
        <v>208053.57</v>
      </c>
      <c r="H109" s="38"/>
      <c r="I109" s="38"/>
      <c r="J109" s="38"/>
      <c r="K109" s="38"/>
    </row>
    <row r="110" spans="1:11" x14ac:dyDescent="0.25">
      <c r="A110" s="34">
        <v>104</v>
      </c>
      <c r="B110" s="26" t="s">
        <v>248</v>
      </c>
      <c r="C110" s="26" t="s">
        <v>141</v>
      </c>
      <c r="D110" s="29" t="s">
        <v>907</v>
      </c>
      <c r="E110" s="37">
        <f t="shared" si="2"/>
        <v>355470.92000000004</v>
      </c>
      <c r="F110" s="38">
        <f>'Инвентаризация на 01.08.16'!E244</f>
        <v>106641.28</v>
      </c>
      <c r="G110" s="38">
        <f>'Инвентаризация на 01.08.16'!E287</f>
        <v>248829.64</v>
      </c>
      <c r="H110" s="38"/>
      <c r="I110" s="38"/>
      <c r="J110" s="38"/>
      <c r="K110" s="38"/>
    </row>
    <row r="111" spans="1:11" x14ac:dyDescent="0.25">
      <c r="A111" s="34">
        <v>105</v>
      </c>
      <c r="B111" s="26" t="s">
        <v>14</v>
      </c>
      <c r="C111" s="26" t="s">
        <v>322</v>
      </c>
      <c r="D111" s="29" t="s">
        <v>148</v>
      </c>
      <c r="E111" s="37">
        <f t="shared" si="2"/>
        <v>453751.13</v>
      </c>
      <c r="F111" s="38">
        <f>'Инвентаризация на 01.08.16'!E245+'Инвентаризация на 01.08.16'!E247+'Инвентаризация на 01.12.16 '!E449</f>
        <v>43800</v>
      </c>
      <c r="G111" s="38">
        <f>'Инвентаризация на 01.08.16'!E253+'Инвентаризация на 01.09.16 '!E329+'Инвентаризация на 01.12.16 '!E495</f>
        <v>409951.13</v>
      </c>
      <c r="H111" s="38"/>
      <c r="I111" s="38"/>
      <c r="J111" s="38"/>
      <c r="K111" s="38"/>
    </row>
    <row r="112" spans="1:11" x14ac:dyDescent="0.25">
      <c r="A112" s="34">
        <v>106</v>
      </c>
      <c r="B112" s="26" t="s">
        <v>14</v>
      </c>
      <c r="C112" s="26" t="s">
        <v>65</v>
      </c>
      <c r="D112" s="29" t="s">
        <v>943</v>
      </c>
      <c r="E112" s="37">
        <f t="shared" si="2"/>
        <v>160600</v>
      </c>
      <c r="F112" s="38">
        <f>'Инвентаризация на 01.08.16'!E246</f>
        <v>48180</v>
      </c>
      <c r="G112" s="38">
        <f>'Инвентаризация на 01.10.16 '!E384</f>
        <v>112420</v>
      </c>
      <c r="H112" s="38"/>
      <c r="I112" s="38"/>
      <c r="J112" s="38"/>
      <c r="K112" s="38"/>
    </row>
    <row r="113" spans="1:11" x14ac:dyDescent="0.25">
      <c r="A113" s="34">
        <v>107</v>
      </c>
      <c r="B113" s="26" t="s">
        <v>14</v>
      </c>
      <c r="C113" s="26" t="s">
        <v>867</v>
      </c>
      <c r="D113" s="29" t="s">
        <v>948</v>
      </c>
      <c r="E113" s="37">
        <f t="shared" si="2"/>
        <v>1436936.67</v>
      </c>
      <c r="F113" s="38">
        <f>'Инвентаризация на 01.08.16'!E248</f>
        <v>431081</v>
      </c>
      <c r="G113" s="38">
        <f>'Инвентаризация на 01.10.16 '!E355+'Инвентаризация на 01.12.16 '!E492</f>
        <v>1005855.6699999999</v>
      </c>
      <c r="H113" s="38"/>
      <c r="I113" s="38"/>
      <c r="J113" s="38"/>
      <c r="K113" s="38"/>
    </row>
    <row r="114" spans="1:11" x14ac:dyDescent="0.25">
      <c r="A114" s="34">
        <v>108</v>
      </c>
      <c r="B114" s="26" t="s">
        <v>14</v>
      </c>
      <c r="C114" s="26" t="s">
        <v>950</v>
      </c>
      <c r="D114" s="29" t="s">
        <v>350</v>
      </c>
      <c r="E114" s="37">
        <f t="shared" si="2"/>
        <v>1675002.92</v>
      </c>
      <c r="F114" s="38">
        <f>'Инвентаризация на 01.08.16'!E249</f>
        <v>1000552.68</v>
      </c>
      <c r="G114" s="38">
        <f>'Инвентаризация на 01.02.17 '!E560</f>
        <v>674450.24</v>
      </c>
      <c r="H114" s="38"/>
      <c r="I114" s="38"/>
      <c r="J114" s="38"/>
      <c r="K114" s="38"/>
    </row>
    <row r="115" spans="1:11" x14ac:dyDescent="0.25">
      <c r="A115" s="34">
        <v>109</v>
      </c>
      <c r="B115" s="26" t="s">
        <v>14</v>
      </c>
      <c r="C115" s="26" t="s">
        <v>1012</v>
      </c>
      <c r="D115" s="29" t="s">
        <v>1014</v>
      </c>
      <c r="E115" s="37">
        <f t="shared" si="2"/>
        <v>344699.41000000003</v>
      </c>
      <c r="F115" s="38">
        <f>'Инвентаризация на 01.08.16'!E255</f>
        <v>103409.82</v>
      </c>
      <c r="G115" s="38">
        <f>'Инвентаризация на 01.10.16 '!E356</f>
        <v>241289.59</v>
      </c>
      <c r="H115" s="38"/>
      <c r="I115" s="38"/>
      <c r="J115" s="38"/>
      <c r="K115" s="38"/>
    </row>
    <row r="116" spans="1:11" x14ac:dyDescent="0.25">
      <c r="A116" s="34">
        <v>110</v>
      </c>
      <c r="B116" s="26" t="s">
        <v>14</v>
      </c>
      <c r="C116" s="26" t="s">
        <v>388</v>
      </c>
      <c r="D116" s="29" t="s">
        <v>1013</v>
      </c>
      <c r="E116" s="37">
        <f t="shared" si="2"/>
        <v>344039.62</v>
      </c>
      <c r="F116" s="38">
        <f>'Инвентаризация на 01.08.16'!E256</f>
        <v>117039.62</v>
      </c>
      <c r="G116" s="38">
        <f>'Инвентаризация на 01.12.16 '!E434</f>
        <v>227000</v>
      </c>
      <c r="H116" s="38"/>
      <c r="I116" s="38"/>
      <c r="J116" s="38"/>
      <c r="K116" s="38"/>
    </row>
    <row r="117" spans="1:11" x14ac:dyDescent="0.25">
      <c r="A117" s="34">
        <v>111</v>
      </c>
      <c r="B117" s="26" t="s">
        <v>248</v>
      </c>
      <c r="C117" s="26" t="s">
        <v>141</v>
      </c>
      <c r="D117" s="29" t="s">
        <v>148</v>
      </c>
      <c r="E117" s="37">
        <f t="shared" si="2"/>
        <v>250591.88</v>
      </c>
      <c r="F117" s="38">
        <f>'Инвентаризация на 01.08.16'!E257</f>
        <v>75177.56</v>
      </c>
      <c r="G117" s="38">
        <f>'Инвентаризация на 01.09.16 '!E342</f>
        <v>175414.32</v>
      </c>
      <c r="H117" s="38"/>
      <c r="I117" s="38"/>
      <c r="J117" s="38"/>
      <c r="K117" s="38"/>
    </row>
    <row r="118" spans="1:11" x14ac:dyDescent="0.25">
      <c r="A118" s="34">
        <v>112</v>
      </c>
      <c r="B118" s="26" t="s">
        <v>14</v>
      </c>
      <c r="C118" s="26" t="s">
        <v>1016</v>
      </c>
      <c r="D118" s="29" t="s">
        <v>1021</v>
      </c>
      <c r="E118" s="37">
        <f t="shared" si="2"/>
        <v>1637414</v>
      </c>
      <c r="F118" s="38">
        <f>'Инвентаризация на 01.08.16'!E260</f>
        <v>491224.2</v>
      </c>
      <c r="G118" s="38">
        <f>'Инвентаризация на 01.09.16 '!E309+'Инвентаризация на 01.10.16 '!E394</f>
        <v>1146189.8</v>
      </c>
      <c r="H118" s="38"/>
      <c r="I118" s="38"/>
      <c r="J118" s="38"/>
      <c r="K118" s="38"/>
    </row>
    <row r="119" spans="1:11" x14ac:dyDescent="0.25">
      <c r="A119" s="34">
        <v>113</v>
      </c>
      <c r="B119" s="26" t="s">
        <v>14</v>
      </c>
      <c r="C119" s="26" t="s">
        <v>875</v>
      </c>
      <c r="D119" s="29" t="s">
        <v>1022</v>
      </c>
      <c r="E119" s="37">
        <f t="shared" si="2"/>
        <v>931164.8</v>
      </c>
      <c r="F119" s="38">
        <f>'Инвентаризация на 01.08.16'!E261</f>
        <v>243018</v>
      </c>
      <c r="G119" s="38">
        <f>'Инвентаризация на 01.08.16'!E306+'Инвентаризация на 01.10.16 '!E357</f>
        <v>688146.8</v>
      </c>
      <c r="H119" s="38"/>
      <c r="I119" s="38"/>
      <c r="J119" s="38"/>
      <c r="K119" s="38"/>
    </row>
    <row r="120" spans="1:11" x14ac:dyDescent="0.25">
      <c r="A120" s="34">
        <v>114</v>
      </c>
      <c r="B120" s="26" t="s">
        <v>14</v>
      </c>
      <c r="C120" s="26" t="s">
        <v>1017</v>
      </c>
      <c r="D120" s="29" t="s">
        <v>1023</v>
      </c>
      <c r="E120" s="37">
        <f t="shared" si="2"/>
        <v>418879.28</v>
      </c>
      <c r="F120" s="38">
        <f>'Инвентаризация на 01.08.16'!E262</f>
        <v>125663.78</v>
      </c>
      <c r="G120" s="38">
        <f>'Инвентаризация на 01.12.16 '!E431</f>
        <v>293215.5</v>
      </c>
      <c r="H120" s="38"/>
      <c r="I120" s="38"/>
      <c r="J120" s="38"/>
      <c r="K120" s="38"/>
    </row>
    <row r="121" spans="1:11" x14ac:dyDescent="0.25">
      <c r="A121" s="34">
        <v>115</v>
      </c>
      <c r="B121" s="26" t="s">
        <v>14</v>
      </c>
      <c r="C121" s="26" t="s">
        <v>1018</v>
      </c>
      <c r="D121" s="29" t="s">
        <v>1024</v>
      </c>
      <c r="E121" s="37">
        <f t="shared" si="2"/>
        <v>243800</v>
      </c>
      <c r="F121" s="38">
        <f>'Инвентаризация на 01.08.16'!E263</f>
        <v>73140</v>
      </c>
      <c r="G121" s="38">
        <f>'Инвентаризация на 01.12.16 '!E429</f>
        <v>170660</v>
      </c>
      <c r="H121" s="38"/>
      <c r="I121" s="38"/>
      <c r="J121" s="38"/>
      <c r="K121" s="38"/>
    </row>
    <row r="122" spans="1:11" x14ac:dyDescent="0.25">
      <c r="A122" s="34">
        <v>116</v>
      </c>
      <c r="B122" s="26" t="s">
        <v>14</v>
      </c>
      <c r="C122" s="26" t="s">
        <v>208</v>
      </c>
      <c r="D122" s="29" t="s">
        <v>1026</v>
      </c>
      <c r="E122" s="37">
        <f t="shared" si="2"/>
        <v>730866.90999999992</v>
      </c>
      <c r="F122" s="38">
        <f>'Инвентаризация на 01.08.16'!E267</f>
        <v>214961.9</v>
      </c>
      <c r="G122" s="38">
        <f>'Инвентаризация на 01.12.16 '!E476+'Инвентаризация на 01.12.16 '!E487</f>
        <v>515905.00999999995</v>
      </c>
      <c r="H122" s="38"/>
      <c r="I122" s="38"/>
      <c r="J122" s="38"/>
      <c r="K122" s="38"/>
    </row>
    <row r="123" spans="1:11" x14ac:dyDescent="0.25">
      <c r="A123" s="34">
        <v>117</v>
      </c>
      <c r="B123" s="26" t="s">
        <v>14</v>
      </c>
      <c r="C123" s="26" t="s">
        <v>890</v>
      </c>
      <c r="D123" s="29" t="s">
        <v>1027</v>
      </c>
      <c r="E123" s="37">
        <f t="shared" si="2"/>
        <v>990520</v>
      </c>
      <c r="F123" s="38">
        <f>'Инвентаризация на 01.08.16'!E268</f>
        <v>297156</v>
      </c>
      <c r="G123" s="38">
        <f>'Инвентаризация на 01.10.16 '!E385</f>
        <v>693364</v>
      </c>
      <c r="H123" s="38"/>
      <c r="I123" s="38"/>
      <c r="J123" s="38"/>
      <c r="K123" s="38"/>
    </row>
    <row r="124" spans="1:11" x14ac:dyDescent="0.25">
      <c r="A124" s="34">
        <v>118</v>
      </c>
      <c r="B124" s="26" t="s">
        <v>14</v>
      </c>
      <c r="C124" s="26" t="s">
        <v>65</v>
      </c>
      <c r="D124" s="29" t="s">
        <v>1028</v>
      </c>
      <c r="E124" s="37">
        <f t="shared" si="2"/>
        <v>1079981.6299999999</v>
      </c>
      <c r="F124" s="38">
        <f>'Инвентаризация на 01.08.16'!E270</f>
        <v>482981.63</v>
      </c>
      <c r="G124" s="38">
        <f>'Инвентаризация на 01.10.16 '!E390+'Инвентаризация на 01.02.17 '!E503</f>
        <v>597000</v>
      </c>
      <c r="H124" s="38"/>
      <c r="I124" s="38"/>
      <c r="J124" s="38"/>
      <c r="K124" s="38"/>
    </row>
    <row r="125" spans="1:11" x14ac:dyDescent="0.25">
      <c r="A125" s="34">
        <v>119</v>
      </c>
      <c r="B125" s="26" t="s">
        <v>14</v>
      </c>
      <c r="C125" s="26" t="s">
        <v>1019</v>
      </c>
      <c r="D125" s="29" t="s">
        <v>881</v>
      </c>
      <c r="E125" s="37">
        <f t="shared" si="2"/>
        <v>1259538.8999999999</v>
      </c>
      <c r="F125" s="38">
        <f>'Инвентаризация на 01.08.16'!E271+'Инвентаризация на 01.08.16'!E272+'Инвентаризация на 01.09.16 '!E331</f>
        <v>377861.67</v>
      </c>
      <c r="G125" s="38">
        <f>'Инвентаризация на 01.02.17 '!E505</f>
        <v>881677.23</v>
      </c>
      <c r="H125" s="38"/>
      <c r="I125" s="38"/>
      <c r="J125" s="38"/>
      <c r="K125" s="38"/>
    </row>
    <row r="126" spans="1:11" x14ac:dyDescent="0.25">
      <c r="A126" s="34">
        <v>120</v>
      </c>
      <c r="B126" s="26" t="s">
        <v>14</v>
      </c>
      <c r="C126" s="26" t="s">
        <v>1020</v>
      </c>
      <c r="D126" s="29" t="s">
        <v>1029</v>
      </c>
      <c r="E126" s="37">
        <f t="shared" si="2"/>
        <v>610000</v>
      </c>
      <c r="F126" s="38">
        <f>'Инвентаризация на 01.08.16'!E273</f>
        <v>183000</v>
      </c>
      <c r="G126" s="38">
        <f>'Инвентаризация на 01.10.16 '!E391</f>
        <v>427000</v>
      </c>
      <c r="H126" s="38"/>
      <c r="I126" s="38"/>
      <c r="J126" s="38"/>
      <c r="K126" s="38"/>
    </row>
    <row r="127" spans="1:11" x14ac:dyDescent="0.25">
      <c r="A127" s="34">
        <v>121</v>
      </c>
      <c r="B127" s="26" t="s">
        <v>14</v>
      </c>
      <c r="C127" s="26" t="s">
        <v>1030</v>
      </c>
      <c r="D127" s="29" t="s">
        <v>501</v>
      </c>
      <c r="E127" s="37">
        <f t="shared" si="2"/>
        <v>856370.9</v>
      </c>
      <c r="F127" s="38">
        <f>'Инвентаризация на 01.08.16'!E275</f>
        <v>323370.90000000002</v>
      </c>
      <c r="G127" s="38">
        <f>'Инвентаризация на 01.12.16 '!E460+'Инвентаризация на 01.02.17 '!E532</f>
        <v>533000</v>
      </c>
      <c r="H127" s="38"/>
      <c r="I127" s="38"/>
      <c r="J127" s="38"/>
      <c r="K127" s="38"/>
    </row>
    <row r="128" spans="1:11" x14ac:dyDescent="0.25">
      <c r="A128" s="34">
        <v>122</v>
      </c>
      <c r="B128" s="26" t="s">
        <v>14</v>
      </c>
      <c r="C128" s="26" t="s">
        <v>1031</v>
      </c>
      <c r="D128" s="29" t="s">
        <v>1015</v>
      </c>
      <c r="E128" s="37">
        <f t="shared" si="2"/>
        <v>542905.44000000006</v>
      </c>
      <c r="F128" s="38">
        <f>'Инвентаризация на 01.08.16'!E276</f>
        <v>137639.09</v>
      </c>
      <c r="G128" s="38">
        <f>'Инвентаризация на 01.12.16 '!E446+'Инвентаризация на 01.02.17 '!E567+'Инвентаризация на 01.02.17 '!E568</f>
        <v>405266.35000000003</v>
      </c>
      <c r="H128" s="38"/>
      <c r="I128" s="38"/>
      <c r="J128" s="38"/>
      <c r="K128" s="38"/>
    </row>
    <row r="129" spans="1:11" x14ac:dyDescent="0.25">
      <c r="A129" s="34">
        <v>123</v>
      </c>
      <c r="B129" s="26" t="s">
        <v>14</v>
      </c>
      <c r="C129" s="26" t="s">
        <v>1032</v>
      </c>
      <c r="D129" s="29" t="s">
        <v>918</v>
      </c>
      <c r="E129" s="37">
        <f t="shared" si="2"/>
        <v>472541.62</v>
      </c>
      <c r="F129" s="38">
        <f>'Инвентаризация на 01.08.16'!E278</f>
        <v>141762.49</v>
      </c>
      <c r="G129" s="38">
        <f>'Инвентаризация на 01.10.16 '!E399+'Инвентаризация на 01.02.17 '!E541</f>
        <v>330779.13</v>
      </c>
      <c r="H129" s="38"/>
      <c r="I129" s="38"/>
      <c r="J129" s="38"/>
      <c r="K129" s="38"/>
    </row>
    <row r="130" spans="1:11" x14ac:dyDescent="0.25">
      <c r="A130" s="34">
        <v>124</v>
      </c>
      <c r="B130" s="26" t="s">
        <v>14</v>
      </c>
      <c r="C130" s="26" t="s">
        <v>45</v>
      </c>
      <c r="D130" s="29" t="s">
        <v>510</v>
      </c>
      <c r="E130" s="37">
        <f t="shared" si="2"/>
        <v>502734</v>
      </c>
      <c r="F130" s="38">
        <f>'Инвентаризация на 01.08.16'!E283</f>
        <v>150820.20000000001</v>
      </c>
      <c r="G130" s="38">
        <f>'Инвентаризация на 01.12.16 '!E441</f>
        <v>351913.8</v>
      </c>
      <c r="H130" s="38"/>
      <c r="I130" s="38"/>
      <c r="J130" s="38"/>
      <c r="K130" s="38"/>
    </row>
    <row r="131" spans="1:11" x14ac:dyDescent="0.25">
      <c r="A131" s="34">
        <v>125</v>
      </c>
      <c r="B131" s="26" t="s">
        <v>14</v>
      </c>
      <c r="C131" s="26" t="s">
        <v>252</v>
      </c>
      <c r="D131" s="29" t="s">
        <v>1021</v>
      </c>
      <c r="E131" s="37">
        <f t="shared" si="2"/>
        <v>1837585.68</v>
      </c>
      <c r="F131" s="38">
        <f>'Инвентаризация на 01.08.16'!E284</f>
        <v>551275.69999999995</v>
      </c>
      <c r="G131" s="38">
        <f>'Инвентаризация на 01.12.16 '!E467</f>
        <v>1286309.98</v>
      </c>
      <c r="H131" s="38"/>
      <c r="I131" s="38"/>
      <c r="J131" s="38"/>
      <c r="K131" s="38"/>
    </row>
    <row r="132" spans="1:11" x14ac:dyDescent="0.25">
      <c r="A132" s="34">
        <v>126</v>
      </c>
      <c r="B132" s="26" t="s">
        <v>1222</v>
      </c>
      <c r="C132" s="26" t="s">
        <v>1224</v>
      </c>
      <c r="D132" s="29" t="s">
        <v>218</v>
      </c>
      <c r="E132" s="37">
        <f t="shared" si="2"/>
        <v>647887</v>
      </c>
      <c r="F132" s="38">
        <f>'Инвентаризация на 01.08.16'!E285</f>
        <v>436083.6</v>
      </c>
      <c r="G132" s="38">
        <f>'Инвентаризация на 01.12.16 '!E475</f>
        <v>211803.4</v>
      </c>
      <c r="H132" s="38"/>
      <c r="I132" s="38"/>
      <c r="J132" s="38"/>
      <c r="K132" s="38"/>
    </row>
    <row r="133" spans="1:11" x14ac:dyDescent="0.25">
      <c r="A133" s="34">
        <v>127</v>
      </c>
      <c r="B133" s="26" t="s">
        <v>14</v>
      </c>
      <c r="C133" s="26" t="s">
        <v>15</v>
      </c>
      <c r="D133" s="29" t="s">
        <v>1233</v>
      </c>
      <c r="E133" s="37">
        <f t="shared" si="2"/>
        <v>887694.15</v>
      </c>
      <c r="F133" s="38">
        <f>'Инвентаризация на 01.08.16'!E289</f>
        <v>266308.25</v>
      </c>
      <c r="G133" s="38">
        <f>'Инвентаризация на 01.10.16 '!E374</f>
        <v>621385.9</v>
      </c>
      <c r="H133" s="38"/>
      <c r="I133" s="38"/>
      <c r="J133" s="38"/>
      <c r="K133" s="38"/>
    </row>
    <row r="134" spans="1:11" x14ac:dyDescent="0.25">
      <c r="A134" s="34">
        <v>128</v>
      </c>
      <c r="B134" s="26" t="s">
        <v>14</v>
      </c>
      <c r="C134" s="26" t="s">
        <v>1250</v>
      </c>
      <c r="D134" s="29" t="s">
        <v>1252</v>
      </c>
      <c r="E134" s="37">
        <f t="shared" ref="E134:E206" si="4">F134+G134</f>
        <v>726055.68</v>
      </c>
      <c r="F134" s="38">
        <f>'Инвентаризация на 01.08.16'!E291</f>
        <v>222173.04</v>
      </c>
      <c r="G134" s="38">
        <f>'Инвентаризация на 01.10.16 '!E386+'Инвентаризация на 01.02.17 '!E524</f>
        <v>503882.64</v>
      </c>
      <c r="H134" s="38"/>
      <c r="I134" s="38"/>
      <c r="J134" s="38"/>
      <c r="K134" s="38"/>
    </row>
    <row r="135" spans="1:11" x14ac:dyDescent="0.25">
      <c r="A135" s="34">
        <v>129</v>
      </c>
      <c r="B135" s="26" t="s">
        <v>14</v>
      </c>
      <c r="C135" s="26" t="s">
        <v>890</v>
      </c>
      <c r="D135" s="29" t="s">
        <v>1253</v>
      </c>
      <c r="E135" s="37">
        <f t="shared" si="4"/>
        <v>272806.84000000003</v>
      </c>
      <c r="F135" s="38">
        <f>'Инвентаризация на 01.08.16'!E292</f>
        <v>87842.05</v>
      </c>
      <c r="G135" s="38">
        <f>'Инвентаризация на 01.02.17 '!E509</f>
        <v>184964.79</v>
      </c>
      <c r="H135" s="38"/>
      <c r="I135" s="38"/>
      <c r="J135" s="38"/>
      <c r="K135" s="38"/>
    </row>
    <row r="136" spans="1:11" x14ac:dyDescent="0.25">
      <c r="A136" s="34">
        <v>130</v>
      </c>
      <c r="B136" s="26" t="s">
        <v>14</v>
      </c>
      <c r="C136" s="26" t="s">
        <v>1251</v>
      </c>
      <c r="D136" s="29" t="s">
        <v>458</v>
      </c>
      <c r="E136" s="37">
        <f t="shared" si="4"/>
        <v>354392.58</v>
      </c>
      <c r="F136" s="38">
        <f>'Инвентаризация на 01.08.16'!E293</f>
        <v>72080.77</v>
      </c>
      <c r="G136" s="38">
        <f>'Инвентаризация на 01.12.16 '!E425+'Инвентаризация на 01.02.17 '!E526+'Инвентаризация на 01.02.17 '!E553</f>
        <v>282311.81</v>
      </c>
      <c r="H136" s="38"/>
      <c r="I136" s="38"/>
      <c r="J136" s="38"/>
      <c r="K136" s="38"/>
    </row>
    <row r="137" spans="1:11" x14ac:dyDescent="0.25">
      <c r="A137" s="34">
        <v>131</v>
      </c>
      <c r="B137" s="26" t="s">
        <v>14</v>
      </c>
      <c r="C137" s="26" t="s">
        <v>1017</v>
      </c>
      <c r="D137" s="29" t="s">
        <v>1264</v>
      </c>
      <c r="E137" s="37">
        <f t="shared" si="4"/>
        <v>533001</v>
      </c>
      <c r="F137" s="38">
        <f>'Инвентаризация на 01.08.16'!E294</f>
        <v>159900.29999999999</v>
      </c>
      <c r="G137" s="38">
        <f>'Инвентаризация на 01.12.16 '!E456+'Инвентаризация на 01.02.17 '!E579</f>
        <v>373100.7</v>
      </c>
      <c r="H137" s="38"/>
      <c r="I137" s="38"/>
      <c r="J137" s="38"/>
      <c r="K137" s="38"/>
    </row>
    <row r="138" spans="1:11" x14ac:dyDescent="0.25">
      <c r="A138" s="34">
        <v>132</v>
      </c>
      <c r="B138" s="26" t="s">
        <v>14</v>
      </c>
      <c r="C138" s="26" t="s">
        <v>1018</v>
      </c>
      <c r="D138" s="29" t="s">
        <v>61</v>
      </c>
      <c r="E138" s="37">
        <f t="shared" si="4"/>
        <v>303728.3</v>
      </c>
      <c r="F138" s="38">
        <f>'Инвентаризация на 01.08.16'!E295</f>
        <v>91118.49</v>
      </c>
      <c r="G138" s="38">
        <f>'Инвентаризация на 01.09.16 '!E321</f>
        <v>212609.81</v>
      </c>
      <c r="H138" s="38"/>
      <c r="I138" s="38"/>
      <c r="J138" s="38"/>
      <c r="K138" s="38"/>
    </row>
    <row r="139" spans="1:11" x14ac:dyDescent="0.25">
      <c r="A139" s="34">
        <v>133</v>
      </c>
      <c r="B139" s="26" t="s">
        <v>14</v>
      </c>
      <c r="C139" s="26" t="s">
        <v>890</v>
      </c>
      <c r="D139" s="29" t="s">
        <v>1254</v>
      </c>
      <c r="E139" s="37">
        <f t="shared" si="4"/>
        <v>967981.64</v>
      </c>
      <c r="F139" s="38">
        <f>'Инвентаризация на 01.08.16'!E296</f>
        <v>482981.64</v>
      </c>
      <c r="G139" s="38">
        <f>'Инвентаризация на 01.12.16 '!E405</f>
        <v>485000</v>
      </c>
      <c r="H139" s="38"/>
      <c r="I139" s="38"/>
      <c r="J139" s="38"/>
      <c r="K139" s="38"/>
    </row>
    <row r="140" spans="1:11" x14ac:dyDescent="0.25">
      <c r="A140" s="34">
        <v>134</v>
      </c>
      <c r="B140" s="26" t="s">
        <v>14</v>
      </c>
      <c r="C140" s="26" t="s">
        <v>92</v>
      </c>
      <c r="D140" s="29" t="s">
        <v>405</v>
      </c>
      <c r="E140" s="37">
        <f t="shared" si="4"/>
        <v>118005.6</v>
      </c>
      <c r="F140" s="38">
        <f>'Инвентаризация на 01.08.16'!E298</f>
        <v>118005.6</v>
      </c>
      <c r="G140" s="38"/>
      <c r="H140" s="38"/>
      <c r="I140" s="38"/>
      <c r="J140" s="38"/>
      <c r="K140" s="38"/>
    </row>
    <row r="141" spans="1:11" x14ac:dyDescent="0.25">
      <c r="A141" s="34">
        <v>135</v>
      </c>
      <c r="B141" s="26" t="s">
        <v>14</v>
      </c>
      <c r="C141" s="26" t="s">
        <v>890</v>
      </c>
      <c r="D141" s="29" t="s">
        <v>1255</v>
      </c>
      <c r="E141" s="37">
        <f t="shared" si="4"/>
        <v>139538.59</v>
      </c>
      <c r="F141" s="38">
        <f>'Инвентаризация на 01.08.16'!E299</f>
        <v>41861.58</v>
      </c>
      <c r="G141" s="38">
        <f>'Инвентаризация на 01.12.16 '!E409</f>
        <v>97677.01</v>
      </c>
      <c r="H141" s="38"/>
      <c r="I141" s="38"/>
      <c r="J141" s="38"/>
      <c r="K141" s="38"/>
    </row>
    <row r="142" spans="1:11" x14ac:dyDescent="0.25">
      <c r="A142" s="34">
        <v>136</v>
      </c>
      <c r="B142" s="26" t="s">
        <v>248</v>
      </c>
      <c r="C142" s="26" t="s">
        <v>141</v>
      </c>
      <c r="D142" s="29" t="s">
        <v>405</v>
      </c>
      <c r="E142" s="37">
        <f t="shared" si="4"/>
        <v>195000</v>
      </c>
      <c r="F142" s="38">
        <f>'Инвентаризация на 01.08.16'!E219</f>
        <v>58500</v>
      </c>
      <c r="G142" s="38">
        <f>'Инвентаризация на 01.08.16'!E301</f>
        <v>136500</v>
      </c>
      <c r="H142" s="38"/>
      <c r="I142" s="38"/>
      <c r="J142" s="38"/>
      <c r="K142" s="38"/>
    </row>
    <row r="143" spans="1:11" x14ac:dyDescent="0.25">
      <c r="A143" s="34">
        <v>137</v>
      </c>
      <c r="B143" s="26" t="str">
        <f>'Инвентаризация на 01.08.16'!L305</f>
        <v>г.Новосибирск</v>
      </c>
      <c r="C143" s="28" t="str">
        <f>'Инвентаризация на 01.08.16'!M305</f>
        <v>Терешковой</v>
      </c>
      <c r="D143" s="29" t="s">
        <v>443</v>
      </c>
      <c r="E143" s="37">
        <f t="shared" si="4"/>
        <v>1784376</v>
      </c>
      <c r="F143" s="38">
        <f>'Инвентаризация на 01.08.16'!E305</f>
        <v>535312.80000000005</v>
      </c>
      <c r="G143" s="38">
        <f>'Инвентаризация на 01.12.16 '!E474+'Инвентаризация на 01.02.17 '!E544+'Инвентаризация на 01.02.17 '!E581</f>
        <v>1249063.2</v>
      </c>
      <c r="H143" s="38"/>
      <c r="I143" s="38"/>
      <c r="J143" s="38"/>
      <c r="K143" s="38"/>
    </row>
    <row r="144" spans="1:11" x14ac:dyDescent="0.25">
      <c r="A144" s="34">
        <v>138</v>
      </c>
      <c r="B144" s="26" t="s">
        <v>14</v>
      </c>
      <c r="C144" s="26" t="s">
        <v>890</v>
      </c>
      <c r="D144" s="29" t="s">
        <v>1375</v>
      </c>
      <c r="E144" s="37">
        <f t="shared" si="4"/>
        <v>377893.23</v>
      </c>
      <c r="F144" s="38">
        <f>'Инвентаризация на 01.09.16 '!E312</f>
        <v>113367.97</v>
      </c>
      <c r="G144" s="38">
        <f>'Инвентаризация на 01.10.16 '!E392</f>
        <v>264525.26</v>
      </c>
      <c r="H144" s="38"/>
      <c r="I144" s="38"/>
      <c r="J144" s="38"/>
      <c r="K144" s="38"/>
    </row>
    <row r="145" spans="1:11" x14ac:dyDescent="0.25">
      <c r="A145" s="34">
        <v>139</v>
      </c>
      <c r="B145" s="26" t="str">
        <f>'Инвентаризация на 01.09.16 '!L319</f>
        <v>г.Болотное</v>
      </c>
      <c r="C145" s="28" t="str">
        <f>'Инвентаризация на 01.09.16 '!M319</f>
        <v>Степная</v>
      </c>
      <c r="D145" s="29" t="s">
        <v>1415</v>
      </c>
      <c r="E145" s="37">
        <f t="shared" si="4"/>
        <v>133000</v>
      </c>
      <c r="F145" s="38">
        <f>'Инвентаризация на 01.09.16 '!E319</f>
        <v>39900</v>
      </c>
      <c r="G145" s="38">
        <f>'Инвентаризация на 01.10.16 '!E367</f>
        <v>93100</v>
      </c>
      <c r="H145" s="38"/>
      <c r="I145" s="38"/>
      <c r="J145" s="38"/>
      <c r="K145" s="38"/>
    </row>
    <row r="146" spans="1:11" x14ac:dyDescent="0.25">
      <c r="A146" s="34">
        <v>140</v>
      </c>
      <c r="B146" s="26" t="s">
        <v>14</v>
      </c>
      <c r="C146" s="28" t="s">
        <v>890</v>
      </c>
      <c r="D146" s="29" t="s">
        <v>1413</v>
      </c>
      <c r="E146" s="37">
        <f t="shared" si="4"/>
        <v>1016862.6799999999</v>
      </c>
      <c r="F146" s="38">
        <f>'Инвентаризация на 01.09.16 '!E314</f>
        <v>268223.28999999998</v>
      </c>
      <c r="G146" s="38">
        <f>'Инвентаризация на 01.12.16 '!E453+'Инвентаризация на 01.02.17 '!E510</f>
        <v>748639.39</v>
      </c>
      <c r="H146" s="38"/>
      <c r="I146" s="38"/>
      <c r="J146" s="38"/>
      <c r="K146" s="38"/>
    </row>
    <row r="147" spans="1:11" x14ac:dyDescent="0.25">
      <c r="A147" s="34">
        <v>141</v>
      </c>
      <c r="B147" s="26" t="s">
        <v>14</v>
      </c>
      <c r="C147" s="28" t="s">
        <v>15</v>
      </c>
      <c r="D147" s="29" t="s">
        <v>1436</v>
      </c>
      <c r="E147" s="37">
        <f t="shared" si="4"/>
        <v>1416954.62</v>
      </c>
      <c r="F147" s="38">
        <f>'Инвентаризация на 01.09.16 '!E326</f>
        <v>425086.38</v>
      </c>
      <c r="G147" s="38">
        <f>'Инвентаризация на 01.12.16 '!E415</f>
        <v>991868.24</v>
      </c>
      <c r="H147" s="38"/>
      <c r="I147" s="38"/>
      <c r="J147" s="38"/>
      <c r="K147" s="38"/>
    </row>
    <row r="148" spans="1:11" x14ac:dyDescent="0.25">
      <c r="A148" s="34">
        <v>142</v>
      </c>
      <c r="B148" s="26" t="s">
        <v>14</v>
      </c>
      <c r="C148" s="28" t="s">
        <v>1435</v>
      </c>
      <c r="D148" s="29" t="s">
        <v>1437</v>
      </c>
      <c r="E148" s="37">
        <f t="shared" si="4"/>
        <v>532877.38</v>
      </c>
      <c r="F148" s="38">
        <f>'Инвентаризация на 01.09.16 '!E327</f>
        <v>159863.21</v>
      </c>
      <c r="G148" s="38">
        <f>'Инвентаризация на 01.12.16 '!E424</f>
        <v>373014.17</v>
      </c>
      <c r="H148" s="38"/>
      <c r="I148" s="38"/>
      <c r="J148" s="38"/>
      <c r="K148" s="38"/>
    </row>
    <row r="149" spans="1:11" x14ac:dyDescent="0.25">
      <c r="A149" s="34">
        <v>143</v>
      </c>
      <c r="B149" s="26" t="s">
        <v>14</v>
      </c>
      <c r="C149" s="28" t="s">
        <v>1456</v>
      </c>
      <c r="D149" s="29" t="s">
        <v>458</v>
      </c>
      <c r="E149" s="37">
        <f t="shared" si="4"/>
        <v>343796</v>
      </c>
      <c r="F149" s="38">
        <f>'Инвентаризация на 01.09.16 '!E333</f>
        <v>103138.8</v>
      </c>
      <c r="G149" s="38">
        <f>'Инвентаризация на 01.02.17 '!E561</f>
        <v>240657.2</v>
      </c>
      <c r="H149" s="38"/>
      <c r="I149" s="38"/>
      <c r="J149" s="38"/>
      <c r="K149" s="38"/>
    </row>
    <row r="150" spans="1:11" x14ac:dyDescent="0.25">
      <c r="A150" s="34">
        <v>144</v>
      </c>
      <c r="B150" s="26" t="s">
        <v>14</v>
      </c>
      <c r="C150" s="28" t="s">
        <v>1020</v>
      </c>
      <c r="D150" s="29" t="s">
        <v>1457</v>
      </c>
      <c r="E150" s="37">
        <f t="shared" si="4"/>
        <v>88209.01</v>
      </c>
      <c r="F150" s="38">
        <f>'Инвентаризация на 01.09.16 '!E334</f>
        <v>88209.01</v>
      </c>
      <c r="G150" s="38"/>
      <c r="H150" s="38"/>
      <c r="I150" s="38"/>
      <c r="J150" s="38"/>
      <c r="K150" s="38"/>
    </row>
    <row r="151" spans="1:11" x14ac:dyDescent="0.25">
      <c r="A151" s="34">
        <v>145</v>
      </c>
      <c r="B151" s="26" t="s">
        <v>14</v>
      </c>
      <c r="C151" s="28" t="s">
        <v>1031</v>
      </c>
      <c r="D151" s="29" t="s">
        <v>510</v>
      </c>
      <c r="E151" s="37">
        <f t="shared" si="4"/>
        <v>155737.57999999999</v>
      </c>
      <c r="F151" s="38">
        <f>'Инвентаризация на 01.09.16 '!E335</f>
        <v>46721.27</v>
      </c>
      <c r="G151" s="38">
        <f>'Инвентаризация на 01.12.16 '!E464</f>
        <v>109016.31</v>
      </c>
      <c r="H151" s="38"/>
      <c r="I151" s="38"/>
      <c r="J151" s="38"/>
      <c r="K151" s="38"/>
    </row>
    <row r="152" spans="1:11" x14ac:dyDescent="0.25">
      <c r="A152" s="34">
        <v>146</v>
      </c>
      <c r="B152" s="134" t="s">
        <v>283</v>
      </c>
      <c r="C152" s="16"/>
      <c r="D152" s="136" t="s">
        <v>464</v>
      </c>
      <c r="E152" s="37">
        <f t="shared" si="4"/>
        <v>973210.31</v>
      </c>
      <c r="F152" s="38">
        <f>'Инвентаризация на 01.09.16 '!E336</f>
        <v>291963.09000000003</v>
      </c>
      <c r="G152" s="38">
        <f>'Инвентаризация на 01.12.16 '!E471</f>
        <v>681247.22</v>
      </c>
      <c r="H152" s="38"/>
      <c r="I152" s="38"/>
      <c r="J152" s="38"/>
      <c r="K152" s="38"/>
    </row>
    <row r="153" spans="1:11" x14ac:dyDescent="0.25">
      <c r="A153" s="34">
        <v>147</v>
      </c>
      <c r="B153" s="26" t="s">
        <v>14</v>
      </c>
      <c r="C153" s="28" t="s">
        <v>180</v>
      </c>
      <c r="D153" s="29" t="s">
        <v>195</v>
      </c>
      <c r="E153" s="37">
        <f t="shared" si="4"/>
        <v>1206323</v>
      </c>
      <c r="F153" s="38">
        <v>0</v>
      </c>
      <c r="G153" s="38">
        <f>'Инвентаризация на 01.10.16 '!E371+'Инвентаризация на 01.12.16 '!E457</f>
        <v>1206323</v>
      </c>
      <c r="H153" s="38"/>
      <c r="I153" s="38"/>
      <c r="J153" s="38"/>
      <c r="K153" s="38"/>
    </row>
    <row r="154" spans="1:11" x14ac:dyDescent="0.25">
      <c r="A154" s="34">
        <v>148</v>
      </c>
      <c r="B154" s="26" t="s">
        <v>283</v>
      </c>
      <c r="C154" s="28"/>
      <c r="D154" s="29" t="s">
        <v>1021</v>
      </c>
      <c r="E154" s="37">
        <f t="shared" si="4"/>
        <v>439374.15</v>
      </c>
      <c r="F154" s="38">
        <f>'Инвентаризация на 01.09.16 '!E341</f>
        <v>128987.41</v>
      </c>
      <c r="G154" s="38">
        <f>'Инвентаризация на 01.12.16 '!E459+'Инвентаризация на 01.12.16 '!E439</f>
        <v>310386.74000000005</v>
      </c>
      <c r="H154" s="38"/>
      <c r="I154" s="38"/>
      <c r="J154" s="38"/>
      <c r="K154" s="38"/>
    </row>
    <row r="155" spans="1:11" x14ac:dyDescent="0.25">
      <c r="A155" s="34">
        <v>149</v>
      </c>
      <c r="B155" s="26" t="s">
        <v>14</v>
      </c>
      <c r="C155" s="28" t="s">
        <v>1475</v>
      </c>
      <c r="D155" s="29" t="s">
        <v>121</v>
      </c>
      <c r="E155" s="37">
        <f t="shared" si="4"/>
        <v>1017630.0800000001</v>
      </c>
      <c r="F155" s="38">
        <f>'Инвентаризация на 01.09.16 '!E343</f>
        <v>332630.08</v>
      </c>
      <c r="G155" s="38">
        <f>'Инвентаризация на 01.02.17 '!E549+'Инвентаризация на 01.02.17 '!E545+'Инвентаризация на 01.02.17 '!E546</f>
        <v>685000</v>
      </c>
      <c r="H155" s="38"/>
      <c r="I155" s="38"/>
      <c r="J155" s="38"/>
      <c r="K155" s="38"/>
    </row>
    <row r="156" spans="1:11" x14ac:dyDescent="0.25">
      <c r="A156" s="34">
        <v>150</v>
      </c>
      <c r="B156" s="26" t="s">
        <v>14</v>
      </c>
      <c r="C156" s="28" t="s">
        <v>1476</v>
      </c>
      <c r="D156" s="29" t="s">
        <v>195</v>
      </c>
      <c r="E156" s="37">
        <f t="shared" si="4"/>
        <v>149922.83000000002</v>
      </c>
      <c r="F156" s="38">
        <f>'Инвентаризация на 01.09.16 '!E344</f>
        <v>44976.84</v>
      </c>
      <c r="G156" s="38">
        <f>'Инвентаризация на 01.02.17 '!E504</f>
        <v>104945.99</v>
      </c>
      <c r="H156" s="38"/>
      <c r="I156" s="38"/>
      <c r="J156" s="38"/>
      <c r="K156" s="38"/>
    </row>
    <row r="157" spans="1:11" x14ac:dyDescent="0.25">
      <c r="A157" s="34">
        <v>151</v>
      </c>
      <c r="B157" s="26" t="s">
        <v>14</v>
      </c>
      <c r="C157" s="142" t="s">
        <v>890</v>
      </c>
      <c r="D157" s="143" t="s">
        <v>1490</v>
      </c>
      <c r="E157" s="37">
        <f t="shared" si="4"/>
        <v>821000</v>
      </c>
      <c r="F157" s="38">
        <v>330000</v>
      </c>
      <c r="G157" s="38">
        <f>'Инвентаризация на 01.12.16 '!E481</f>
        <v>491000</v>
      </c>
      <c r="H157" s="38"/>
      <c r="I157" s="38"/>
      <c r="J157" s="38"/>
      <c r="K157" s="38"/>
    </row>
    <row r="158" spans="1:11" x14ac:dyDescent="0.25">
      <c r="A158" s="34">
        <v>152</v>
      </c>
      <c r="B158" s="26" t="s">
        <v>14</v>
      </c>
      <c r="C158" s="142" t="s">
        <v>774</v>
      </c>
      <c r="D158" s="143" t="s">
        <v>218</v>
      </c>
      <c r="E158" s="37">
        <f t="shared" si="4"/>
        <v>1970932.4300000002</v>
      </c>
      <c r="F158" s="38">
        <f>'Инвентаризация на 01.10.16 '!E398</f>
        <v>591564.07999999996</v>
      </c>
      <c r="G158" s="38">
        <f>'Инвентаризация на 01.02.17 '!E500</f>
        <v>1379368.35</v>
      </c>
      <c r="H158" s="38"/>
      <c r="I158" s="38"/>
      <c r="J158" s="38"/>
      <c r="K158" s="38"/>
    </row>
    <row r="159" spans="1:11" x14ac:dyDescent="0.25">
      <c r="A159" s="34">
        <v>153</v>
      </c>
      <c r="B159" s="26" t="s">
        <v>14</v>
      </c>
      <c r="C159" s="142" t="s">
        <v>1537</v>
      </c>
      <c r="D159" s="143" t="s">
        <v>772</v>
      </c>
      <c r="E159" s="37">
        <f t="shared" si="4"/>
        <v>481856.58999999997</v>
      </c>
      <c r="F159" s="38">
        <f>'Инвентаризация на 01.10.16 '!E372</f>
        <v>144556.97</v>
      </c>
      <c r="G159" s="38">
        <f>'Инвентаризация на 01.12.16 '!E435</f>
        <v>337299.62</v>
      </c>
      <c r="H159" s="38"/>
      <c r="I159" s="38"/>
      <c r="J159" s="38"/>
      <c r="K159" s="38"/>
    </row>
    <row r="160" spans="1:11" x14ac:dyDescent="0.25">
      <c r="A160" s="34">
        <v>154</v>
      </c>
      <c r="B160" s="26" t="s">
        <v>14</v>
      </c>
      <c r="C160" s="142" t="s">
        <v>1643</v>
      </c>
      <c r="D160" s="143" t="s">
        <v>229</v>
      </c>
      <c r="E160" s="37">
        <f t="shared" si="4"/>
        <v>374577.80000000005</v>
      </c>
      <c r="F160" s="38">
        <f>'Инвентаризация на 01.10.16 '!E345+'Инвентаризация на 01.10.16 '!E351+'Инвентаризация на 01.10.16 '!E352</f>
        <v>112373.34</v>
      </c>
      <c r="G160" s="38">
        <f>'Инвентаризация на 01.12.16 '!E428+'Инвентаризация на 01.12.16 '!E437+'Инвентаризация на 01.12.16 '!E477</f>
        <v>262204.46000000002</v>
      </c>
      <c r="H160" s="38"/>
      <c r="I160" s="38"/>
      <c r="J160" s="38"/>
      <c r="K160" s="38"/>
    </row>
    <row r="161" spans="1:11" x14ac:dyDescent="0.25">
      <c r="A161" s="34">
        <v>155</v>
      </c>
      <c r="B161" s="141" t="s">
        <v>14</v>
      </c>
      <c r="C161" s="142" t="s">
        <v>1020</v>
      </c>
      <c r="D161" s="143" t="s">
        <v>241</v>
      </c>
      <c r="E161" s="37">
        <f t="shared" si="4"/>
        <v>1457216.0499999998</v>
      </c>
      <c r="F161" s="38">
        <f>'Инвентаризация на 01.10.16 '!E347</f>
        <v>528134.86</v>
      </c>
      <c r="G161" s="38">
        <f>'Инвентаризация на 01.10.16 '!E396</f>
        <v>929081.19</v>
      </c>
      <c r="H161" s="38"/>
      <c r="I161" s="38"/>
      <c r="J161" s="38"/>
      <c r="K161" s="38"/>
    </row>
    <row r="162" spans="1:11" x14ac:dyDescent="0.25">
      <c r="A162" s="34">
        <v>156</v>
      </c>
      <c r="B162" s="141" t="s">
        <v>14</v>
      </c>
      <c r="C162" s="142" t="s">
        <v>1573</v>
      </c>
      <c r="D162" s="143" t="s">
        <v>470</v>
      </c>
      <c r="E162" s="37">
        <f t="shared" si="4"/>
        <v>680768.51</v>
      </c>
      <c r="F162" s="38">
        <f>'Инвентаризация на 01.10.16 '!E348</f>
        <v>213917.91</v>
      </c>
      <c r="G162" s="38">
        <f>'Инвентаризация на 01.12.16 '!E406+'Инвентаризация на 01.12.16 '!E469</f>
        <v>466850.6</v>
      </c>
      <c r="H162" s="38"/>
      <c r="I162" s="38"/>
      <c r="J162" s="38"/>
      <c r="K162" s="38"/>
    </row>
    <row r="163" spans="1:11" x14ac:dyDescent="0.25">
      <c r="A163" s="34">
        <v>157</v>
      </c>
      <c r="B163" s="141" t="s">
        <v>14</v>
      </c>
      <c r="C163" s="142" t="s">
        <v>1644</v>
      </c>
      <c r="D163" s="143" t="s">
        <v>1574</v>
      </c>
      <c r="E163" s="37">
        <f t="shared" si="4"/>
        <v>224703.86</v>
      </c>
      <c r="F163" s="38">
        <f>'Инвентаризация на 01.10.16 '!E349+'Инвентаризация на 01.10.16 '!E350+'Инвентаризация на 01.10.16 '!E381</f>
        <v>224703.86</v>
      </c>
      <c r="G163" s="38"/>
      <c r="H163" s="38"/>
      <c r="I163" s="38"/>
      <c r="J163" s="38"/>
      <c r="K163" s="38"/>
    </row>
    <row r="164" spans="1:11" x14ac:dyDescent="0.25">
      <c r="A164" s="34">
        <v>158</v>
      </c>
      <c r="B164" s="141" t="s">
        <v>14</v>
      </c>
      <c r="C164" s="142" t="s">
        <v>65</v>
      </c>
      <c r="D164" s="143" t="s">
        <v>1531</v>
      </c>
      <c r="E164" s="37">
        <f t="shared" si="4"/>
        <v>341286</v>
      </c>
      <c r="F164" s="38">
        <f>'Инвентаризация на 01.10.16 '!E358</f>
        <v>102385.8</v>
      </c>
      <c r="G164" s="38">
        <f>'Инвентаризация на 01.12.16 '!E463</f>
        <v>238900.2</v>
      </c>
      <c r="H164" s="38"/>
      <c r="I164" s="38"/>
      <c r="J164" s="38"/>
      <c r="K164" s="38"/>
    </row>
    <row r="165" spans="1:11" x14ac:dyDescent="0.25">
      <c r="A165" s="34">
        <v>159</v>
      </c>
      <c r="B165" s="141" t="s">
        <v>14</v>
      </c>
      <c r="C165" s="142" t="s">
        <v>774</v>
      </c>
      <c r="D165" s="143" t="s">
        <v>1535</v>
      </c>
      <c r="E165" s="37">
        <f t="shared" si="4"/>
        <v>465536.3</v>
      </c>
      <c r="F165" s="38">
        <f>'Инвентаризация на 01.10.16 '!E366</f>
        <v>465536.3</v>
      </c>
      <c r="G165" s="38"/>
      <c r="H165" s="38"/>
      <c r="I165" s="38"/>
      <c r="J165" s="38"/>
      <c r="K165" s="38"/>
    </row>
    <row r="166" spans="1:11" x14ac:dyDescent="0.25">
      <c r="A166" s="34">
        <v>160</v>
      </c>
      <c r="B166" s="141" t="s">
        <v>248</v>
      </c>
      <c r="C166" s="142" t="s">
        <v>141</v>
      </c>
      <c r="D166" s="143" t="s">
        <v>142</v>
      </c>
      <c r="E166" s="37">
        <f t="shared" si="4"/>
        <v>110514.67</v>
      </c>
      <c r="F166" s="38">
        <f>'Инвентаризация на 01.10.16 '!E377</f>
        <v>110514.67</v>
      </c>
      <c r="G166" s="38"/>
      <c r="H166" s="38"/>
      <c r="I166" s="38"/>
      <c r="J166" s="38"/>
      <c r="K166" s="38"/>
    </row>
    <row r="167" spans="1:11" x14ac:dyDescent="0.25">
      <c r="A167" s="34">
        <v>161</v>
      </c>
      <c r="B167" s="141" t="s">
        <v>14</v>
      </c>
      <c r="C167" s="142" t="s">
        <v>92</v>
      </c>
      <c r="D167" s="143" t="s">
        <v>1529</v>
      </c>
      <c r="E167" s="37">
        <f t="shared" si="4"/>
        <v>396600</v>
      </c>
      <c r="F167" s="38">
        <f>'Инвентаризация на 01.10.16 '!E379</f>
        <v>118980</v>
      </c>
      <c r="G167" s="38">
        <f>'Инвентаризация на 01.02.17 '!E564</f>
        <v>277620</v>
      </c>
      <c r="H167" s="38"/>
      <c r="I167" s="38"/>
      <c r="J167" s="38"/>
      <c r="K167" s="38"/>
    </row>
    <row r="168" spans="1:11" x14ac:dyDescent="0.25">
      <c r="A168" s="34">
        <v>162</v>
      </c>
      <c r="B168" s="141" t="s">
        <v>14</v>
      </c>
      <c r="C168" s="142" t="s">
        <v>1645</v>
      </c>
      <c r="D168" s="143" t="s">
        <v>443</v>
      </c>
      <c r="E168" s="37">
        <f t="shared" si="4"/>
        <v>217241.29</v>
      </c>
      <c r="F168" s="38">
        <f>'Инвентаризация на 01.10.16 '!E382</f>
        <v>217241.29</v>
      </c>
      <c r="G168" s="38"/>
      <c r="H168" s="38"/>
      <c r="I168" s="38"/>
      <c r="J168" s="38"/>
      <c r="K168" s="38"/>
    </row>
    <row r="169" spans="1:11" x14ac:dyDescent="0.25">
      <c r="A169" s="34">
        <v>163</v>
      </c>
      <c r="B169" s="26" t="s">
        <v>14</v>
      </c>
      <c r="C169" s="142" t="s">
        <v>917</v>
      </c>
      <c r="D169" s="143" t="s">
        <v>1599</v>
      </c>
      <c r="E169" s="37">
        <f t="shared" si="4"/>
        <v>240000</v>
      </c>
      <c r="F169" s="38">
        <f>'Инвентаризация на 01.10.16 '!E383</f>
        <v>72000</v>
      </c>
      <c r="G169" s="38">
        <f>'Инвентаризация на 01.12.16 '!E466</f>
        <v>168000</v>
      </c>
      <c r="H169" s="38"/>
      <c r="I169" s="38"/>
      <c r="J169" s="38"/>
      <c r="K169" s="38"/>
    </row>
    <row r="170" spans="1:11" x14ac:dyDescent="0.25">
      <c r="A170" s="34">
        <v>164</v>
      </c>
      <c r="B170" s="141" t="s">
        <v>27</v>
      </c>
      <c r="C170" s="142" t="s">
        <v>92</v>
      </c>
      <c r="D170" s="143" t="s">
        <v>405</v>
      </c>
      <c r="E170" s="37">
        <f t="shared" si="4"/>
        <v>275346.40000000002</v>
      </c>
      <c r="F170" s="38">
        <f>'Инвентаризация на 01.12.16 '!E401</f>
        <v>275346.40000000002</v>
      </c>
      <c r="G170" s="38"/>
      <c r="H170" s="38"/>
      <c r="I170" s="38"/>
      <c r="J170" s="38"/>
      <c r="K170" s="38"/>
    </row>
    <row r="171" spans="1:11" x14ac:dyDescent="0.25">
      <c r="A171" s="34">
        <v>165</v>
      </c>
      <c r="B171" s="141" t="s">
        <v>248</v>
      </c>
      <c r="C171" s="142" t="s">
        <v>141</v>
      </c>
      <c r="D171" s="143" t="s">
        <v>213</v>
      </c>
      <c r="E171" s="37">
        <f t="shared" si="4"/>
        <v>223200</v>
      </c>
      <c r="F171" s="38">
        <f>'Инвентаризация на 01.12.16 '!E407+'Инвентаризация на 01.12.16 '!E408</f>
        <v>66960</v>
      </c>
      <c r="G171" s="38">
        <f>'Инвентаризация на 01.02.17 '!E517+'Инвентаризация на 01.02.17 '!E518</f>
        <v>156240</v>
      </c>
      <c r="H171" s="38"/>
      <c r="I171" s="38"/>
      <c r="J171" s="38"/>
      <c r="K171" s="38"/>
    </row>
    <row r="172" spans="1:11" x14ac:dyDescent="0.25">
      <c r="A172" s="34">
        <v>166</v>
      </c>
      <c r="B172" s="141" t="s">
        <v>14</v>
      </c>
      <c r="C172" s="142" t="s">
        <v>1695</v>
      </c>
      <c r="D172" s="143" t="s">
        <v>501</v>
      </c>
      <c r="E172" s="37">
        <f t="shared" si="4"/>
        <v>390000</v>
      </c>
      <c r="F172" s="38">
        <f>'Инвентаризация на 01.12.16 '!E420+'Инвентаризация на 01.12.16 '!E427</f>
        <v>117000</v>
      </c>
      <c r="G172" s="38">
        <f>'Инвентаризация на 01.12.16 '!E491+'Инвентаризация на 01.02.17 '!E513</f>
        <v>273000</v>
      </c>
      <c r="H172" s="38"/>
      <c r="I172" s="38"/>
      <c r="J172" s="38"/>
      <c r="K172" s="38"/>
    </row>
    <row r="173" spans="1:11" x14ac:dyDescent="0.25">
      <c r="A173" s="34">
        <v>167</v>
      </c>
      <c r="B173" s="141" t="s">
        <v>14</v>
      </c>
      <c r="C173" s="142" t="s">
        <v>65</v>
      </c>
      <c r="D173" s="143" t="s">
        <v>1715</v>
      </c>
      <c r="E173" s="37">
        <f t="shared" si="4"/>
        <v>484180</v>
      </c>
      <c r="F173" s="38">
        <f>'Инвентаризация на 01.12.16 '!E426</f>
        <v>145254</v>
      </c>
      <c r="G173" s="38">
        <f>'Инвентаризация на 01.02.17 '!E574</f>
        <v>338926</v>
      </c>
      <c r="H173" s="38"/>
      <c r="I173" s="38"/>
      <c r="J173" s="38"/>
      <c r="K173" s="38"/>
    </row>
    <row r="174" spans="1:11" x14ac:dyDescent="0.25">
      <c r="A174" s="34">
        <v>168</v>
      </c>
      <c r="B174" s="141" t="s">
        <v>14</v>
      </c>
      <c r="C174" s="142" t="s">
        <v>1720</v>
      </c>
      <c r="D174" s="143" t="s">
        <v>203</v>
      </c>
      <c r="E174" s="37">
        <f t="shared" si="4"/>
        <v>455660</v>
      </c>
      <c r="F174" s="38">
        <f>'Инвентаризация на 01.12.16 '!E414</f>
        <v>19342</v>
      </c>
      <c r="G174" s="38">
        <f>'Инвентаризация на 01.12.16 '!E423+'Инвентаризация на 01.02.17 '!E542</f>
        <v>436318</v>
      </c>
      <c r="H174" s="38"/>
      <c r="I174" s="38"/>
      <c r="J174" s="38"/>
      <c r="K174" s="38"/>
    </row>
    <row r="175" spans="1:11" x14ac:dyDescent="0.25">
      <c r="A175" s="34">
        <v>169</v>
      </c>
      <c r="B175" s="141" t="s">
        <v>14</v>
      </c>
      <c r="C175" s="142" t="s">
        <v>1699</v>
      </c>
      <c r="D175" s="143" t="s">
        <v>1700</v>
      </c>
      <c r="E175" s="37">
        <f t="shared" si="4"/>
        <v>51819</v>
      </c>
      <c r="F175" s="38">
        <f>'Инвентаризация на 01.12.16 '!E419</f>
        <v>51819</v>
      </c>
      <c r="G175" s="38"/>
      <c r="H175" s="38"/>
      <c r="I175" s="38"/>
      <c r="J175" s="38"/>
      <c r="K175" s="38"/>
    </row>
    <row r="176" spans="1:11" x14ac:dyDescent="0.25">
      <c r="A176" s="34">
        <v>170</v>
      </c>
      <c r="B176" s="141" t="s">
        <v>14</v>
      </c>
      <c r="C176" s="142" t="s">
        <v>1020</v>
      </c>
      <c r="D176" s="143" t="s">
        <v>1755</v>
      </c>
      <c r="E176" s="37">
        <f t="shared" si="4"/>
        <v>1552441.4</v>
      </c>
      <c r="F176" s="38">
        <f>'Инвентаризация на 01.12.16 '!E442</f>
        <v>594963.59</v>
      </c>
      <c r="G176" s="38">
        <f>'Инвентаризация на 01.12.16 '!E473</f>
        <v>957477.81</v>
      </c>
      <c r="H176" s="38"/>
      <c r="I176" s="38"/>
      <c r="J176" s="38"/>
      <c r="K176" s="38"/>
    </row>
    <row r="177" spans="1:11" x14ac:dyDescent="0.25">
      <c r="A177" s="34">
        <v>171</v>
      </c>
      <c r="B177" s="141" t="s">
        <v>27</v>
      </c>
      <c r="C177" s="142" t="s">
        <v>1757</v>
      </c>
      <c r="D177" s="143" t="s">
        <v>1021</v>
      </c>
      <c r="E177" s="37">
        <f t="shared" si="4"/>
        <v>370000</v>
      </c>
      <c r="F177" s="38"/>
      <c r="G177" s="38">
        <f>'Инвентаризация на 01.12.16 '!E443</f>
        <v>370000</v>
      </c>
      <c r="H177" s="38"/>
      <c r="I177" s="38"/>
      <c r="J177" s="38"/>
      <c r="K177" s="38"/>
    </row>
    <row r="178" spans="1:11" x14ac:dyDescent="0.25">
      <c r="A178" s="34">
        <v>172</v>
      </c>
      <c r="B178" s="141" t="s">
        <v>27</v>
      </c>
      <c r="C178" s="142" t="s">
        <v>1757</v>
      </c>
      <c r="D178" s="143" t="s">
        <v>56</v>
      </c>
      <c r="E178" s="37">
        <f t="shared" si="4"/>
        <v>1104097.6800000002</v>
      </c>
      <c r="F178" s="38"/>
      <c r="G178" s="38">
        <f>'Инвентаризация на 01.12.16 '!E451+'Инвентаризация на 01.02.17 '!E530</f>
        <v>1104097.6800000002</v>
      </c>
      <c r="H178" s="38"/>
      <c r="I178" s="38"/>
      <c r="J178" s="38"/>
      <c r="K178" s="38"/>
    </row>
    <row r="179" spans="1:11" x14ac:dyDescent="0.25">
      <c r="A179" s="34">
        <v>173</v>
      </c>
      <c r="B179" s="141" t="s">
        <v>14</v>
      </c>
      <c r="C179" s="142" t="s">
        <v>1789</v>
      </c>
      <c r="D179" s="143" t="s">
        <v>203</v>
      </c>
      <c r="E179" s="37">
        <f t="shared" si="4"/>
        <v>350309.62</v>
      </c>
      <c r="F179" s="38">
        <f>'Инвентаризация на 01.12.16 '!E450</f>
        <v>350309.62</v>
      </c>
      <c r="G179" s="38"/>
      <c r="H179" s="38"/>
      <c r="I179" s="38"/>
      <c r="J179" s="38"/>
      <c r="K179" s="38"/>
    </row>
    <row r="180" spans="1:11" x14ac:dyDescent="0.25">
      <c r="A180" s="34">
        <v>174</v>
      </c>
      <c r="B180" s="141" t="s">
        <v>14</v>
      </c>
      <c r="C180" s="142" t="s">
        <v>1267</v>
      </c>
      <c r="D180" s="143" t="s">
        <v>1022</v>
      </c>
      <c r="E180" s="37">
        <f t="shared" si="4"/>
        <v>21633.119999999999</v>
      </c>
      <c r="F180" s="38">
        <f>'Инвентаризация на 01.12.16 '!E440</f>
        <v>21633.119999999999</v>
      </c>
      <c r="G180" s="38"/>
      <c r="H180" s="38"/>
      <c r="I180" s="38"/>
      <c r="J180" s="38"/>
      <c r="K180" s="38"/>
    </row>
    <row r="181" spans="1:11" x14ac:dyDescent="0.25">
      <c r="A181" s="34">
        <v>175</v>
      </c>
      <c r="B181" s="141" t="s">
        <v>14</v>
      </c>
      <c r="C181" s="142" t="s">
        <v>60</v>
      </c>
      <c r="D181" s="143" t="s">
        <v>56</v>
      </c>
      <c r="E181" s="37">
        <f t="shared" si="4"/>
        <v>51179.199999999997</v>
      </c>
      <c r="F181" s="38">
        <f>'Инвентаризация на 01.12.16 '!E445</f>
        <v>51179.199999999997</v>
      </c>
      <c r="G181" s="38"/>
      <c r="H181" s="38"/>
      <c r="I181" s="38"/>
      <c r="J181" s="38"/>
      <c r="K181" s="38"/>
    </row>
    <row r="182" spans="1:11" x14ac:dyDescent="0.25">
      <c r="A182" s="34">
        <v>176</v>
      </c>
      <c r="B182" s="141" t="s">
        <v>14</v>
      </c>
      <c r="C182" s="142" t="s">
        <v>1795</v>
      </c>
      <c r="D182" s="143" t="s">
        <v>142</v>
      </c>
      <c r="E182" s="37">
        <f t="shared" si="4"/>
        <v>298445.77999999997</v>
      </c>
      <c r="F182" s="38">
        <f>'Инвентаризация на 01.12.16 '!E448</f>
        <v>89533.73</v>
      </c>
      <c r="G182" s="38">
        <f>'Инвентаризация на 01.02.17 '!E536</f>
        <v>208912.05</v>
      </c>
      <c r="H182" s="38"/>
      <c r="I182" s="38"/>
      <c r="J182" s="38"/>
      <c r="K182" s="38"/>
    </row>
    <row r="183" spans="1:11" x14ac:dyDescent="0.25">
      <c r="A183" s="34">
        <v>177</v>
      </c>
      <c r="B183" s="141" t="s">
        <v>14</v>
      </c>
      <c r="C183" s="142" t="s">
        <v>774</v>
      </c>
      <c r="D183" s="143" t="s">
        <v>1799</v>
      </c>
      <c r="E183" s="37">
        <f t="shared" si="4"/>
        <v>762468.15999999992</v>
      </c>
      <c r="F183" s="38">
        <f>'Инвентаризация на 01.12.16 '!E444</f>
        <v>299468.15999999997</v>
      </c>
      <c r="G183" s="38">
        <f>'Инвентаризация на 01.02.17 '!E563</f>
        <v>463000</v>
      </c>
      <c r="H183" s="38"/>
      <c r="I183" s="38"/>
      <c r="J183" s="38"/>
      <c r="K183" s="38"/>
    </row>
    <row r="184" spans="1:11" x14ac:dyDescent="0.25">
      <c r="A184" s="34">
        <v>178</v>
      </c>
      <c r="B184" s="141" t="s">
        <v>1801</v>
      </c>
      <c r="C184" s="142" t="s">
        <v>1804</v>
      </c>
      <c r="D184" s="143" t="s">
        <v>1021</v>
      </c>
      <c r="E184" s="37">
        <f t="shared" si="4"/>
        <v>248063.64</v>
      </c>
      <c r="F184" s="38">
        <f>'Инвентаризация на 01.12.16 '!E458</f>
        <v>70000</v>
      </c>
      <c r="G184" s="38">
        <f>'Инвентаризация на 01.02.17 '!E506</f>
        <v>178063.64</v>
      </c>
      <c r="H184" s="38"/>
      <c r="I184" s="38"/>
      <c r="J184" s="38"/>
      <c r="K184" s="38"/>
    </row>
    <row r="185" spans="1:11" x14ac:dyDescent="0.25">
      <c r="A185" s="34">
        <v>179</v>
      </c>
      <c r="B185" s="141" t="s">
        <v>27</v>
      </c>
      <c r="C185" s="142" t="s">
        <v>141</v>
      </c>
      <c r="D185" s="143" t="s">
        <v>142</v>
      </c>
      <c r="E185" s="37">
        <f t="shared" si="4"/>
        <v>408123.95999999996</v>
      </c>
      <c r="F185" s="38"/>
      <c r="G185" s="38">
        <f>'Инвентаризация на 01.12.16 '!E422+'Инвентаризация на 01.02.17 '!E535</f>
        <v>408123.95999999996</v>
      </c>
      <c r="H185" s="38"/>
      <c r="I185" s="38"/>
      <c r="J185" s="38"/>
      <c r="K185" s="38"/>
    </row>
    <row r="186" spans="1:11" x14ac:dyDescent="0.25">
      <c r="A186" s="34">
        <v>180</v>
      </c>
      <c r="B186" s="141" t="s">
        <v>14</v>
      </c>
      <c r="C186" s="142" t="s">
        <v>1845</v>
      </c>
      <c r="D186" s="143" t="s">
        <v>1844</v>
      </c>
      <c r="E186" s="37">
        <f t="shared" si="4"/>
        <v>176055.99</v>
      </c>
      <c r="F186" s="38">
        <f>'Инвентаризация на 01.12.16 '!E468</f>
        <v>176055.99</v>
      </c>
      <c r="G186" s="38"/>
      <c r="H186" s="38"/>
      <c r="I186" s="38"/>
      <c r="J186" s="38"/>
      <c r="K186" s="38"/>
    </row>
    <row r="187" spans="1:11" x14ac:dyDescent="0.25">
      <c r="A187" s="34">
        <v>181</v>
      </c>
      <c r="B187" s="141" t="s">
        <v>14</v>
      </c>
      <c r="C187" s="142" t="s">
        <v>1859</v>
      </c>
      <c r="D187" s="143" t="s">
        <v>213</v>
      </c>
      <c r="E187" s="37">
        <f t="shared" si="4"/>
        <v>480883.35000000003</v>
      </c>
      <c r="F187" s="38">
        <f>'Инвентаризация на 01.12.16 '!E472</f>
        <v>144265.01</v>
      </c>
      <c r="G187" s="38">
        <f>'Инвентаризация на 01.02.17 '!E540</f>
        <v>336618.34</v>
      </c>
      <c r="H187" s="38"/>
      <c r="I187" s="38"/>
      <c r="J187" s="38"/>
      <c r="K187" s="38"/>
    </row>
    <row r="188" spans="1:11" x14ac:dyDescent="0.25">
      <c r="A188" s="34">
        <v>182</v>
      </c>
      <c r="B188" s="141" t="s">
        <v>14</v>
      </c>
      <c r="C188" s="142" t="s">
        <v>1699</v>
      </c>
      <c r="D188" s="143" t="s">
        <v>1876</v>
      </c>
      <c r="E188" s="37">
        <f t="shared" si="4"/>
        <v>365332.20999999996</v>
      </c>
      <c r="F188" s="38">
        <f>'Инвентаризация на 01.12.16 '!E479</f>
        <v>109599.66</v>
      </c>
      <c r="G188" s="38">
        <f>'Инвентаризация на 01.02.17 '!E519</f>
        <v>255732.55</v>
      </c>
      <c r="H188" s="38"/>
      <c r="I188" s="38"/>
      <c r="J188" s="38"/>
      <c r="K188" s="38"/>
    </row>
    <row r="189" spans="1:11" x14ac:dyDescent="0.25">
      <c r="A189" s="34">
        <v>183</v>
      </c>
      <c r="B189" s="141" t="s">
        <v>14</v>
      </c>
      <c r="C189" s="142" t="s">
        <v>1898</v>
      </c>
      <c r="D189" s="143" t="s">
        <v>1878</v>
      </c>
      <c r="E189" s="37">
        <f t="shared" si="4"/>
        <v>526312</v>
      </c>
      <c r="F189" s="38">
        <f>'Инвентаризация на 01.12.16 '!E480</f>
        <v>157893.6</v>
      </c>
      <c r="G189" s="38">
        <f>'Инвентаризация на 01.02.17 '!E551</f>
        <v>368418.4</v>
      </c>
      <c r="H189" s="38"/>
      <c r="I189" s="38"/>
      <c r="J189" s="38"/>
      <c r="K189" s="38"/>
    </row>
    <row r="190" spans="1:11" x14ac:dyDescent="0.25">
      <c r="A190" s="34">
        <v>184</v>
      </c>
      <c r="B190" s="141" t="s">
        <v>14</v>
      </c>
      <c r="C190" s="142" t="s">
        <v>1017</v>
      </c>
      <c r="D190" s="143" t="s">
        <v>1875</v>
      </c>
      <c r="E190" s="37">
        <f t="shared" si="4"/>
        <v>677887.7</v>
      </c>
      <c r="F190" s="38">
        <f>'Инвентаризация на 01.12.16 '!E478</f>
        <v>134351.51999999999</v>
      </c>
      <c r="G190" s="38">
        <f>'Инвентаризация на 01.02.17 '!E569+'Инвентаризация на 01.02.17 '!E584</f>
        <v>543536.17999999993</v>
      </c>
      <c r="H190" s="38"/>
      <c r="I190" s="38"/>
      <c r="J190" s="38"/>
      <c r="K190" s="38"/>
    </row>
    <row r="191" spans="1:11" x14ac:dyDescent="0.25">
      <c r="A191" s="34">
        <v>185</v>
      </c>
      <c r="B191" s="141" t="s">
        <v>1222</v>
      </c>
      <c r="C191" s="142" t="s">
        <v>1952</v>
      </c>
      <c r="D191" s="143" t="s">
        <v>1948</v>
      </c>
      <c r="E191" s="37">
        <f t="shared" si="4"/>
        <v>147000</v>
      </c>
      <c r="F191" s="38"/>
      <c r="G191" s="38">
        <f>'Инвентаризация на 01.02.17 '!E507</f>
        <v>147000</v>
      </c>
      <c r="H191" s="38"/>
      <c r="I191" s="38"/>
      <c r="J191" s="38"/>
      <c r="K191" s="38"/>
    </row>
    <row r="192" spans="1:11" x14ac:dyDescent="0.25">
      <c r="A192" s="34">
        <v>186</v>
      </c>
      <c r="B192" s="141" t="s">
        <v>14</v>
      </c>
      <c r="C192" s="142" t="s">
        <v>187</v>
      </c>
      <c r="D192" s="143" t="s">
        <v>253</v>
      </c>
      <c r="E192" s="37">
        <f t="shared" si="4"/>
        <v>57000</v>
      </c>
      <c r="F192" s="38">
        <f>'Инвентаризация на 01.02.17 '!E512</f>
        <v>57000</v>
      </c>
      <c r="G192" s="38"/>
      <c r="H192" s="38"/>
      <c r="I192" s="38"/>
      <c r="J192" s="38"/>
      <c r="K192" s="38"/>
    </row>
    <row r="193" spans="1:11" x14ac:dyDescent="0.25">
      <c r="A193" s="34">
        <v>187</v>
      </c>
      <c r="B193" s="141" t="s">
        <v>14</v>
      </c>
      <c r="C193" s="142" t="s">
        <v>1956</v>
      </c>
      <c r="D193" s="143" t="s">
        <v>1957</v>
      </c>
      <c r="E193" s="37">
        <f t="shared" si="4"/>
        <v>357412</v>
      </c>
      <c r="F193" s="38">
        <f>'Инвентаризация на 01.02.17 '!E514</f>
        <v>107223</v>
      </c>
      <c r="G193" s="38">
        <f>'Инвентаризация на 01.02.17 '!E576</f>
        <v>250189</v>
      </c>
      <c r="H193" s="38"/>
      <c r="I193" s="38"/>
      <c r="J193" s="38"/>
      <c r="K193" s="38"/>
    </row>
    <row r="194" spans="1:11" x14ac:dyDescent="0.25">
      <c r="A194" s="34">
        <v>188</v>
      </c>
      <c r="B194" s="141" t="s">
        <v>14</v>
      </c>
      <c r="C194" s="142" t="s">
        <v>1643</v>
      </c>
      <c r="D194" s="143" t="s">
        <v>1015</v>
      </c>
      <c r="E194" s="37">
        <f t="shared" si="4"/>
        <v>158999.22</v>
      </c>
      <c r="F194" s="38">
        <f>'Инвентаризация на 01.02.17 '!E511</f>
        <v>158999.22</v>
      </c>
      <c r="G194" s="38"/>
      <c r="H194" s="38"/>
      <c r="I194" s="38"/>
      <c r="J194" s="38"/>
      <c r="K194" s="38"/>
    </row>
    <row r="195" spans="1:11" x14ac:dyDescent="0.25">
      <c r="A195" s="34">
        <v>189</v>
      </c>
      <c r="B195" s="141" t="s">
        <v>14</v>
      </c>
      <c r="C195" s="142" t="s">
        <v>1986</v>
      </c>
      <c r="D195" s="143" t="s">
        <v>1988</v>
      </c>
      <c r="E195" s="37">
        <f t="shared" si="4"/>
        <v>357530</v>
      </c>
      <c r="F195" s="38">
        <f>'Инвентаризация на 01.02.17 '!E520+'Инвентаризация на 01.02.17 '!E521</f>
        <v>107259</v>
      </c>
      <c r="G195" s="38">
        <f>'Инвентаризация на 01.02.17 '!E572+'Инвентаризация на 01.02.17 '!E573</f>
        <v>250271</v>
      </c>
      <c r="H195" s="38"/>
      <c r="I195" s="38"/>
      <c r="J195" s="38"/>
      <c r="K195" s="38"/>
    </row>
    <row r="196" spans="1:11" x14ac:dyDescent="0.25">
      <c r="A196" s="34">
        <v>190</v>
      </c>
      <c r="B196" s="141" t="s">
        <v>1999</v>
      </c>
      <c r="C196" s="142" t="s">
        <v>1998</v>
      </c>
      <c r="D196" s="143" t="s">
        <v>61</v>
      </c>
      <c r="E196" s="37">
        <f t="shared" si="4"/>
        <v>258734</v>
      </c>
      <c r="F196" s="38">
        <f>'Инвентаризация на 01.02.17 '!E516</f>
        <v>77620.2</v>
      </c>
      <c r="G196" s="38">
        <f>'Инвентаризация на 01.02.17 '!E575</f>
        <v>181113.8</v>
      </c>
      <c r="H196" s="38"/>
      <c r="I196" s="38"/>
      <c r="J196" s="38"/>
      <c r="K196" s="38"/>
    </row>
    <row r="197" spans="1:11" x14ac:dyDescent="0.25">
      <c r="A197" s="34">
        <v>191</v>
      </c>
      <c r="B197" s="141" t="s">
        <v>14</v>
      </c>
      <c r="C197" s="142" t="s">
        <v>50</v>
      </c>
      <c r="D197" s="143" t="s">
        <v>2002</v>
      </c>
      <c r="E197" s="37">
        <f t="shared" si="4"/>
        <v>55000</v>
      </c>
      <c r="F197" s="38"/>
      <c r="G197" s="38">
        <f>'Инвентаризация на 01.02.17 '!E522</f>
        <v>55000</v>
      </c>
      <c r="H197" s="38"/>
      <c r="I197" s="38"/>
      <c r="J197" s="38"/>
      <c r="K197" s="38"/>
    </row>
    <row r="198" spans="1:11" x14ac:dyDescent="0.25">
      <c r="A198" s="34">
        <v>192</v>
      </c>
      <c r="B198" s="141" t="s">
        <v>14</v>
      </c>
      <c r="C198" s="142" t="s">
        <v>2005</v>
      </c>
      <c r="D198" s="143" t="s">
        <v>929</v>
      </c>
      <c r="E198" s="37">
        <f t="shared" si="4"/>
        <v>840507.2</v>
      </c>
      <c r="F198" s="38"/>
      <c r="G198" s="38">
        <f>'Инвентаризация на 01.02.17 '!E523</f>
        <v>840507.2</v>
      </c>
      <c r="H198" s="38"/>
      <c r="I198" s="38"/>
      <c r="J198" s="38"/>
      <c r="K198" s="38"/>
    </row>
    <row r="199" spans="1:11" x14ac:dyDescent="0.25">
      <c r="A199" s="34">
        <v>193</v>
      </c>
      <c r="B199" s="141" t="s">
        <v>14</v>
      </c>
      <c r="C199" s="142" t="s">
        <v>104</v>
      </c>
      <c r="D199" s="143" t="s">
        <v>2008</v>
      </c>
      <c r="E199" s="37">
        <f t="shared" si="4"/>
        <v>129794.34</v>
      </c>
      <c r="F199" s="38">
        <f>'Инвентаризация на 01.02.17 '!E528+'Инвентаризация на 01.02.17 '!E529+'Инвентаризация на 01.02.17 '!E547</f>
        <v>129794.34</v>
      </c>
      <c r="G199" s="38"/>
      <c r="H199" s="38"/>
      <c r="I199" s="38"/>
      <c r="J199" s="38"/>
      <c r="K199" s="38"/>
    </row>
    <row r="200" spans="1:11" x14ac:dyDescent="0.25">
      <c r="A200" s="34">
        <v>194</v>
      </c>
      <c r="B200" s="141" t="s">
        <v>14</v>
      </c>
      <c r="C200" s="142" t="s">
        <v>2027</v>
      </c>
      <c r="D200" s="143" t="s">
        <v>61</v>
      </c>
      <c r="E200" s="37">
        <f t="shared" si="4"/>
        <v>391799.5</v>
      </c>
      <c r="F200" s="38">
        <f>'Инвентаризация на 01.02.17 '!E533+'Инвентаризация на 01.02.17 '!E534</f>
        <v>391799.5</v>
      </c>
      <c r="G200" s="38"/>
      <c r="H200" s="38"/>
      <c r="I200" s="38"/>
      <c r="J200" s="38"/>
      <c r="K200" s="38"/>
    </row>
    <row r="201" spans="1:11" x14ac:dyDescent="0.25">
      <c r="A201" s="34">
        <v>195</v>
      </c>
      <c r="B201" s="141" t="s">
        <v>14</v>
      </c>
      <c r="C201" s="142" t="s">
        <v>1017</v>
      </c>
      <c r="D201" s="143" t="s">
        <v>924</v>
      </c>
      <c r="E201" s="37">
        <f t="shared" si="4"/>
        <v>147758.93</v>
      </c>
      <c r="F201" s="38">
        <f>'Инвентаризация на 01.02.17 '!E531</f>
        <v>147758.93</v>
      </c>
      <c r="G201" s="38"/>
      <c r="H201" s="38"/>
      <c r="I201" s="38"/>
      <c r="J201" s="38"/>
      <c r="K201" s="38"/>
    </row>
    <row r="202" spans="1:11" x14ac:dyDescent="0.25">
      <c r="A202" s="34">
        <v>196</v>
      </c>
      <c r="B202" s="141" t="s">
        <v>14</v>
      </c>
      <c r="C202" s="142" t="s">
        <v>2067</v>
      </c>
      <c r="D202" s="143" t="s">
        <v>2061</v>
      </c>
      <c r="E202" s="37">
        <f t="shared" si="4"/>
        <v>304540.3</v>
      </c>
      <c r="F202" s="38">
        <f>'Инвентаризация на 01.02.17 '!E552</f>
        <v>91362.09</v>
      </c>
      <c r="G202" s="38">
        <f>'Инвентаризация на 01.02.17 '!E583</f>
        <v>213178.21</v>
      </c>
      <c r="H202" s="38"/>
      <c r="I202" s="38"/>
      <c r="J202" s="38"/>
      <c r="K202" s="38"/>
    </row>
    <row r="203" spans="1:11" x14ac:dyDescent="0.25">
      <c r="A203" s="140">
        <v>197</v>
      </c>
      <c r="B203" s="141" t="s">
        <v>14</v>
      </c>
      <c r="C203" s="142" t="s">
        <v>2005</v>
      </c>
      <c r="D203" s="143" t="s">
        <v>2075</v>
      </c>
      <c r="E203" s="37">
        <f t="shared" si="4"/>
        <v>1048610</v>
      </c>
      <c r="F203" s="38"/>
      <c r="G203" s="38">
        <f>'Инвентаризация на 01.02.17 '!E565</f>
        <v>1048610</v>
      </c>
      <c r="H203" s="38"/>
      <c r="I203" s="38"/>
      <c r="J203" s="38"/>
      <c r="K203" s="38"/>
    </row>
    <row r="204" spans="1:11" x14ac:dyDescent="0.25">
      <c r="A204" s="140">
        <v>198</v>
      </c>
      <c r="B204" s="141" t="s">
        <v>14</v>
      </c>
      <c r="C204" s="142" t="s">
        <v>1456</v>
      </c>
      <c r="D204" s="143" t="s">
        <v>490</v>
      </c>
      <c r="E204" s="37">
        <f t="shared" si="4"/>
        <v>333689</v>
      </c>
      <c r="F204" s="38"/>
      <c r="G204" s="38">
        <f>'Инвентаризация на 01.02.17 '!E562</f>
        <v>333689</v>
      </c>
      <c r="H204" s="38"/>
      <c r="I204" s="38"/>
      <c r="J204" s="38"/>
      <c r="K204" s="38"/>
    </row>
    <row r="205" spans="1:11" x14ac:dyDescent="0.25">
      <c r="A205" s="140">
        <v>199</v>
      </c>
      <c r="B205" s="141" t="s">
        <v>14</v>
      </c>
      <c r="C205" s="142" t="s">
        <v>2096</v>
      </c>
      <c r="D205" s="143" t="s">
        <v>61</v>
      </c>
      <c r="E205" s="37">
        <f t="shared" si="4"/>
        <v>907172.93</v>
      </c>
      <c r="F205" s="38"/>
      <c r="G205" s="38">
        <f>'Инвентаризация на 01.02.17 '!E570</f>
        <v>907172.93</v>
      </c>
      <c r="H205" s="38"/>
      <c r="I205" s="38"/>
      <c r="J205" s="38"/>
      <c r="K205" s="38"/>
    </row>
    <row r="206" spans="1:11" x14ac:dyDescent="0.25">
      <c r="A206" s="140"/>
      <c r="B206" s="141"/>
      <c r="C206" s="142"/>
      <c r="D206" s="143"/>
      <c r="E206" s="37">
        <f t="shared" si="4"/>
        <v>0</v>
      </c>
      <c r="F206" s="38"/>
      <c r="G206" s="38"/>
      <c r="H206" s="38"/>
      <c r="I206" s="38"/>
      <c r="J206" s="38"/>
      <c r="K206" s="38"/>
    </row>
    <row r="207" spans="1:11" x14ac:dyDescent="0.25">
      <c r="A207" s="207" t="s">
        <v>381</v>
      </c>
      <c r="B207" s="208"/>
      <c r="C207" s="208"/>
      <c r="D207" s="209"/>
      <c r="E207" s="37">
        <f>SUM(E6:E206)</f>
        <v>139885224.45400006</v>
      </c>
      <c r="F207" s="37">
        <f>SUM(F6:F206)</f>
        <v>39216162.859999985</v>
      </c>
      <c r="G207" s="37">
        <f>SUM(G6:G206)</f>
        <v>100669061.59400004</v>
      </c>
      <c r="H207" s="37">
        <f>SUM(H6:H145)</f>
        <v>0</v>
      </c>
      <c r="I207" s="37">
        <f>SUM(I6:I145)</f>
        <v>0</v>
      </c>
      <c r="J207" s="37">
        <f>SUM(J6:J145)</f>
        <v>0</v>
      </c>
      <c r="K207" s="37">
        <f>SUM(K6:K145)</f>
        <v>0</v>
      </c>
    </row>
    <row r="208" spans="1:11" x14ac:dyDescent="0.25">
      <c r="E208" s="36"/>
      <c r="G208" s="161"/>
    </row>
    <row r="209" spans="5:7" x14ac:dyDescent="0.25">
      <c r="E209" s="36">
        <f>'Инвентаризация на 01.02.17 '!E593-' на 01.02.2017'!E207</f>
        <v>0</v>
      </c>
      <c r="G209" s="117"/>
    </row>
    <row r="210" spans="5:7" x14ac:dyDescent="0.25">
      <c r="E210" s="123"/>
    </row>
  </sheetData>
  <autoFilter ref="A5:P207"/>
  <mergeCells count="1">
    <mergeCell ref="A207:D207"/>
  </mergeCells>
  <pageMargins left="0.7" right="0.7" top="0.75" bottom="0.75" header="0.3" footer="0.3"/>
  <pageSetup paperSize="9" scale="64" fitToHeight="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14"/>
  <sheetViews>
    <sheetView zoomScale="89" zoomScaleNormal="89" workbookViewId="0">
      <pane ySplit="5" topLeftCell="A594" activePane="bottomLeft" state="frozen"/>
      <selection pane="bottomLeft" activeCell="A564" sqref="A564"/>
    </sheetView>
  </sheetViews>
  <sheetFormatPr defaultColWidth="14.7109375" defaultRowHeight="15" x14ac:dyDescent="0.25"/>
  <cols>
    <col min="1" max="1" width="4.42578125" customWidth="1"/>
    <col min="2" max="3" width="12.42578125" customWidth="1"/>
    <col min="4" max="4" width="17.140625" customWidth="1"/>
    <col min="5" max="6" width="23.5703125" style="2" customWidth="1"/>
    <col min="7" max="8" width="26.140625" style="33" customWidth="1"/>
    <col min="9" max="9" width="23.5703125" customWidth="1"/>
    <col min="10" max="10" width="22.28515625" customWidth="1"/>
    <col min="11" max="11" width="26" customWidth="1"/>
    <col min="12" max="12" width="17.5703125" style="3" customWidth="1"/>
    <col min="13" max="13" width="21.85546875" customWidth="1"/>
    <col min="14" max="14" width="10" customWidth="1"/>
    <col min="15" max="15" width="50.28515625" customWidth="1"/>
    <col min="16" max="17" width="21.140625" bestFit="1" customWidth="1"/>
  </cols>
  <sheetData>
    <row r="1" spans="1:17" ht="23.25" x14ac:dyDescent="0.35">
      <c r="B1" s="198" t="s">
        <v>382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"/>
    </row>
    <row r="2" spans="1:17" ht="26.25" x14ac:dyDescent="0.4">
      <c r="B2" s="199" t="s">
        <v>2078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"/>
    </row>
    <row r="3" spans="1:17" ht="15.75" thickBot="1" x14ac:dyDescent="0.3"/>
    <row r="4" spans="1:17" s="4" customFormat="1" x14ac:dyDescent="0.25">
      <c r="A4" s="200" t="s">
        <v>0</v>
      </c>
      <c r="B4" s="202" t="s">
        <v>531</v>
      </c>
      <c r="C4" s="196" t="s">
        <v>530</v>
      </c>
      <c r="D4" s="202" t="s">
        <v>1</v>
      </c>
      <c r="E4" s="204" t="s">
        <v>2</v>
      </c>
      <c r="F4" s="196" t="s">
        <v>520</v>
      </c>
      <c r="G4" s="196" t="s">
        <v>521</v>
      </c>
      <c r="H4" s="196" t="s">
        <v>522</v>
      </c>
      <c r="I4" s="196" t="s">
        <v>3</v>
      </c>
      <c r="J4" s="196" t="s">
        <v>4</v>
      </c>
      <c r="K4" s="202" t="s">
        <v>5</v>
      </c>
      <c r="L4" s="202"/>
      <c r="M4" s="202"/>
      <c r="N4" s="206"/>
      <c r="O4" s="196" t="s">
        <v>6</v>
      </c>
      <c r="P4" s="196" t="s">
        <v>518</v>
      </c>
      <c r="Q4" s="196" t="s">
        <v>519</v>
      </c>
    </row>
    <row r="5" spans="1:17" x14ac:dyDescent="0.25">
      <c r="A5" s="201"/>
      <c r="B5" s="203"/>
      <c r="C5" s="197"/>
      <c r="D5" s="203"/>
      <c r="E5" s="205"/>
      <c r="F5" s="197"/>
      <c r="G5" s="197"/>
      <c r="H5" s="197"/>
      <c r="I5" s="197"/>
      <c r="J5" s="197"/>
      <c r="K5" s="159" t="s">
        <v>7</v>
      </c>
      <c r="L5" s="159" t="s">
        <v>8</v>
      </c>
      <c r="M5" s="79" t="s">
        <v>9</v>
      </c>
      <c r="N5" s="80" t="s">
        <v>10</v>
      </c>
      <c r="O5" s="197"/>
      <c r="P5" s="197"/>
      <c r="Q5" s="197"/>
    </row>
    <row r="6" spans="1:17" s="48" customFormat="1" ht="60" x14ac:dyDescent="0.25">
      <c r="A6" s="49">
        <v>1</v>
      </c>
      <c r="B6" s="81">
        <v>42104</v>
      </c>
      <c r="C6" s="81">
        <v>42104</v>
      </c>
      <c r="D6" s="40">
        <v>54</v>
      </c>
      <c r="E6" s="41">
        <v>145866.29999999999</v>
      </c>
      <c r="F6" s="15">
        <v>0</v>
      </c>
      <c r="G6" s="42" t="s">
        <v>11</v>
      </c>
      <c r="H6" s="43" t="s">
        <v>11</v>
      </c>
      <c r="I6" s="44" t="s">
        <v>12</v>
      </c>
      <c r="J6" s="45" t="s">
        <v>532</v>
      </c>
      <c r="K6" s="45" t="s">
        <v>14</v>
      </c>
      <c r="L6" s="45" t="s">
        <v>14</v>
      </c>
      <c r="M6" s="46" t="s">
        <v>15</v>
      </c>
      <c r="N6" s="58" t="s">
        <v>16</v>
      </c>
      <c r="O6" s="47" t="s">
        <v>17</v>
      </c>
      <c r="P6" s="10" t="s">
        <v>533</v>
      </c>
      <c r="Q6" s="10" t="s">
        <v>1122</v>
      </c>
    </row>
    <row r="7" spans="1:17" s="48" customFormat="1" ht="90" x14ac:dyDescent="0.25">
      <c r="A7" s="49">
        <f>A6+1</f>
        <v>2</v>
      </c>
      <c r="B7" s="81">
        <v>42130</v>
      </c>
      <c r="C7" s="81">
        <v>42131</v>
      </c>
      <c r="D7" s="40">
        <v>467</v>
      </c>
      <c r="E7" s="15">
        <v>109353.55</v>
      </c>
      <c r="F7" s="15">
        <v>0</v>
      </c>
      <c r="G7" s="42" t="s">
        <v>18</v>
      </c>
      <c r="H7" s="42" t="s">
        <v>18</v>
      </c>
      <c r="I7" s="50" t="s">
        <v>19</v>
      </c>
      <c r="J7" s="45" t="s">
        <v>538</v>
      </c>
      <c r="K7" s="45" t="s">
        <v>14</v>
      </c>
      <c r="L7" s="45" t="s">
        <v>14</v>
      </c>
      <c r="M7" s="16" t="s">
        <v>1033</v>
      </c>
      <c r="N7" s="58" t="s">
        <v>21</v>
      </c>
      <c r="O7" s="47" t="s">
        <v>22</v>
      </c>
      <c r="P7" s="45" t="s">
        <v>537</v>
      </c>
      <c r="Q7" s="45" t="s">
        <v>1123</v>
      </c>
    </row>
    <row r="8" spans="1:17" s="13" customFormat="1" ht="60" x14ac:dyDescent="0.25">
      <c r="A8" s="49">
        <f t="shared" ref="A8:A71" si="0">A7+1</f>
        <v>3</v>
      </c>
      <c r="B8" s="81" t="s">
        <v>23</v>
      </c>
      <c r="C8" s="81">
        <v>42137</v>
      </c>
      <c r="D8" s="40">
        <v>482</v>
      </c>
      <c r="E8" s="41">
        <v>68152.5</v>
      </c>
      <c r="F8" s="41">
        <v>0</v>
      </c>
      <c r="G8" s="82" t="s">
        <v>24</v>
      </c>
      <c r="H8" s="82" t="s">
        <v>24</v>
      </c>
      <c r="I8" s="50" t="s">
        <v>19</v>
      </c>
      <c r="J8" s="45" t="s">
        <v>25</v>
      </c>
      <c r="K8" s="45" t="s">
        <v>26</v>
      </c>
      <c r="L8" s="45" t="s">
        <v>27</v>
      </c>
      <c r="M8" s="46" t="s">
        <v>28</v>
      </c>
      <c r="N8" s="58" t="s">
        <v>29</v>
      </c>
      <c r="O8" s="47" t="s">
        <v>30</v>
      </c>
      <c r="P8" s="45" t="s">
        <v>534</v>
      </c>
      <c r="Q8" s="45" t="s">
        <v>1124</v>
      </c>
    </row>
    <row r="9" spans="1:17" s="13" customFormat="1" ht="60" x14ac:dyDescent="0.25">
      <c r="A9" s="49">
        <f t="shared" si="0"/>
        <v>4</v>
      </c>
      <c r="B9" s="81" t="s">
        <v>23</v>
      </c>
      <c r="C9" s="81">
        <v>42137</v>
      </c>
      <c r="D9" s="9">
        <v>483</v>
      </c>
      <c r="E9" s="15">
        <v>27561.02</v>
      </c>
      <c r="F9" s="15">
        <v>0</v>
      </c>
      <c r="G9" s="51" t="s">
        <v>24</v>
      </c>
      <c r="H9" s="82" t="s">
        <v>24</v>
      </c>
      <c r="I9" s="50" t="s">
        <v>19</v>
      </c>
      <c r="J9" s="45" t="s">
        <v>31</v>
      </c>
      <c r="K9" s="45" t="s">
        <v>26</v>
      </c>
      <c r="L9" s="45" t="s">
        <v>27</v>
      </c>
      <c r="M9" s="46" t="s">
        <v>28</v>
      </c>
      <c r="N9" s="58" t="s">
        <v>29</v>
      </c>
      <c r="O9" s="47" t="s">
        <v>32</v>
      </c>
      <c r="P9" s="45" t="s">
        <v>540</v>
      </c>
      <c r="Q9" s="45" t="s">
        <v>1124</v>
      </c>
    </row>
    <row r="10" spans="1:17" s="13" customFormat="1" ht="60" x14ac:dyDescent="0.25">
      <c r="A10" s="49">
        <f t="shared" si="0"/>
        <v>5</v>
      </c>
      <c r="B10" s="14" t="s">
        <v>23</v>
      </c>
      <c r="C10" s="14">
        <v>42137</v>
      </c>
      <c r="D10" s="9">
        <v>484</v>
      </c>
      <c r="E10" s="15">
        <v>5825.78</v>
      </c>
      <c r="F10" s="15">
        <v>0</v>
      </c>
      <c r="G10" s="51" t="s">
        <v>24</v>
      </c>
      <c r="H10" s="82" t="s">
        <v>24</v>
      </c>
      <c r="I10" s="50" t="s">
        <v>19</v>
      </c>
      <c r="J10" s="45" t="s">
        <v>25</v>
      </c>
      <c r="K10" s="45" t="s">
        <v>26</v>
      </c>
      <c r="L10" s="45" t="s">
        <v>27</v>
      </c>
      <c r="M10" s="46" t="s">
        <v>28</v>
      </c>
      <c r="N10" s="58" t="s">
        <v>29</v>
      </c>
      <c r="O10" s="47" t="s">
        <v>33</v>
      </c>
      <c r="P10" s="45" t="s">
        <v>540</v>
      </c>
      <c r="Q10" s="45" t="s">
        <v>1124</v>
      </c>
    </row>
    <row r="11" spans="1:17" s="13" customFormat="1" ht="60" x14ac:dyDescent="0.25">
      <c r="A11" s="49">
        <f t="shared" si="0"/>
        <v>6</v>
      </c>
      <c r="B11" s="14" t="s">
        <v>23</v>
      </c>
      <c r="C11" s="14">
        <v>42137</v>
      </c>
      <c r="D11" s="9">
        <v>485</v>
      </c>
      <c r="E11" s="15">
        <v>8698.5</v>
      </c>
      <c r="F11" s="15">
        <v>0</v>
      </c>
      <c r="G11" s="51" t="s">
        <v>24</v>
      </c>
      <c r="H11" s="82" t="s">
        <v>24</v>
      </c>
      <c r="I11" s="50" t="s">
        <v>19</v>
      </c>
      <c r="J11" s="45" t="s">
        <v>25</v>
      </c>
      <c r="K11" s="45" t="s">
        <v>26</v>
      </c>
      <c r="L11" s="45" t="s">
        <v>27</v>
      </c>
      <c r="M11" s="46" t="s">
        <v>28</v>
      </c>
      <c r="N11" s="58" t="s">
        <v>29</v>
      </c>
      <c r="O11" s="47" t="s">
        <v>34</v>
      </c>
      <c r="P11" s="45" t="s">
        <v>537</v>
      </c>
      <c r="Q11" s="45" t="s">
        <v>1124</v>
      </c>
    </row>
    <row r="12" spans="1:17" s="13" customFormat="1" ht="60" x14ac:dyDescent="0.25">
      <c r="A12" s="49">
        <f t="shared" si="0"/>
        <v>7</v>
      </c>
      <c r="B12" s="14" t="s">
        <v>23</v>
      </c>
      <c r="C12" s="14">
        <v>42137</v>
      </c>
      <c r="D12" s="9">
        <v>486</v>
      </c>
      <c r="E12" s="15">
        <v>11865</v>
      </c>
      <c r="F12" s="15">
        <v>0</v>
      </c>
      <c r="G12" s="51" t="s">
        <v>24</v>
      </c>
      <c r="H12" s="51" t="s">
        <v>24</v>
      </c>
      <c r="I12" s="50" t="s">
        <v>19</v>
      </c>
      <c r="J12" s="10" t="s">
        <v>35</v>
      </c>
      <c r="K12" s="45" t="s">
        <v>26</v>
      </c>
      <c r="L12" s="45" t="s">
        <v>27</v>
      </c>
      <c r="M12" s="46" t="s">
        <v>28</v>
      </c>
      <c r="N12" s="58" t="s">
        <v>29</v>
      </c>
      <c r="O12" s="47" t="s">
        <v>36</v>
      </c>
      <c r="P12" s="10" t="s">
        <v>537</v>
      </c>
      <c r="Q12" s="10" t="s">
        <v>1124</v>
      </c>
    </row>
    <row r="13" spans="1:17" s="48" customFormat="1" ht="75" x14ac:dyDescent="0.25">
      <c r="A13" s="49">
        <f t="shared" si="0"/>
        <v>8</v>
      </c>
      <c r="B13" s="81">
        <v>42139</v>
      </c>
      <c r="C13" s="81">
        <v>42139</v>
      </c>
      <c r="D13" s="40">
        <v>589</v>
      </c>
      <c r="E13" s="15">
        <v>340354.7</v>
      </c>
      <c r="F13" s="15">
        <v>0</v>
      </c>
      <c r="G13" s="42" t="s">
        <v>11</v>
      </c>
      <c r="H13" s="42" t="s">
        <v>11</v>
      </c>
      <c r="I13" s="44" t="s">
        <v>12</v>
      </c>
      <c r="J13" s="45" t="s">
        <v>532</v>
      </c>
      <c r="K13" s="45" t="s">
        <v>14</v>
      </c>
      <c r="L13" s="45" t="s">
        <v>14</v>
      </c>
      <c r="M13" s="46" t="s">
        <v>15</v>
      </c>
      <c r="N13" s="58" t="s">
        <v>16</v>
      </c>
      <c r="O13" s="47" t="s">
        <v>37</v>
      </c>
      <c r="P13" s="45" t="s">
        <v>533</v>
      </c>
      <c r="Q13" s="45" t="s">
        <v>1125</v>
      </c>
    </row>
    <row r="14" spans="1:17" s="48" customFormat="1" ht="60" x14ac:dyDescent="0.25">
      <c r="A14" s="49">
        <f t="shared" si="0"/>
        <v>9</v>
      </c>
      <c r="B14" s="81">
        <v>42163</v>
      </c>
      <c r="C14" s="81">
        <v>42163</v>
      </c>
      <c r="D14" s="40">
        <v>910</v>
      </c>
      <c r="E14" s="15">
        <v>265075.83</v>
      </c>
      <c r="F14" s="15">
        <v>0</v>
      </c>
      <c r="G14" s="42" t="s">
        <v>11</v>
      </c>
      <c r="H14" s="42" t="s">
        <v>11</v>
      </c>
      <c r="I14" s="44" t="s">
        <v>12</v>
      </c>
      <c r="J14" s="45" t="s">
        <v>532</v>
      </c>
      <c r="K14" s="45" t="s">
        <v>14</v>
      </c>
      <c r="L14" s="45" t="s">
        <v>14</v>
      </c>
      <c r="M14" s="46" t="s">
        <v>15</v>
      </c>
      <c r="N14" s="58" t="s">
        <v>16</v>
      </c>
      <c r="O14" s="12" t="s">
        <v>544</v>
      </c>
      <c r="P14" s="45" t="s">
        <v>542</v>
      </c>
      <c r="Q14" s="45" t="s">
        <v>1126</v>
      </c>
    </row>
    <row r="15" spans="1:17" s="48" customFormat="1" ht="75" x14ac:dyDescent="0.25">
      <c r="A15" s="49">
        <f t="shared" si="0"/>
        <v>10</v>
      </c>
      <c r="B15" s="81">
        <v>42171</v>
      </c>
      <c r="C15" s="81">
        <v>42171</v>
      </c>
      <c r="D15" s="40">
        <v>583</v>
      </c>
      <c r="E15" s="15">
        <v>137899.20000000001</v>
      </c>
      <c r="F15" s="15">
        <v>0</v>
      </c>
      <c r="G15" s="42" t="s">
        <v>38</v>
      </c>
      <c r="H15" s="42" t="s">
        <v>38</v>
      </c>
      <c r="I15" s="50" t="s">
        <v>19</v>
      </c>
      <c r="J15" s="45" t="s">
        <v>39</v>
      </c>
      <c r="K15" s="45" t="s">
        <v>14</v>
      </c>
      <c r="L15" s="45" t="s">
        <v>14</v>
      </c>
      <c r="M15" s="46" t="s">
        <v>40</v>
      </c>
      <c r="N15" s="58" t="s">
        <v>41</v>
      </c>
      <c r="O15" s="47" t="s">
        <v>42</v>
      </c>
      <c r="P15" s="45" t="s">
        <v>542</v>
      </c>
      <c r="Q15" s="45" t="s">
        <v>1325</v>
      </c>
    </row>
    <row r="16" spans="1:17" s="48" customFormat="1" ht="60" x14ac:dyDescent="0.25">
      <c r="A16" s="49">
        <f t="shared" si="0"/>
        <v>11</v>
      </c>
      <c r="B16" s="81">
        <v>42172</v>
      </c>
      <c r="C16" s="81">
        <v>42172</v>
      </c>
      <c r="D16" s="40">
        <v>585</v>
      </c>
      <c r="E16" s="15">
        <v>81474.039999999994</v>
      </c>
      <c r="F16" s="15">
        <v>0</v>
      </c>
      <c r="G16" s="42" t="s">
        <v>43</v>
      </c>
      <c r="H16" s="42" t="s">
        <v>43</v>
      </c>
      <c r="I16" s="50" t="s">
        <v>19</v>
      </c>
      <c r="J16" s="45" t="s">
        <v>44</v>
      </c>
      <c r="K16" s="45" t="s">
        <v>14</v>
      </c>
      <c r="L16" s="45" t="s">
        <v>14</v>
      </c>
      <c r="M16" s="46" t="s">
        <v>45</v>
      </c>
      <c r="N16" s="58" t="s">
        <v>46</v>
      </c>
      <c r="O16" s="47" t="s">
        <v>47</v>
      </c>
      <c r="P16" s="45" t="s">
        <v>546</v>
      </c>
      <c r="Q16" s="45" t="s">
        <v>1326</v>
      </c>
    </row>
    <row r="17" spans="1:17" s="48" customFormat="1" ht="60" x14ac:dyDescent="0.25">
      <c r="A17" s="49">
        <f t="shared" si="0"/>
        <v>12</v>
      </c>
      <c r="B17" s="81">
        <v>42180</v>
      </c>
      <c r="C17" s="81">
        <v>42180</v>
      </c>
      <c r="D17" s="40">
        <v>610</v>
      </c>
      <c r="E17" s="15">
        <v>44308.5</v>
      </c>
      <c r="F17" s="15">
        <v>0</v>
      </c>
      <c r="G17" s="42" t="s">
        <v>48</v>
      </c>
      <c r="H17" s="42" t="s">
        <v>48</v>
      </c>
      <c r="I17" s="50" t="s">
        <v>19</v>
      </c>
      <c r="J17" s="45" t="s">
        <v>49</v>
      </c>
      <c r="K17" s="45" t="s">
        <v>14</v>
      </c>
      <c r="L17" s="45" t="s">
        <v>14</v>
      </c>
      <c r="M17" s="46" t="s">
        <v>50</v>
      </c>
      <c r="N17" s="58" t="s">
        <v>51</v>
      </c>
      <c r="O17" s="47" t="s">
        <v>52</v>
      </c>
      <c r="P17" s="45" t="s">
        <v>549</v>
      </c>
      <c r="Q17" s="45" t="s">
        <v>1327</v>
      </c>
    </row>
    <row r="18" spans="1:17" s="48" customFormat="1" ht="75" x14ac:dyDescent="0.25">
      <c r="A18" s="49">
        <f t="shared" si="0"/>
        <v>13</v>
      </c>
      <c r="B18" s="14">
        <v>42184</v>
      </c>
      <c r="C18" s="14">
        <v>42184</v>
      </c>
      <c r="D18" s="9">
        <v>623</v>
      </c>
      <c r="E18" s="15">
        <v>208747.43</v>
      </c>
      <c r="F18" s="15">
        <v>0</v>
      </c>
      <c r="G18" s="42" t="s">
        <v>53</v>
      </c>
      <c r="H18" s="42" t="s">
        <v>53</v>
      </c>
      <c r="I18" s="50" t="s">
        <v>19</v>
      </c>
      <c r="J18" s="10" t="s">
        <v>54</v>
      </c>
      <c r="K18" s="45" t="s">
        <v>14</v>
      </c>
      <c r="L18" s="45" t="s">
        <v>14</v>
      </c>
      <c r="M18" s="16" t="s">
        <v>55</v>
      </c>
      <c r="N18" s="11" t="s">
        <v>56</v>
      </c>
      <c r="O18" s="52" t="s">
        <v>57</v>
      </c>
      <c r="P18" s="10" t="s">
        <v>551</v>
      </c>
      <c r="Q18" s="10" t="s">
        <v>1133</v>
      </c>
    </row>
    <row r="19" spans="1:17" s="53" customFormat="1" ht="60" x14ac:dyDescent="0.25">
      <c r="A19" s="49">
        <f t="shared" si="0"/>
        <v>14</v>
      </c>
      <c r="B19" s="14">
        <v>42185</v>
      </c>
      <c r="C19" s="14">
        <v>42185</v>
      </c>
      <c r="D19" s="9">
        <v>627</v>
      </c>
      <c r="E19" s="15">
        <v>59742</v>
      </c>
      <c r="F19" s="15">
        <v>0</v>
      </c>
      <c r="G19" s="42" t="s">
        <v>58</v>
      </c>
      <c r="H19" s="42" t="s">
        <v>58</v>
      </c>
      <c r="I19" s="50" t="s">
        <v>19</v>
      </c>
      <c r="J19" s="10" t="s">
        <v>59</v>
      </c>
      <c r="K19" s="45" t="s">
        <v>14</v>
      </c>
      <c r="L19" s="45" t="s">
        <v>14</v>
      </c>
      <c r="M19" s="16" t="s">
        <v>60</v>
      </c>
      <c r="N19" s="11" t="s">
        <v>61</v>
      </c>
      <c r="O19" s="12" t="s">
        <v>62</v>
      </c>
      <c r="P19" s="10" t="s">
        <v>542</v>
      </c>
      <c r="Q19" s="10" t="s">
        <v>1132</v>
      </c>
    </row>
    <row r="20" spans="1:17" s="13" customFormat="1" ht="60" x14ac:dyDescent="0.25">
      <c r="A20" s="49">
        <f t="shared" si="0"/>
        <v>15</v>
      </c>
      <c r="B20" s="14">
        <v>42192</v>
      </c>
      <c r="C20" s="14">
        <v>42192</v>
      </c>
      <c r="D20" s="9">
        <v>643</v>
      </c>
      <c r="E20" s="15">
        <v>235964.39</v>
      </c>
      <c r="F20" s="15">
        <v>0</v>
      </c>
      <c r="G20" s="11" t="s">
        <v>63</v>
      </c>
      <c r="H20" s="11" t="s">
        <v>63</v>
      </c>
      <c r="I20" s="50" t="s">
        <v>19</v>
      </c>
      <c r="J20" s="10" t="s">
        <v>64</v>
      </c>
      <c r="K20" s="45" t="s">
        <v>14</v>
      </c>
      <c r="L20" s="45" t="s">
        <v>14</v>
      </c>
      <c r="M20" s="16" t="s">
        <v>65</v>
      </c>
      <c r="N20" s="11" t="s">
        <v>66</v>
      </c>
      <c r="O20" s="12" t="s">
        <v>67</v>
      </c>
      <c r="P20" s="10" t="s">
        <v>550</v>
      </c>
      <c r="Q20" s="10" t="s">
        <v>1131</v>
      </c>
    </row>
    <row r="21" spans="1:17" s="13" customFormat="1" ht="75" x14ac:dyDescent="0.25">
      <c r="A21" s="49">
        <f t="shared" si="0"/>
        <v>16</v>
      </c>
      <c r="B21" s="14">
        <v>42202</v>
      </c>
      <c r="C21" s="14">
        <v>42202</v>
      </c>
      <c r="D21" s="9">
        <v>682</v>
      </c>
      <c r="E21" s="41">
        <v>95086.17</v>
      </c>
      <c r="F21" s="41">
        <v>0</v>
      </c>
      <c r="G21" s="54" t="s">
        <v>68</v>
      </c>
      <c r="H21" s="54" t="s">
        <v>68</v>
      </c>
      <c r="I21" s="50" t="s">
        <v>19</v>
      </c>
      <c r="J21" s="45" t="s">
        <v>69</v>
      </c>
      <c r="K21" s="45" t="s">
        <v>14</v>
      </c>
      <c r="L21" s="45" t="s">
        <v>14</v>
      </c>
      <c r="M21" s="45" t="s">
        <v>70</v>
      </c>
      <c r="N21" s="11" t="s">
        <v>71</v>
      </c>
      <c r="O21" s="55" t="s">
        <v>72</v>
      </c>
      <c r="P21" s="45" t="s">
        <v>551</v>
      </c>
      <c r="Q21" s="45" t="s">
        <v>1130</v>
      </c>
    </row>
    <row r="22" spans="1:17" s="13" customFormat="1" ht="75" x14ac:dyDescent="0.25">
      <c r="A22" s="49">
        <f t="shared" si="0"/>
        <v>17</v>
      </c>
      <c r="B22" s="14">
        <v>42202</v>
      </c>
      <c r="C22" s="14">
        <v>42202</v>
      </c>
      <c r="D22" s="9">
        <v>679</v>
      </c>
      <c r="E22" s="41">
        <v>64309.06</v>
      </c>
      <c r="F22" s="41">
        <v>0</v>
      </c>
      <c r="G22" s="54" t="s">
        <v>24</v>
      </c>
      <c r="H22" s="54" t="s">
        <v>24</v>
      </c>
      <c r="I22" s="50" t="s">
        <v>19</v>
      </c>
      <c r="J22" s="45" t="s">
        <v>31</v>
      </c>
      <c r="K22" s="10" t="s">
        <v>26</v>
      </c>
      <c r="L22" s="10" t="s">
        <v>27</v>
      </c>
      <c r="M22" s="45" t="s">
        <v>28</v>
      </c>
      <c r="N22" s="11" t="s">
        <v>29</v>
      </c>
      <c r="O22" s="55" t="s">
        <v>73</v>
      </c>
      <c r="P22" s="45" t="s">
        <v>540</v>
      </c>
      <c r="Q22" s="45" t="s">
        <v>1127</v>
      </c>
    </row>
    <row r="23" spans="1:17" s="13" customFormat="1" ht="60" x14ac:dyDescent="0.25">
      <c r="A23" s="49">
        <f t="shared" si="0"/>
        <v>18</v>
      </c>
      <c r="B23" s="14">
        <v>42202</v>
      </c>
      <c r="C23" s="14">
        <v>42202</v>
      </c>
      <c r="D23" s="9">
        <v>680</v>
      </c>
      <c r="E23" s="41">
        <v>13593.48</v>
      </c>
      <c r="F23" s="41">
        <v>0</v>
      </c>
      <c r="G23" s="54" t="s">
        <v>24</v>
      </c>
      <c r="H23" s="54" t="s">
        <v>24</v>
      </c>
      <c r="I23" s="50" t="s">
        <v>19</v>
      </c>
      <c r="J23" s="45" t="s">
        <v>25</v>
      </c>
      <c r="K23" s="10" t="s">
        <v>26</v>
      </c>
      <c r="L23" s="10" t="s">
        <v>27</v>
      </c>
      <c r="M23" s="45" t="s">
        <v>28</v>
      </c>
      <c r="N23" s="11" t="s">
        <v>29</v>
      </c>
      <c r="O23" s="64" t="s">
        <v>74</v>
      </c>
      <c r="P23" s="45" t="s">
        <v>540</v>
      </c>
      <c r="Q23" s="45" t="s">
        <v>1127</v>
      </c>
    </row>
    <row r="24" spans="1:17" s="13" customFormat="1" ht="60" x14ac:dyDescent="0.25">
      <c r="A24" s="49">
        <f t="shared" si="0"/>
        <v>19</v>
      </c>
      <c r="B24" s="14">
        <v>42202</v>
      </c>
      <c r="C24" s="14">
        <v>42202</v>
      </c>
      <c r="D24" s="9">
        <v>681</v>
      </c>
      <c r="E24" s="41">
        <v>20296.5</v>
      </c>
      <c r="F24" s="41">
        <v>0</v>
      </c>
      <c r="G24" s="54" t="s">
        <v>24</v>
      </c>
      <c r="H24" s="54" t="s">
        <v>24</v>
      </c>
      <c r="I24" s="50" t="s">
        <v>19</v>
      </c>
      <c r="J24" s="45" t="s">
        <v>25</v>
      </c>
      <c r="K24" s="10" t="s">
        <v>26</v>
      </c>
      <c r="L24" s="10" t="s">
        <v>27</v>
      </c>
      <c r="M24" s="45" t="s">
        <v>28</v>
      </c>
      <c r="N24" s="11" t="s">
        <v>29</v>
      </c>
      <c r="O24" s="64" t="s">
        <v>75</v>
      </c>
      <c r="P24" s="45" t="s">
        <v>537</v>
      </c>
      <c r="Q24" s="45" t="s">
        <v>1127</v>
      </c>
    </row>
    <row r="25" spans="1:17" s="13" customFormat="1" ht="75" x14ac:dyDescent="0.25">
      <c r="A25" s="49">
        <f t="shared" si="0"/>
        <v>20</v>
      </c>
      <c r="B25" s="14">
        <v>42201</v>
      </c>
      <c r="C25" s="14">
        <v>42201</v>
      </c>
      <c r="D25" s="9">
        <v>675</v>
      </c>
      <c r="E25" s="15">
        <v>210000</v>
      </c>
      <c r="F25" s="15">
        <v>0</v>
      </c>
      <c r="G25" s="11" t="s">
        <v>76</v>
      </c>
      <c r="H25" s="11" t="s">
        <v>76</v>
      </c>
      <c r="I25" s="50" t="s">
        <v>19</v>
      </c>
      <c r="J25" s="10" t="s">
        <v>557</v>
      </c>
      <c r="K25" s="45" t="s">
        <v>14</v>
      </c>
      <c r="L25" s="45" t="s">
        <v>14</v>
      </c>
      <c r="M25" s="16" t="s">
        <v>77</v>
      </c>
      <c r="N25" s="11" t="s">
        <v>78</v>
      </c>
      <c r="O25" s="12" t="s">
        <v>79</v>
      </c>
      <c r="P25" s="10" t="s">
        <v>542</v>
      </c>
      <c r="Q25" s="10" t="s">
        <v>1128</v>
      </c>
    </row>
    <row r="26" spans="1:17" s="13" customFormat="1" ht="75" x14ac:dyDescent="0.25">
      <c r="A26" s="49">
        <f t="shared" si="0"/>
        <v>21</v>
      </c>
      <c r="B26" s="14">
        <v>42207</v>
      </c>
      <c r="C26" s="14">
        <v>42207</v>
      </c>
      <c r="D26" s="9">
        <v>696</v>
      </c>
      <c r="E26" s="15">
        <v>487077.33</v>
      </c>
      <c r="F26" s="15">
        <v>0</v>
      </c>
      <c r="G26" s="11" t="s">
        <v>53</v>
      </c>
      <c r="H26" s="11" t="s">
        <v>53</v>
      </c>
      <c r="I26" s="50" t="s">
        <v>19</v>
      </c>
      <c r="J26" s="45" t="s">
        <v>54</v>
      </c>
      <c r="K26" s="45" t="s">
        <v>14</v>
      </c>
      <c r="L26" s="45" t="s">
        <v>14</v>
      </c>
      <c r="M26" s="16" t="s">
        <v>55</v>
      </c>
      <c r="N26" s="11" t="s">
        <v>56</v>
      </c>
      <c r="O26" s="55" t="s">
        <v>80</v>
      </c>
      <c r="P26" s="45" t="s">
        <v>551</v>
      </c>
      <c r="Q26" s="45" t="s">
        <v>1129</v>
      </c>
    </row>
    <row r="27" spans="1:17" s="13" customFormat="1" ht="75" x14ac:dyDescent="0.25">
      <c r="A27" s="49">
        <f t="shared" si="0"/>
        <v>22</v>
      </c>
      <c r="B27" s="14">
        <v>42207</v>
      </c>
      <c r="C27" s="14">
        <v>42207</v>
      </c>
      <c r="D27" s="9">
        <v>697</v>
      </c>
      <c r="E27" s="15">
        <v>190106.11</v>
      </c>
      <c r="F27" s="15">
        <v>0</v>
      </c>
      <c r="G27" s="11" t="s">
        <v>43</v>
      </c>
      <c r="H27" s="11" t="s">
        <v>43</v>
      </c>
      <c r="I27" s="50" t="s">
        <v>19</v>
      </c>
      <c r="J27" s="10" t="s">
        <v>44</v>
      </c>
      <c r="K27" s="45" t="s">
        <v>14</v>
      </c>
      <c r="L27" s="45" t="s">
        <v>14</v>
      </c>
      <c r="M27" s="16" t="s">
        <v>45</v>
      </c>
      <c r="N27" s="11" t="s">
        <v>46</v>
      </c>
      <c r="O27" s="55" t="s">
        <v>81</v>
      </c>
      <c r="P27" s="10" t="s">
        <v>546</v>
      </c>
      <c r="Q27" s="10" t="s">
        <v>1134</v>
      </c>
    </row>
    <row r="28" spans="1:17" s="13" customFormat="1" ht="75" x14ac:dyDescent="0.25">
      <c r="A28" s="49">
        <f t="shared" si="0"/>
        <v>23</v>
      </c>
      <c r="B28" s="14">
        <v>42209</v>
      </c>
      <c r="C28" s="14">
        <v>42209</v>
      </c>
      <c r="D28" s="9">
        <v>704</v>
      </c>
      <c r="E28" s="41">
        <v>139398</v>
      </c>
      <c r="F28" s="41">
        <v>0</v>
      </c>
      <c r="G28" s="11" t="s">
        <v>58</v>
      </c>
      <c r="H28" s="11" t="s">
        <v>58</v>
      </c>
      <c r="I28" s="50" t="s">
        <v>19</v>
      </c>
      <c r="J28" s="10" t="s">
        <v>82</v>
      </c>
      <c r="K28" s="45" t="s">
        <v>14</v>
      </c>
      <c r="L28" s="45" t="s">
        <v>14</v>
      </c>
      <c r="M28" s="16" t="s">
        <v>60</v>
      </c>
      <c r="N28" s="11" t="s">
        <v>61</v>
      </c>
      <c r="O28" s="12" t="s">
        <v>83</v>
      </c>
      <c r="P28" s="10" t="s">
        <v>542</v>
      </c>
      <c r="Q28" s="10" t="s">
        <v>1135</v>
      </c>
    </row>
    <row r="29" spans="1:17" s="13" customFormat="1" ht="75" x14ac:dyDescent="0.25">
      <c r="A29" s="49">
        <f t="shared" si="0"/>
        <v>24</v>
      </c>
      <c r="B29" s="14">
        <v>42209</v>
      </c>
      <c r="C29" s="14">
        <v>42209</v>
      </c>
      <c r="D29" s="9">
        <v>703</v>
      </c>
      <c r="E29" s="41">
        <v>566705.53</v>
      </c>
      <c r="F29" s="41">
        <v>0</v>
      </c>
      <c r="G29" s="11" t="s">
        <v>84</v>
      </c>
      <c r="H29" s="11" t="s">
        <v>84</v>
      </c>
      <c r="I29" s="50" t="s">
        <v>19</v>
      </c>
      <c r="J29" s="10" t="s">
        <v>85</v>
      </c>
      <c r="K29" s="45" t="s">
        <v>14</v>
      </c>
      <c r="L29" s="45" t="s">
        <v>14</v>
      </c>
      <c r="M29" s="16" t="s">
        <v>86</v>
      </c>
      <c r="N29" s="11" t="s">
        <v>87</v>
      </c>
      <c r="O29" s="12" t="s">
        <v>88</v>
      </c>
      <c r="P29" s="10" t="s">
        <v>551</v>
      </c>
      <c r="Q29" s="10" t="s">
        <v>1136</v>
      </c>
    </row>
    <row r="30" spans="1:17" s="13" customFormat="1" ht="45" x14ac:dyDescent="0.25">
      <c r="A30" s="49">
        <f t="shared" si="0"/>
        <v>25</v>
      </c>
      <c r="B30" s="14">
        <v>42212</v>
      </c>
      <c r="C30" s="14">
        <v>42212</v>
      </c>
      <c r="D30" s="9">
        <v>706</v>
      </c>
      <c r="E30" s="41">
        <v>159022.5</v>
      </c>
      <c r="F30" s="41">
        <v>0</v>
      </c>
      <c r="G30" s="11" t="s">
        <v>24</v>
      </c>
      <c r="H30" s="11" t="s">
        <v>24</v>
      </c>
      <c r="I30" s="50" t="s">
        <v>19</v>
      </c>
      <c r="J30" s="10" t="s">
        <v>25</v>
      </c>
      <c r="K30" s="45" t="s">
        <v>14</v>
      </c>
      <c r="L30" s="45" t="s">
        <v>27</v>
      </c>
      <c r="M30" s="16" t="s">
        <v>28</v>
      </c>
      <c r="N30" s="11" t="s">
        <v>29</v>
      </c>
      <c r="O30" s="12" t="s">
        <v>89</v>
      </c>
      <c r="P30" s="10" t="s">
        <v>562</v>
      </c>
      <c r="Q30" s="10" t="s">
        <v>1137</v>
      </c>
    </row>
    <row r="31" spans="1:17" s="13" customFormat="1" ht="60" x14ac:dyDescent="0.25">
      <c r="A31" s="49">
        <f t="shared" si="0"/>
        <v>26</v>
      </c>
      <c r="B31" s="14">
        <v>42229</v>
      </c>
      <c r="C31" s="14">
        <v>42229</v>
      </c>
      <c r="D31" s="9">
        <v>742</v>
      </c>
      <c r="E31" s="41">
        <v>43740</v>
      </c>
      <c r="F31" s="41">
        <v>0</v>
      </c>
      <c r="G31" s="11" t="s">
        <v>90</v>
      </c>
      <c r="H31" s="11" t="s">
        <v>90</v>
      </c>
      <c r="I31" s="50" t="s">
        <v>19</v>
      </c>
      <c r="J31" s="10" t="s">
        <v>91</v>
      </c>
      <c r="K31" s="45" t="s">
        <v>14</v>
      </c>
      <c r="L31" s="45" t="s">
        <v>14</v>
      </c>
      <c r="M31" s="16" t="s">
        <v>92</v>
      </c>
      <c r="N31" s="11" t="s">
        <v>93</v>
      </c>
      <c r="O31" s="12" t="s">
        <v>94</v>
      </c>
      <c r="P31" s="10" t="s">
        <v>540</v>
      </c>
      <c r="Q31" s="10" t="s">
        <v>1138</v>
      </c>
    </row>
    <row r="32" spans="1:17" s="13" customFormat="1" ht="60" x14ac:dyDescent="0.25">
      <c r="A32" s="49">
        <f t="shared" si="0"/>
        <v>27</v>
      </c>
      <c r="B32" s="56">
        <v>42233</v>
      </c>
      <c r="C32" s="56">
        <v>42233</v>
      </c>
      <c r="D32" s="9">
        <v>763</v>
      </c>
      <c r="E32" s="41">
        <v>177410.1</v>
      </c>
      <c r="F32" s="41">
        <v>0</v>
      </c>
      <c r="G32" s="57" t="s">
        <v>95</v>
      </c>
      <c r="H32" s="57" t="s">
        <v>95</v>
      </c>
      <c r="I32" s="50" t="s">
        <v>19</v>
      </c>
      <c r="J32" s="10" t="s">
        <v>566</v>
      </c>
      <c r="K32" s="45" t="s">
        <v>14</v>
      </c>
      <c r="L32" s="45" t="s">
        <v>14</v>
      </c>
      <c r="M32" s="16" t="s">
        <v>65</v>
      </c>
      <c r="N32" s="11" t="s">
        <v>97</v>
      </c>
      <c r="O32" s="12" t="s">
        <v>98</v>
      </c>
      <c r="P32" s="10" t="s">
        <v>549</v>
      </c>
      <c r="Q32" s="10" t="s">
        <v>1139</v>
      </c>
    </row>
    <row r="33" spans="1:17" s="13" customFormat="1" ht="75" x14ac:dyDescent="0.25">
      <c r="A33" s="49">
        <f t="shared" si="0"/>
        <v>28</v>
      </c>
      <c r="B33" s="56">
        <v>42233</v>
      </c>
      <c r="C33" s="56">
        <v>42233</v>
      </c>
      <c r="D33" s="9">
        <v>761</v>
      </c>
      <c r="E33" s="41">
        <v>27685</v>
      </c>
      <c r="F33" s="41">
        <v>0</v>
      </c>
      <c r="G33" s="54" t="s">
        <v>24</v>
      </c>
      <c r="H33" s="54" t="s">
        <v>24</v>
      </c>
      <c r="I33" s="50" t="s">
        <v>19</v>
      </c>
      <c r="J33" s="10" t="s">
        <v>35</v>
      </c>
      <c r="K33" s="45" t="s">
        <v>14</v>
      </c>
      <c r="L33" s="45" t="s">
        <v>27</v>
      </c>
      <c r="M33" s="16" t="s">
        <v>28</v>
      </c>
      <c r="N33" s="11" t="s">
        <v>29</v>
      </c>
      <c r="O33" s="12" t="s">
        <v>99</v>
      </c>
      <c r="P33" s="10" t="s">
        <v>537</v>
      </c>
      <c r="Q33" s="10" t="s">
        <v>1140</v>
      </c>
    </row>
    <row r="34" spans="1:17" s="13" customFormat="1" ht="90" x14ac:dyDescent="0.25">
      <c r="A34" s="49">
        <f t="shared" si="0"/>
        <v>29</v>
      </c>
      <c r="B34" s="56">
        <v>42233</v>
      </c>
      <c r="C34" s="56">
        <v>42233</v>
      </c>
      <c r="D34" s="9">
        <v>762</v>
      </c>
      <c r="E34" s="41">
        <v>151040</v>
      </c>
      <c r="F34" s="41">
        <v>0</v>
      </c>
      <c r="G34" s="54" t="s">
        <v>68</v>
      </c>
      <c r="H34" s="54" t="s">
        <v>68</v>
      </c>
      <c r="I34" s="50" t="s">
        <v>19</v>
      </c>
      <c r="J34" s="10" t="s">
        <v>69</v>
      </c>
      <c r="K34" s="45" t="s">
        <v>14</v>
      </c>
      <c r="L34" s="45" t="s">
        <v>14</v>
      </c>
      <c r="M34" s="45" t="s">
        <v>70</v>
      </c>
      <c r="N34" s="11" t="s">
        <v>71</v>
      </c>
      <c r="O34" s="12" t="s">
        <v>100</v>
      </c>
      <c r="P34" s="10" t="s">
        <v>551</v>
      </c>
      <c r="Q34" s="10" t="s">
        <v>1141</v>
      </c>
    </row>
    <row r="35" spans="1:17" s="13" customFormat="1" ht="75" x14ac:dyDescent="0.25">
      <c r="A35" s="49">
        <f t="shared" si="0"/>
        <v>30</v>
      </c>
      <c r="B35" s="14">
        <v>42237</v>
      </c>
      <c r="C35" s="14">
        <v>42237</v>
      </c>
      <c r="D35" s="9">
        <v>774</v>
      </c>
      <c r="E35" s="15">
        <v>550583.56999999995</v>
      </c>
      <c r="F35" s="15">
        <v>0</v>
      </c>
      <c r="G35" s="58" t="s">
        <v>63</v>
      </c>
      <c r="H35" s="58" t="s">
        <v>63</v>
      </c>
      <c r="I35" s="50" t="s">
        <v>19</v>
      </c>
      <c r="J35" s="10" t="s">
        <v>64</v>
      </c>
      <c r="K35" s="45" t="s">
        <v>14</v>
      </c>
      <c r="L35" s="45" t="s">
        <v>14</v>
      </c>
      <c r="M35" s="16" t="s">
        <v>65</v>
      </c>
      <c r="N35" s="11" t="s">
        <v>66</v>
      </c>
      <c r="O35" s="55" t="s">
        <v>101</v>
      </c>
      <c r="P35" s="10" t="s">
        <v>550</v>
      </c>
      <c r="Q35" s="10" t="s">
        <v>1142</v>
      </c>
    </row>
    <row r="36" spans="1:17" s="13" customFormat="1" ht="60" x14ac:dyDescent="0.25">
      <c r="A36" s="49">
        <f t="shared" si="0"/>
        <v>31</v>
      </c>
      <c r="B36" s="14">
        <v>42242</v>
      </c>
      <c r="C36" s="14">
        <v>42242</v>
      </c>
      <c r="D36" s="9">
        <v>785</v>
      </c>
      <c r="E36" s="15">
        <v>59979.45</v>
      </c>
      <c r="F36" s="15">
        <v>0</v>
      </c>
      <c r="G36" s="17" t="s">
        <v>102</v>
      </c>
      <c r="H36" s="17" t="s">
        <v>102</v>
      </c>
      <c r="I36" s="50" t="s">
        <v>19</v>
      </c>
      <c r="J36" s="10" t="s">
        <v>103</v>
      </c>
      <c r="K36" s="45" t="s">
        <v>14</v>
      </c>
      <c r="L36" s="45" t="s">
        <v>14</v>
      </c>
      <c r="M36" s="16" t="s">
        <v>104</v>
      </c>
      <c r="N36" s="11" t="s">
        <v>105</v>
      </c>
      <c r="O36" s="12" t="s">
        <v>106</v>
      </c>
      <c r="P36" s="10" t="s">
        <v>540</v>
      </c>
      <c r="Q36" s="10" t="s">
        <v>1143</v>
      </c>
    </row>
    <row r="37" spans="1:17" s="13" customFormat="1" ht="60" x14ac:dyDescent="0.25">
      <c r="A37" s="49">
        <f t="shared" si="0"/>
        <v>32</v>
      </c>
      <c r="B37" s="14">
        <v>42243</v>
      </c>
      <c r="C37" s="14">
        <v>42243</v>
      </c>
      <c r="D37" s="9">
        <v>789</v>
      </c>
      <c r="E37" s="15">
        <v>30000</v>
      </c>
      <c r="F37" s="15">
        <v>0</v>
      </c>
      <c r="G37" s="58" t="s">
        <v>107</v>
      </c>
      <c r="H37" s="58" t="s">
        <v>107</v>
      </c>
      <c r="I37" s="50" t="s">
        <v>19</v>
      </c>
      <c r="J37" s="45" t="s">
        <v>108</v>
      </c>
      <c r="K37" s="45" t="s">
        <v>14</v>
      </c>
      <c r="L37" s="45" t="s">
        <v>14</v>
      </c>
      <c r="M37" s="16" t="s">
        <v>109</v>
      </c>
      <c r="N37" s="11" t="s">
        <v>110</v>
      </c>
      <c r="O37" s="55" t="s">
        <v>111</v>
      </c>
      <c r="P37" s="45" t="s">
        <v>551</v>
      </c>
      <c r="Q37" s="45" t="s">
        <v>1144</v>
      </c>
    </row>
    <row r="38" spans="1:17" s="13" customFormat="1" ht="60" x14ac:dyDescent="0.25">
      <c r="A38" s="49">
        <f t="shared" si="0"/>
        <v>33</v>
      </c>
      <c r="B38" s="14">
        <v>42244</v>
      </c>
      <c r="C38" s="14">
        <v>42244</v>
      </c>
      <c r="D38" s="9">
        <v>798</v>
      </c>
      <c r="E38" s="15">
        <v>332793.45</v>
      </c>
      <c r="F38" s="15">
        <v>0</v>
      </c>
      <c r="G38" s="17" t="s">
        <v>112</v>
      </c>
      <c r="H38" s="17" t="s">
        <v>112</v>
      </c>
      <c r="I38" s="50" t="s">
        <v>19</v>
      </c>
      <c r="J38" s="10" t="s">
        <v>113</v>
      </c>
      <c r="K38" s="45" t="s">
        <v>14</v>
      </c>
      <c r="L38" s="45" t="s">
        <v>14</v>
      </c>
      <c r="M38" s="16" t="s">
        <v>114</v>
      </c>
      <c r="N38" s="11" t="s">
        <v>115</v>
      </c>
      <c r="O38" s="12" t="s">
        <v>116</v>
      </c>
      <c r="P38" s="10" t="s">
        <v>573</v>
      </c>
      <c r="Q38" s="10" t="s">
        <v>1145</v>
      </c>
    </row>
    <row r="39" spans="1:17" s="13" customFormat="1" ht="60" x14ac:dyDescent="0.25">
      <c r="A39" s="49">
        <f t="shared" si="0"/>
        <v>34</v>
      </c>
      <c r="B39" s="14">
        <v>42248</v>
      </c>
      <c r="C39" s="14">
        <v>42248</v>
      </c>
      <c r="D39" s="9">
        <v>14</v>
      </c>
      <c r="E39" s="15">
        <v>355941.96</v>
      </c>
      <c r="F39" s="15">
        <v>0</v>
      </c>
      <c r="G39" s="11" t="s">
        <v>117</v>
      </c>
      <c r="H39" s="11" t="s">
        <v>117</v>
      </c>
      <c r="I39" s="50" t="s">
        <v>118</v>
      </c>
      <c r="J39" s="10" t="s">
        <v>119</v>
      </c>
      <c r="K39" s="45" t="s">
        <v>14</v>
      </c>
      <c r="L39" s="45" t="s">
        <v>14</v>
      </c>
      <c r="M39" s="16" t="s">
        <v>120</v>
      </c>
      <c r="N39" s="11" t="s">
        <v>121</v>
      </c>
      <c r="O39" s="12" t="s">
        <v>122</v>
      </c>
      <c r="P39" s="10" t="s">
        <v>577</v>
      </c>
      <c r="Q39" s="10" t="s">
        <v>1146</v>
      </c>
    </row>
    <row r="40" spans="1:17" s="13" customFormat="1" ht="75" x14ac:dyDescent="0.25">
      <c r="A40" s="49">
        <f t="shared" si="0"/>
        <v>35</v>
      </c>
      <c r="B40" s="14">
        <v>42248</v>
      </c>
      <c r="C40" s="14">
        <v>42248</v>
      </c>
      <c r="D40" s="9">
        <v>819</v>
      </c>
      <c r="E40" s="15">
        <v>50000</v>
      </c>
      <c r="F40" s="15">
        <v>0</v>
      </c>
      <c r="G40" s="11" t="s">
        <v>123</v>
      </c>
      <c r="H40" s="11" t="s">
        <v>123</v>
      </c>
      <c r="I40" s="50" t="s">
        <v>19</v>
      </c>
      <c r="J40" s="10" t="s">
        <v>124</v>
      </c>
      <c r="K40" s="45" t="s">
        <v>14</v>
      </c>
      <c r="L40" s="45" t="s">
        <v>14</v>
      </c>
      <c r="M40" s="16" t="s">
        <v>125</v>
      </c>
      <c r="N40" s="11" t="s">
        <v>126</v>
      </c>
      <c r="O40" s="12" t="s">
        <v>127</v>
      </c>
      <c r="P40" s="10" t="s">
        <v>575</v>
      </c>
      <c r="Q40" s="10" t="s">
        <v>1147</v>
      </c>
    </row>
    <row r="41" spans="1:17" s="13" customFormat="1" ht="60" x14ac:dyDescent="0.25">
      <c r="A41" s="49">
        <f t="shared" si="0"/>
        <v>36</v>
      </c>
      <c r="B41" s="14">
        <v>42249</v>
      </c>
      <c r="C41" s="14">
        <v>42249</v>
      </c>
      <c r="D41" s="9">
        <v>2054</v>
      </c>
      <c r="E41" s="15">
        <v>124500</v>
      </c>
      <c r="F41" s="15">
        <v>0</v>
      </c>
      <c r="G41" s="42" t="s">
        <v>11</v>
      </c>
      <c r="H41" s="42" t="s">
        <v>11</v>
      </c>
      <c r="I41" s="44" t="s">
        <v>12</v>
      </c>
      <c r="J41" s="10" t="s">
        <v>128</v>
      </c>
      <c r="K41" s="45" t="s">
        <v>14</v>
      </c>
      <c r="L41" s="45" t="s">
        <v>14</v>
      </c>
      <c r="M41" s="16" t="s">
        <v>15</v>
      </c>
      <c r="N41" s="11" t="s">
        <v>16</v>
      </c>
      <c r="O41" s="12" t="s">
        <v>129</v>
      </c>
      <c r="P41" s="10" t="s">
        <v>579</v>
      </c>
      <c r="Q41" s="10" t="s">
        <v>1148</v>
      </c>
    </row>
    <row r="42" spans="1:17" s="13" customFormat="1" ht="60" x14ac:dyDescent="0.25">
      <c r="A42" s="49">
        <f t="shared" si="0"/>
        <v>37</v>
      </c>
      <c r="B42" s="14">
        <v>42250</v>
      </c>
      <c r="C42" s="14">
        <v>42250</v>
      </c>
      <c r="D42" s="9">
        <v>851</v>
      </c>
      <c r="E42" s="41">
        <v>33840</v>
      </c>
      <c r="F42" s="41">
        <v>0</v>
      </c>
      <c r="G42" s="11" t="s">
        <v>130</v>
      </c>
      <c r="H42" s="11" t="s">
        <v>130</v>
      </c>
      <c r="I42" s="50" t="s">
        <v>19</v>
      </c>
      <c r="J42" s="45" t="s">
        <v>131</v>
      </c>
      <c r="K42" s="45" t="s">
        <v>14</v>
      </c>
      <c r="L42" s="45" t="s">
        <v>14</v>
      </c>
      <c r="M42" s="16" t="s">
        <v>132</v>
      </c>
      <c r="N42" s="11" t="s">
        <v>133</v>
      </c>
      <c r="O42" s="12" t="s">
        <v>134</v>
      </c>
      <c r="P42" s="45" t="s">
        <v>540</v>
      </c>
      <c r="Q42" s="10" t="s">
        <v>1307</v>
      </c>
    </row>
    <row r="43" spans="1:17" s="13" customFormat="1" ht="60" x14ac:dyDescent="0.25">
      <c r="A43" s="49">
        <f t="shared" si="0"/>
        <v>38</v>
      </c>
      <c r="B43" s="14">
        <v>42250</v>
      </c>
      <c r="C43" s="14">
        <v>42250</v>
      </c>
      <c r="D43" s="9">
        <v>852</v>
      </c>
      <c r="E43" s="41">
        <v>31725</v>
      </c>
      <c r="F43" s="41">
        <v>0</v>
      </c>
      <c r="G43" s="11" t="s">
        <v>135</v>
      </c>
      <c r="H43" s="11" t="s">
        <v>135</v>
      </c>
      <c r="I43" s="50" t="s">
        <v>19</v>
      </c>
      <c r="J43" s="45" t="s">
        <v>131</v>
      </c>
      <c r="K43" s="45" t="s">
        <v>14</v>
      </c>
      <c r="L43" s="45" t="s">
        <v>14</v>
      </c>
      <c r="M43" s="16" t="s">
        <v>132</v>
      </c>
      <c r="N43" s="11" t="s">
        <v>136</v>
      </c>
      <c r="O43" s="12" t="s">
        <v>137</v>
      </c>
      <c r="P43" s="45" t="s">
        <v>540</v>
      </c>
      <c r="Q43" s="45" t="s">
        <v>1308</v>
      </c>
    </row>
    <row r="44" spans="1:17" s="13" customFormat="1" ht="75" x14ac:dyDescent="0.25">
      <c r="A44" s="49">
        <f t="shared" si="0"/>
        <v>39</v>
      </c>
      <c r="B44" s="14">
        <v>42257</v>
      </c>
      <c r="C44" s="14">
        <v>42257</v>
      </c>
      <c r="D44" s="9">
        <v>861</v>
      </c>
      <c r="E44" s="41">
        <v>106133.09</v>
      </c>
      <c r="F44" s="41">
        <v>0</v>
      </c>
      <c r="G44" s="17" t="s">
        <v>53</v>
      </c>
      <c r="H44" s="17" t="s">
        <v>53</v>
      </c>
      <c r="I44" s="20" t="s">
        <v>19</v>
      </c>
      <c r="J44" s="45" t="s">
        <v>54</v>
      </c>
      <c r="K44" s="45" t="s">
        <v>14</v>
      </c>
      <c r="L44" s="45" t="s">
        <v>14</v>
      </c>
      <c r="M44" s="16" t="s">
        <v>55</v>
      </c>
      <c r="N44" s="11" t="s">
        <v>56</v>
      </c>
      <c r="O44" s="12" t="s">
        <v>138</v>
      </c>
      <c r="P44" s="45" t="s">
        <v>551</v>
      </c>
      <c r="Q44" s="45" t="s">
        <v>1309</v>
      </c>
    </row>
    <row r="45" spans="1:17" s="13" customFormat="1" ht="60" x14ac:dyDescent="0.25">
      <c r="A45" s="49">
        <f t="shared" si="0"/>
        <v>40</v>
      </c>
      <c r="B45" s="14">
        <v>42257</v>
      </c>
      <c r="C45" s="14">
        <v>42257</v>
      </c>
      <c r="D45" s="9">
        <v>866</v>
      </c>
      <c r="E45" s="41">
        <v>94408.2</v>
      </c>
      <c r="F45" s="41">
        <v>0</v>
      </c>
      <c r="G45" s="17" t="s">
        <v>139</v>
      </c>
      <c r="H45" s="17" t="s">
        <v>139</v>
      </c>
      <c r="I45" s="20" t="s">
        <v>19</v>
      </c>
      <c r="J45" s="45" t="s">
        <v>140</v>
      </c>
      <c r="K45" s="45" t="s">
        <v>26</v>
      </c>
      <c r="L45" s="45" t="s">
        <v>27</v>
      </c>
      <c r="M45" s="16" t="s">
        <v>141</v>
      </c>
      <c r="N45" s="11" t="s">
        <v>142</v>
      </c>
      <c r="O45" s="12" t="s">
        <v>143</v>
      </c>
      <c r="P45" s="45" t="s">
        <v>551</v>
      </c>
      <c r="Q45" s="45" t="s">
        <v>1149</v>
      </c>
    </row>
    <row r="46" spans="1:17" s="13" customFormat="1" ht="75" x14ac:dyDescent="0.25">
      <c r="A46" s="49">
        <f t="shared" si="0"/>
        <v>41</v>
      </c>
      <c r="B46" s="14">
        <v>42257</v>
      </c>
      <c r="C46" s="14">
        <v>42257</v>
      </c>
      <c r="D46" s="9">
        <v>863</v>
      </c>
      <c r="E46" s="41">
        <v>102060</v>
      </c>
      <c r="F46" s="41">
        <v>0</v>
      </c>
      <c r="G46" s="17" t="s">
        <v>90</v>
      </c>
      <c r="H46" s="17" t="s">
        <v>90</v>
      </c>
      <c r="I46" s="20" t="s">
        <v>19</v>
      </c>
      <c r="J46" s="45" t="s">
        <v>91</v>
      </c>
      <c r="K46" s="45" t="s">
        <v>14</v>
      </c>
      <c r="L46" s="45" t="s">
        <v>14</v>
      </c>
      <c r="M46" s="16" t="s">
        <v>92</v>
      </c>
      <c r="N46" s="11" t="s">
        <v>93</v>
      </c>
      <c r="O46" s="12" t="s">
        <v>144</v>
      </c>
      <c r="P46" s="45" t="s">
        <v>540</v>
      </c>
      <c r="Q46" s="45" t="s">
        <v>1150</v>
      </c>
    </row>
    <row r="47" spans="1:17" s="13" customFormat="1" ht="75" x14ac:dyDescent="0.25">
      <c r="A47" s="49">
        <f t="shared" si="0"/>
        <v>42</v>
      </c>
      <c r="B47" s="14">
        <v>42257</v>
      </c>
      <c r="C47" s="14">
        <v>42257</v>
      </c>
      <c r="D47" s="9">
        <v>862</v>
      </c>
      <c r="E47" s="41">
        <v>149566.76999999999</v>
      </c>
      <c r="F47" s="41">
        <v>0</v>
      </c>
      <c r="G47" s="17" t="s">
        <v>145</v>
      </c>
      <c r="H47" s="17" t="s">
        <v>145</v>
      </c>
      <c r="I47" s="20" t="s">
        <v>19</v>
      </c>
      <c r="J47" s="45" t="s">
        <v>146</v>
      </c>
      <c r="K47" s="45" t="s">
        <v>14</v>
      </c>
      <c r="L47" s="45" t="s">
        <v>14</v>
      </c>
      <c r="M47" s="16" t="s">
        <v>147</v>
      </c>
      <c r="N47" s="11" t="s">
        <v>148</v>
      </c>
      <c r="O47" s="12" t="s">
        <v>149</v>
      </c>
      <c r="P47" s="45" t="s">
        <v>551</v>
      </c>
      <c r="Q47" s="45" t="s">
        <v>1151</v>
      </c>
    </row>
    <row r="48" spans="1:17" s="13" customFormat="1" ht="75" x14ac:dyDescent="0.25">
      <c r="A48" s="49">
        <f t="shared" si="0"/>
        <v>43</v>
      </c>
      <c r="B48" s="14">
        <v>42254</v>
      </c>
      <c r="C48" s="14">
        <v>42254</v>
      </c>
      <c r="D48" s="9">
        <v>2078</v>
      </c>
      <c r="E48" s="41">
        <v>228000</v>
      </c>
      <c r="F48" s="41">
        <v>0</v>
      </c>
      <c r="G48" s="17" t="s">
        <v>150</v>
      </c>
      <c r="H48" s="17" t="s">
        <v>150</v>
      </c>
      <c r="I48" s="20" t="s">
        <v>12</v>
      </c>
      <c r="J48" s="45" t="s">
        <v>54</v>
      </c>
      <c r="K48" s="45" t="s">
        <v>14</v>
      </c>
      <c r="L48" s="45" t="s">
        <v>14</v>
      </c>
      <c r="M48" s="16" t="s">
        <v>151</v>
      </c>
      <c r="N48" s="11" t="s">
        <v>152</v>
      </c>
      <c r="O48" s="12" t="s">
        <v>153</v>
      </c>
      <c r="P48" s="45" t="s">
        <v>551</v>
      </c>
      <c r="Q48" s="45" t="s">
        <v>1152</v>
      </c>
    </row>
    <row r="49" spans="1:17" s="13" customFormat="1" ht="60" x14ac:dyDescent="0.25">
      <c r="A49" s="49">
        <f t="shared" si="0"/>
        <v>44</v>
      </c>
      <c r="B49" s="14">
        <v>42254</v>
      </c>
      <c r="C49" s="14">
        <v>42254</v>
      </c>
      <c r="D49" s="9">
        <v>2077</v>
      </c>
      <c r="E49" s="15">
        <v>61111.85</v>
      </c>
      <c r="F49" s="15">
        <v>0</v>
      </c>
      <c r="G49" s="17" t="s">
        <v>154</v>
      </c>
      <c r="H49" s="17" t="s">
        <v>154</v>
      </c>
      <c r="I49" s="20" t="s">
        <v>12</v>
      </c>
      <c r="J49" s="10" t="s">
        <v>155</v>
      </c>
      <c r="K49" s="45" t="s">
        <v>14</v>
      </c>
      <c r="L49" s="45" t="s">
        <v>14</v>
      </c>
      <c r="M49" s="16" t="s">
        <v>156</v>
      </c>
      <c r="N49" s="11" t="s">
        <v>157</v>
      </c>
      <c r="O49" s="12" t="s">
        <v>158</v>
      </c>
      <c r="P49" s="10" t="s">
        <v>534</v>
      </c>
      <c r="Q49" s="10" t="s">
        <v>1153</v>
      </c>
    </row>
    <row r="50" spans="1:17" s="13" customFormat="1" ht="75" x14ac:dyDescent="0.25">
      <c r="A50" s="49">
        <f t="shared" si="0"/>
        <v>45</v>
      </c>
      <c r="B50" s="14">
        <v>42262</v>
      </c>
      <c r="C50" s="14">
        <v>42262</v>
      </c>
      <c r="D50" s="9">
        <v>1</v>
      </c>
      <c r="E50" s="15">
        <v>102727.36</v>
      </c>
      <c r="F50" s="15">
        <v>0</v>
      </c>
      <c r="G50" s="8" t="s">
        <v>1628</v>
      </c>
      <c r="H50" s="11" t="s">
        <v>159</v>
      </c>
      <c r="I50" s="17" t="s">
        <v>160</v>
      </c>
      <c r="J50" s="10" t="s">
        <v>161</v>
      </c>
      <c r="K50" s="45" t="s">
        <v>14</v>
      </c>
      <c r="L50" s="45" t="s">
        <v>14</v>
      </c>
      <c r="M50" s="16" t="s">
        <v>162</v>
      </c>
      <c r="N50" s="11" t="s">
        <v>163</v>
      </c>
      <c r="O50" s="55" t="s">
        <v>164</v>
      </c>
      <c r="P50" s="10" t="s">
        <v>551</v>
      </c>
      <c r="Q50" s="10" t="s">
        <v>1154</v>
      </c>
    </row>
    <row r="51" spans="1:17" s="13" customFormat="1" ht="75" x14ac:dyDescent="0.25">
      <c r="A51" s="49">
        <f t="shared" si="0"/>
        <v>46</v>
      </c>
      <c r="B51" s="14">
        <v>42257</v>
      </c>
      <c r="C51" s="14">
        <v>42257</v>
      </c>
      <c r="D51" s="9">
        <v>864</v>
      </c>
      <c r="E51" s="15">
        <v>66000</v>
      </c>
      <c r="F51" s="15">
        <v>0</v>
      </c>
      <c r="G51" s="11" t="s">
        <v>165</v>
      </c>
      <c r="H51" s="11" t="s">
        <v>165</v>
      </c>
      <c r="I51" s="20" t="s">
        <v>19</v>
      </c>
      <c r="J51" s="10" t="s">
        <v>166</v>
      </c>
      <c r="K51" s="45" t="s">
        <v>14</v>
      </c>
      <c r="L51" s="45" t="s">
        <v>14</v>
      </c>
      <c r="M51" s="16" t="s">
        <v>167</v>
      </c>
      <c r="N51" s="11" t="s">
        <v>168</v>
      </c>
      <c r="O51" s="55" t="s">
        <v>169</v>
      </c>
      <c r="P51" s="10" t="s">
        <v>551</v>
      </c>
      <c r="Q51" s="10" t="s">
        <v>1162</v>
      </c>
    </row>
    <row r="52" spans="1:17" s="13" customFormat="1" ht="75" x14ac:dyDescent="0.25">
      <c r="A52" s="49">
        <f t="shared" si="0"/>
        <v>47</v>
      </c>
      <c r="B52" s="14">
        <v>42257</v>
      </c>
      <c r="C52" s="14">
        <v>42257</v>
      </c>
      <c r="D52" s="9">
        <v>15</v>
      </c>
      <c r="E52" s="15">
        <v>426916.06</v>
      </c>
      <c r="F52" s="15">
        <v>0</v>
      </c>
      <c r="G52" s="21" t="s">
        <v>117</v>
      </c>
      <c r="H52" s="21" t="s">
        <v>117</v>
      </c>
      <c r="I52" s="50" t="s">
        <v>118</v>
      </c>
      <c r="J52" s="10" t="s">
        <v>119</v>
      </c>
      <c r="K52" s="45" t="s">
        <v>14</v>
      </c>
      <c r="L52" s="45" t="s">
        <v>14</v>
      </c>
      <c r="M52" s="16" t="s">
        <v>120</v>
      </c>
      <c r="N52" s="11" t="s">
        <v>121</v>
      </c>
      <c r="O52" s="55" t="s">
        <v>170</v>
      </c>
      <c r="P52" s="10" t="s">
        <v>577</v>
      </c>
      <c r="Q52" s="10" t="s">
        <v>1161</v>
      </c>
    </row>
    <row r="53" spans="1:17" s="13" customFormat="1" ht="75" x14ac:dyDescent="0.25">
      <c r="A53" s="49">
        <f t="shared" si="0"/>
        <v>48</v>
      </c>
      <c r="B53" s="14">
        <v>42257</v>
      </c>
      <c r="C53" s="14">
        <v>42257</v>
      </c>
      <c r="D53" s="9">
        <v>865</v>
      </c>
      <c r="E53" s="15">
        <v>229832</v>
      </c>
      <c r="F53" s="15">
        <v>0</v>
      </c>
      <c r="G53" s="42" t="s">
        <v>38</v>
      </c>
      <c r="H53" s="42" t="s">
        <v>38</v>
      </c>
      <c r="I53" s="50" t="s">
        <v>19</v>
      </c>
      <c r="J53" s="45" t="s">
        <v>39</v>
      </c>
      <c r="K53" s="45" t="s">
        <v>14</v>
      </c>
      <c r="L53" s="45" t="s">
        <v>14</v>
      </c>
      <c r="M53" s="16" t="s">
        <v>40</v>
      </c>
      <c r="N53" s="11" t="s">
        <v>41</v>
      </c>
      <c r="O53" s="55" t="s">
        <v>171</v>
      </c>
      <c r="P53" s="45" t="s">
        <v>542</v>
      </c>
      <c r="Q53" s="45" t="s">
        <v>1160</v>
      </c>
    </row>
    <row r="54" spans="1:17" s="13" customFormat="1" ht="90" x14ac:dyDescent="0.25">
      <c r="A54" s="49">
        <f t="shared" si="0"/>
        <v>49</v>
      </c>
      <c r="B54" s="14">
        <v>42257</v>
      </c>
      <c r="C54" s="14">
        <v>42257</v>
      </c>
      <c r="D54" s="9">
        <v>867</v>
      </c>
      <c r="E54" s="15">
        <v>504000</v>
      </c>
      <c r="F54" s="15">
        <v>0</v>
      </c>
      <c r="G54" s="17" t="s">
        <v>76</v>
      </c>
      <c r="H54" s="17" t="s">
        <v>76</v>
      </c>
      <c r="I54" s="20" t="s">
        <v>19</v>
      </c>
      <c r="J54" s="10" t="s">
        <v>172</v>
      </c>
      <c r="K54" s="45" t="s">
        <v>14</v>
      </c>
      <c r="L54" s="45" t="s">
        <v>14</v>
      </c>
      <c r="M54" s="16" t="s">
        <v>77</v>
      </c>
      <c r="N54" s="11" t="s">
        <v>78</v>
      </c>
      <c r="O54" s="55" t="s">
        <v>173</v>
      </c>
      <c r="P54" s="10" t="s">
        <v>542</v>
      </c>
      <c r="Q54" s="10" t="s">
        <v>1159</v>
      </c>
    </row>
    <row r="55" spans="1:17" s="13" customFormat="1" ht="60" x14ac:dyDescent="0.25">
      <c r="A55" s="49">
        <f t="shared" si="0"/>
        <v>50</v>
      </c>
      <c r="B55" s="14">
        <v>42262</v>
      </c>
      <c r="C55" s="14">
        <v>42262</v>
      </c>
      <c r="D55" s="9">
        <v>882</v>
      </c>
      <c r="E55" s="15">
        <v>33000</v>
      </c>
      <c r="F55" s="15">
        <v>0</v>
      </c>
      <c r="G55" s="11" t="s">
        <v>174</v>
      </c>
      <c r="H55" s="11" t="s">
        <v>174</v>
      </c>
      <c r="I55" s="20" t="s">
        <v>19</v>
      </c>
      <c r="J55" s="10" t="s">
        <v>175</v>
      </c>
      <c r="K55" s="45" t="s">
        <v>14</v>
      </c>
      <c r="L55" s="45" t="s">
        <v>14</v>
      </c>
      <c r="M55" s="16" t="s">
        <v>65</v>
      </c>
      <c r="N55" s="11" t="s">
        <v>176</v>
      </c>
      <c r="O55" s="55" t="s">
        <v>177</v>
      </c>
      <c r="P55" s="10" t="s">
        <v>551</v>
      </c>
      <c r="Q55" s="10" t="s">
        <v>1158</v>
      </c>
    </row>
    <row r="56" spans="1:17" s="13" customFormat="1" ht="60" x14ac:dyDescent="0.25">
      <c r="A56" s="49">
        <f t="shared" si="0"/>
        <v>51</v>
      </c>
      <c r="B56" s="14">
        <v>42265</v>
      </c>
      <c r="C56" s="14">
        <v>42265</v>
      </c>
      <c r="D56" s="9">
        <v>912</v>
      </c>
      <c r="E56" s="15">
        <v>193821.09</v>
      </c>
      <c r="F56" s="15">
        <v>0</v>
      </c>
      <c r="G56" s="11" t="s">
        <v>178</v>
      </c>
      <c r="H56" s="11" t="s">
        <v>178</v>
      </c>
      <c r="I56" s="20" t="s">
        <v>19</v>
      </c>
      <c r="J56" s="10" t="s">
        <v>179</v>
      </c>
      <c r="K56" s="45" t="s">
        <v>14</v>
      </c>
      <c r="L56" s="45" t="s">
        <v>14</v>
      </c>
      <c r="M56" s="16" t="s">
        <v>180</v>
      </c>
      <c r="N56" s="11" t="s">
        <v>181</v>
      </c>
      <c r="O56" s="55" t="s">
        <v>182</v>
      </c>
      <c r="P56" s="10" t="s">
        <v>577</v>
      </c>
      <c r="Q56" s="10" t="s">
        <v>1157</v>
      </c>
    </row>
    <row r="57" spans="1:17" s="13" customFormat="1" ht="75" x14ac:dyDescent="0.25">
      <c r="A57" s="49">
        <f t="shared" si="0"/>
        <v>52</v>
      </c>
      <c r="B57" s="14">
        <v>42265</v>
      </c>
      <c r="C57" s="14">
        <v>42265</v>
      </c>
      <c r="D57" s="9">
        <v>910</v>
      </c>
      <c r="E57" s="41">
        <v>304898.39</v>
      </c>
      <c r="F57" s="41">
        <v>0</v>
      </c>
      <c r="G57" s="11" t="s">
        <v>84</v>
      </c>
      <c r="H57" s="11" t="s">
        <v>84</v>
      </c>
      <c r="I57" s="20" t="s">
        <v>19</v>
      </c>
      <c r="J57" s="10" t="s">
        <v>85</v>
      </c>
      <c r="K57" s="45" t="s">
        <v>14</v>
      </c>
      <c r="L57" s="45" t="s">
        <v>14</v>
      </c>
      <c r="M57" s="16" t="s">
        <v>86</v>
      </c>
      <c r="N57" s="11" t="s">
        <v>87</v>
      </c>
      <c r="O57" s="55" t="s">
        <v>183</v>
      </c>
      <c r="P57" s="10" t="s">
        <v>551</v>
      </c>
      <c r="Q57" s="10" t="s">
        <v>1155</v>
      </c>
    </row>
    <row r="58" spans="1:17" s="13" customFormat="1" ht="75" x14ac:dyDescent="0.25">
      <c r="A58" s="49">
        <f t="shared" si="0"/>
        <v>53</v>
      </c>
      <c r="B58" s="14">
        <v>42265</v>
      </c>
      <c r="C58" s="14">
        <v>42265</v>
      </c>
      <c r="D58" s="9">
        <v>911</v>
      </c>
      <c r="E58" s="15">
        <v>58821.23</v>
      </c>
      <c r="F58" s="15">
        <v>0</v>
      </c>
      <c r="G58" s="17" t="s">
        <v>68</v>
      </c>
      <c r="H58" s="17" t="s">
        <v>68</v>
      </c>
      <c r="I58" s="20" t="s">
        <v>19</v>
      </c>
      <c r="J58" s="10" t="s">
        <v>69</v>
      </c>
      <c r="K58" s="45" t="s">
        <v>14</v>
      </c>
      <c r="L58" s="45" t="s">
        <v>14</v>
      </c>
      <c r="M58" s="45" t="s">
        <v>70</v>
      </c>
      <c r="N58" s="11" t="s">
        <v>71</v>
      </c>
      <c r="O58" s="12" t="s">
        <v>184</v>
      </c>
      <c r="P58" s="10" t="s">
        <v>551</v>
      </c>
      <c r="Q58" s="10" t="s">
        <v>1156</v>
      </c>
    </row>
    <row r="59" spans="1:17" s="59" customFormat="1" ht="60" x14ac:dyDescent="0.25">
      <c r="A59" s="49">
        <f t="shared" si="0"/>
        <v>54</v>
      </c>
      <c r="B59" s="14">
        <v>42269</v>
      </c>
      <c r="C59" s="14">
        <v>42269</v>
      </c>
      <c r="D59" s="9">
        <v>919</v>
      </c>
      <c r="E59" s="15">
        <v>151262.97</v>
      </c>
      <c r="F59" s="15">
        <v>0</v>
      </c>
      <c r="G59" s="17" t="s">
        <v>185</v>
      </c>
      <c r="H59" s="17" t="s">
        <v>185</v>
      </c>
      <c r="I59" s="20" t="s">
        <v>19</v>
      </c>
      <c r="J59" s="10" t="s">
        <v>186</v>
      </c>
      <c r="K59" s="45" t="s">
        <v>14</v>
      </c>
      <c r="L59" s="45" t="s">
        <v>14</v>
      </c>
      <c r="M59" s="16" t="s">
        <v>187</v>
      </c>
      <c r="N59" s="11" t="s">
        <v>188</v>
      </c>
      <c r="O59" s="12" t="s">
        <v>189</v>
      </c>
      <c r="P59" s="10" t="s">
        <v>546</v>
      </c>
      <c r="Q59" s="10" t="s">
        <v>1310</v>
      </c>
    </row>
    <row r="60" spans="1:17" s="59" customFormat="1" ht="60" x14ac:dyDescent="0.25">
      <c r="A60" s="49">
        <f t="shared" si="0"/>
        <v>55</v>
      </c>
      <c r="B60" s="14">
        <v>42271</v>
      </c>
      <c r="C60" s="14">
        <v>42271</v>
      </c>
      <c r="D60" s="9">
        <v>2184</v>
      </c>
      <c r="E60" s="15">
        <v>60831.17</v>
      </c>
      <c r="F60" s="15">
        <v>0</v>
      </c>
      <c r="G60" s="17" t="s">
        <v>11</v>
      </c>
      <c r="H60" s="17" t="s">
        <v>11</v>
      </c>
      <c r="I60" s="20" t="s">
        <v>12</v>
      </c>
      <c r="J60" s="10" t="s">
        <v>13</v>
      </c>
      <c r="K60" s="45" t="s">
        <v>14</v>
      </c>
      <c r="L60" s="45" t="s">
        <v>14</v>
      </c>
      <c r="M60" s="16" t="s">
        <v>15</v>
      </c>
      <c r="N60" s="11" t="s">
        <v>16</v>
      </c>
      <c r="O60" s="12" t="s">
        <v>190</v>
      </c>
      <c r="P60" s="10" t="s">
        <v>542</v>
      </c>
      <c r="Q60" s="10" t="s">
        <v>1311</v>
      </c>
    </row>
    <row r="61" spans="1:17" s="59" customFormat="1" ht="60" x14ac:dyDescent="0.25">
      <c r="A61" s="49">
        <f t="shared" si="0"/>
        <v>56</v>
      </c>
      <c r="B61" s="14">
        <v>42270</v>
      </c>
      <c r="C61" s="14">
        <v>42270</v>
      </c>
      <c r="D61" s="9">
        <v>2168</v>
      </c>
      <c r="E61" s="15">
        <v>213000</v>
      </c>
      <c r="F61" s="15">
        <v>0</v>
      </c>
      <c r="G61" s="17" t="s">
        <v>191</v>
      </c>
      <c r="H61" s="17" t="s">
        <v>191</v>
      </c>
      <c r="I61" s="20" t="s">
        <v>12</v>
      </c>
      <c r="J61" s="10" t="s">
        <v>192</v>
      </c>
      <c r="K61" s="45" t="s">
        <v>26</v>
      </c>
      <c r="L61" s="45" t="s">
        <v>193</v>
      </c>
      <c r="M61" s="16" t="s">
        <v>194</v>
      </c>
      <c r="N61" s="11" t="s">
        <v>195</v>
      </c>
      <c r="O61" s="12" t="s">
        <v>196</v>
      </c>
      <c r="P61" s="10" t="s">
        <v>600</v>
      </c>
      <c r="Q61" s="10" t="s">
        <v>1312</v>
      </c>
    </row>
    <row r="62" spans="1:17" s="59" customFormat="1" ht="60" x14ac:dyDescent="0.25">
      <c r="A62" s="49">
        <f t="shared" si="0"/>
        <v>57</v>
      </c>
      <c r="B62" s="14">
        <v>42272</v>
      </c>
      <c r="C62" s="14">
        <v>42272</v>
      </c>
      <c r="D62" s="9">
        <v>945</v>
      </c>
      <c r="E62" s="15">
        <v>195600</v>
      </c>
      <c r="F62" s="15">
        <v>0</v>
      </c>
      <c r="G62" s="17" t="s">
        <v>197</v>
      </c>
      <c r="H62" s="17" t="s">
        <v>197</v>
      </c>
      <c r="I62" s="20" t="s">
        <v>19</v>
      </c>
      <c r="J62" s="10" t="s">
        <v>59</v>
      </c>
      <c r="K62" s="45" t="s">
        <v>14</v>
      </c>
      <c r="L62" s="45" t="s">
        <v>14</v>
      </c>
      <c r="M62" s="16" t="s">
        <v>15</v>
      </c>
      <c r="N62" s="11" t="s">
        <v>198</v>
      </c>
      <c r="O62" s="12" t="s">
        <v>199</v>
      </c>
      <c r="P62" s="10" t="s">
        <v>542</v>
      </c>
      <c r="Q62" s="10" t="s">
        <v>1313</v>
      </c>
    </row>
    <row r="63" spans="1:17" s="59" customFormat="1" ht="60" x14ac:dyDescent="0.25">
      <c r="A63" s="49">
        <f t="shared" si="0"/>
        <v>58</v>
      </c>
      <c r="B63" s="56">
        <v>42275</v>
      </c>
      <c r="C63" s="56">
        <v>42275</v>
      </c>
      <c r="D63" s="60">
        <v>946</v>
      </c>
      <c r="E63" s="61">
        <v>146394.57</v>
      </c>
      <c r="F63" s="61">
        <v>0</v>
      </c>
      <c r="G63" s="22" t="s">
        <v>200</v>
      </c>
      <c r="H63" s="22" t="s">
        <v>200</v>
      </c>
      <c r="I63" s="23" t="s">
        <v>19</v>
      </c>
      <c r="J63" s="62" t="s">
        <v>201</v>
      </c>
      <c r="K63" s="62" t="s">
        <v>14</v>
      </c>
      <c r="L63" s="62" t="s">
        <v>14</v>
      </c>
      <c r="M63" s="24" t="s">
        <v>202</v>
      </c>
      <c r="N63" s="63" t="s">
        <v>203</v>
      </c>
      <c r="O63" s="52" t="s">
        <v>204</v>
      </c>
      <c r="P63" s="62" t="s">
        <v>551</v>
      </c>
      <c r="Q63" s="62" t="s">
        <v>1211</v>
      </c>
    </row>
    <row r="64" spans="1:17" s="59" customFormat="1" ht="60" x14ac:dyDescent="0.25">
      <c r="A64" s="49">
        <f t="shared" si="0"/>
        <v>59</v>
      </c>
      <c r="B64" s="56">
        <v>42275</v>
      </c>
      <c r="C64" s="56">
        <v>42275</v>
      </c>
      <c r="D64" s="60" t="s">
        <v>604</v>
      </c>
      <c r="E64" s="61">
        <f>60660</f>
        <v>60660</v>
      </c>
      <c r="F64" s="61">
        <v>25</v>
      </c>
      <c r="G64" s="22" t="s">
        <v>205</v>
      </c>
      <c r="H64" s="22" t="s">
        <v>205</v>
      </c>
      <c r="I64" s="23" t="s">
        <v>206</v>
      </c>
      <c r="J64" s="62" t="s">
        <v>207</v>
      </c>
      <c r="K64" s="62" t="s">
        <v>14</v>
      </c>
      <c r="L64" s="62" t="s">
        <v>14</v>
      </c>
      <c r="M64" s="24" t="s">
        <v>208</v>
      </c>
      <c r="N64" s="63" t="s">
        <v>209</v>
      </c>
      <c r="O64" s="52" t="s">
        <v>210</v>
      </c>
      <c r="P64" s="62" t="s">
        <v>549</v>
      </c>
      <c r="Q64" s="62" t="s">
        <v>1328</v>
      </c>
    </row>
    <row r="65" spans="1:17" s="59" customFormat="1" ht="60" x14ac:dyDescent="0.25">
      <c r="A65" s="49">
        <f t="shared" si="0"/>
        <v>60</v>
      </c>
      <c r="B65" s="56">
        <v>42276</v>
      </c>
      <c r="C65" s="56">
        <v>42276</v>
      </c>
      <c r="D65" s="60">
        <v>952</v>
      </c>
      <c r="E65" s="61">
        <v>151262.97</v>
      </c>
      <c r="F65" s="61">
        <v>0</v>
      </c>
      <c r="G65" s="58" t="s">
        <v>211</v>
      </c>
      <c r="H65" s="58" t="s">
        <v>211</v>
      </c>
      <c r="I65" s="23" t="s">
        <v>19</v>
      </c>
      <c r="J65" s="62" t="s">
        <v>212</v>
      </c>
      <c r="K65" s="62" t="s">
        <v>14</v>
      </c>
      <c r="L65" s="62" t="s">
        <v>14</v>
      </c>
      <c r="M65" s="24" t="s">
        <v>187</v>
      </c>
      <c r="N65" s="63" t="s">
        <v>213</v>
      </c>
      <c r="O65" s="55" t="s">
        <v>214</v>
      </c>
      <c r="P65" s="62" t="s">
        <v>546</v>
      </c>
      <c r="Q65" s="62" t="s">
        <v>1329</v>
      </c>
    </row>
    <row r="66" spans="1:17" s="59" customFormat="1" ht="60" x14ac:dyDescent="0.25">
      <c r="A66" s="49">
        <f t="shared" si="0"/>
        <v>61</v>
      </c>
      <c r="B66" s="56">
        <v>42278</v>
      </c>
      <c r="C66" s="56">
        <v>42278</v>
      </c>
      <c r="D66" s="60">
        <v>959</v>
      </c>
      <c r="E66" s="61">
        <v>32744</v>
      </c>
      <c r="F66" s="61">
        <v>0</v>
      </c>
      <c r="G66" s="58" t="s">
        <v>215</v>
      </c>
      <c r="H66" s="58" t="s">
        <v>215</v>
      </c>
      <c r="I66" s="23" t="s">
        <v>19</v>
      </c>
      <c r="J66" s="62" t="s">
        <v>216</v>
      </c>
      <c r="K66" s="62" t="s">
        <v>26</v>
      </c>
      <c r="L66" s="62" t="s">
        <v>27</v>
      </c>
      <c r="M66" s="24" t="s">
        <v>217</v>
      </c>
      <c r="N66" s="63" t="s">
        <v>218</v>
      </c>
      <c r="O66" s="55" t="s">
        <v>219</v>
      </c>
      <c r="P66" s="62" t="s">
        <v>549</v>
      </c>
      <c r="Q66" s="62" t="s">
        <v>1330</v>
      </c>
    </row>
    <row r="67" spans="1:17" s="59" customFormat="1" ht="75" x14ac:dyDescent="0.25">
      <c r="A67" s="49">
        <f t="shared" si="0"/>
        <v>62</v>
      </c>
      <c r="B67" s="56">
        <v>42279</v>
      </c>
      <c r="C67" s="56">
        <v>42279</v>
      </c>
      <c r="D67" s="60">
        <v>967</v>
      </c>
      <c r="E67" s="61">
        <v>76404</v>
      </c>
      <c r="F67" s="61">
        <v>0</v>
      </c>
      <c r="G67" s="58" t="s">
        <v>215</v>
      </c>
      <c r="H67" s="58" t="s">
        <v>215</v>
      </c>
      <c r="I67" s="23" t="s">
        <v>19</v>
      </c>
      <c r="J67" s="62" t="s">
        <v>216</v>
      </c>
      <c r="K67" s="62" t="s">
        <v>26</v>
      </c>
      <c r="L67" s="62" t="s">
        <v>27</v>
      </c>
      <c r="M67" s="24" t="s">
        <v>217</v>
      </c>
      <c r="N67" s="63" t="s">
        <v>218</v>
      </c>
      <c r="O67" s="55" t="s">
        <v>220</v>
      </c>
      <c r="P67" s="62" t="s">
        <v>549</v>
      </c>
      <c r="Q67" s="62" t="s">
        <v>1331</v>
      </c>
    </row>
    <row r="68" spans="1:17" s="59" customFormat="1" ht="75" x14ac:dyDescent="0.25">
      <c r="A68" s="49">
        <f t="shared" si="0"/>
        <v>63</v>
      </c>
      <c r="B68" s="56">
        <v>42278</v>
      </c>
      <c r="C68" s="56">
        <v>42278</v>
      </c>
      <c r="D68" s="60">
        <v>960</v>
      </c>
      <c r="E68" s="61">
        <v>49941.14</v>
      </c>
      <c r="F68" s="61">
        <v>0</v>
      </c>
      <c r="G68" s="58" t="s">
        <v>215</v>
      </c>
      <c r="H68" s="58" t="s">
        <v>215</v>
      </c>
      <c r="I68" s="23" t="s">
        <v>19</v>
      </c>
      <c r="J68" s="62" t="s">
        <v>221</v>
      </c>
      <c r="K68" s="62" t="s">
        <v>26</v>
      </c>
      <c r="L68" s="62" t="s">
        <v>27</v>
      </c>
      <c r="M68" s="24" t="s">
        <v>217</v>
      </c>
      <c r="N68" s="63" t="s">
        <v>218</v>
      </c>
      <c r="O68" s="55" t="s">
        <v>222</v>
      </c>
      <c r="P68" s="62" t="s">
        <v>609</v>
      </c>
      <c r="Q68" s="62" t="s">
        <v>1357</v>
      </c>
    </row>
    <row r="69" spans="1:17" s="59" customFormat="1" ht="75" x14ac:dyDescent="0.25">
      <c r="A69" s="49">
        <f t="shared" si="0"/>
        <v>64</v>
      </c>
      <c r="B69" s="56">
        <v>42278</v>
      </c>
      <c r="C69" s="56">
        <v>42278</v>
      </c>
      <c r="D69" s="60">
        <v>962</v>
      </c>
      <c r="E69" s="61">
        <v>373956.9</v>
      </c>
      <c r="F69" s="61">
        <v>0</v>
      </c>
      <c r="G69" s="58" t="s">
        <v>95</v>
      </c>
      <c r="H69" s="58" t="s">
        <v>95</v>
      </c>
      <c r="I69" s="23" t="s">
        <v>19</v>
      </c>
      <c r="J69" s="62" t="s">
        <v>96</v>
      </c>
      <c r="K69" s="62" t="s">
        <v>14</v>
      </c>
      <c r="L69" s="62" t="s">
        <v>14</v>
      </c>
      <c r="M69" s="24" t="s">
        <v>65</v>
      </c>
      <c r="N69" s="63" t="s">
        <v>97</v>
      </c>
      <c r="O69" s="55" t="s">
        <v>223</v>
      </c>
      <c r="P69" s="62" t="s">
        <v>611</v>
      </c>
      <c r="Q69" s="62" t="s">
        <v>1305</v>
      </c>
    </row>
    <row r="70" spans="1:17" s="59" customFormat="1" ht="75" x14ac:dyDescent="0.25">
      <c r="A70" s="49">
        <f t="shared" si="0"/>
        <v>65</v>
      </c>
      <c r="B70" s="56">
        <v>42278</v>
      </c>
      <c r="C70" s="56">
        <v>42278</v>
      </c>
      <c r="D70" s="60">
        <v>2223</v>
      </c>
      <c r="E70" s="61">
        <v>84060</v>
      </c>
      <c r="F70" s="61">
        <v>0</v>
      </c>
      <c r="G70" s="58" t="s">
        <v>224</v>
      </c>
      <c r="H70" s="58" t="s">
        <v>224</v>
      </c>
      <c r="I70" s="23" t="s">
        <v>12</v>
      </c>
      <c r="J70" s="62" t="s">
        <v>225</v>
      </c>
      <c r="K70" s="62" t="s">
        <v>14</v>
      </c>
      <c r="L70" s="62" t="s">
        <v>14</v>
      </c>
      <c r="M70" s="24" t="s">
        <v>15</v>
      </c>
      <c r="N70" s="63" t="s">
        <v>16</v>
      </c>
      <c r="O70" s="55" t="s">
        <v>226</v>
      </c>
      <c r="P70" s="62" t="s">
        <v>609</v>
      </c>
      <c r="Q70" s="62" t="s">
        <v>1358</v>
      </c>
    </row>
    <row r="71" spans="1:17" s="59" customFormat="1" ht="75" x14ac:dyDescent="0.25">
      <c r="A71" s="49">
        <f t="shared" si="0"/>
        <v>66</v>
      </c>
      <c r="B71" s="56">
        <v>42278</v>
      </c>
      <c r="C71" s="56">
        <v>42278</v>
      </c>
      <c r="D71" s="60">
        <v>961</v>
      </c>
      <c r="E71" s="61">
        <v>230993.14</v>
      </c>
      <c r="F71" s="61">
        <v>0</v>
      </c>
      <c r="G71" s="58" t="s">
        <v>227</v>
      </c>
      <c r="H71" s="58" t="s">
        <v>227</v>
      </c>
      <c r="I71" s="23" t="s">
        <v>19</v>
      </c>
      <c r="J71" s="62" t="s">
        <v>54</v>
      </c>
      <c r="K71" s="62" t="s">
        <v>14</v>
      </c>
      <c r="L71" s="62" t="s">
        <v>14</v>
      </c>
      <c r="M71" s="24" t="s">
        <v>228</v>
      </c>
      <c r="N71" s="63" t="s">
        <v>229</v>
      </c>
      <c r="O71" s="55" t="s">
        <v>230</v>
      </c>
      <c r="P71" s="62" t="s">
        <v>551</v>
      </c>
      <c r="Q71" s="62" t="s">
        <v>1163</v>
      </c>
    </row>
    <row r="72" spans="1:17" s="59" customFormat="1" ht="75" x14ac:dyDescent="0.25">
      <c r="A72" s="49">
        <f t="shared" ref="A72:A135" si="1">A71+1</f>
        <v>67</v>
      </c>
      <c r="B72" s="56">
        <v>42278</v>
      </c>
      <c r="C72" s="56">
        <v>42278</v>
      </c>
      <c r="D72" s="60">
        <v>16</v>
      </c>
      <c r="E72" s="61">
        <v>240000</v>
      </c>
      <c r="F72" s="61">
        <v>0</v>
      </c>
      <c r="G72" s="58" t="s">
        <v>117</v>
      </c>
      <c r="H72" s="58" t="s">
        <v>117</v>
      </c>
      <c r="I72" s="23" t="s">
        <v>118</v>
      </c>
      <c r="J72" s="62" t="s">
        <v>119</v>
      </c>
      <c r="K72" s="62" t="s">
        <v>14</v>
      </c>
      <c r="L72" s="62" t="s">
        <v>14</v>
      </c>
      <c r="M72" s="24" t="s">
        <v>120</v>
      </c>
      <c r="N72" s="63" t="s">
        <v>121</v>
      </c>
      <c r="O72" s="55" t="s">
        <v>231</v>
      </c>
      <c r="P72" s="62" t="s">
        <v>577</v>
      </c>
      <c r="Q72" s="62" t="s">
        <v>1164</v>
      </c>
    </row>
    <row r="73" spans="1:17" s="59" customFormat="1" ht="60" x14ac:dyDescent="0.25">
      <c r="A73" s="49">
        <f t="shared" si="1"/>
        <v>68</v>
      </c>
      <c r="B73" s="56">
        <v>42283</v>
      </c>
      <c r="C73" s="56">
        <v>42283</v>
      </c>
      <c r="D73" s="60">
        <v>2242</v>
      </c>
      <c r="E73" s="61">
        <v>68580</v>
      </c>
      <c r="F73" s="61">
        <v>0</v>
      </c>
      <c r="G73" s="58" t="s">
        <v>232</v>
      </c>
      <c r="H73" s="58" t="s">
        <v>232</v>
      </c>
      <c r="I73" s="23" t="s">
        <v>12</v>
      </c>
      <c r="J73" s="62" t="s">
        <v>59</v>
      </c>
      <c r="K73" s="62" t="s">
        <v>14</v>
      </c>
      <c r="L73" s="62" t="s">
        <v>14</v>
      </c>
      <c r="M73" s="24" t="s">
        <v>233</v>
      </c>
      <c r="N73" s="63" t="s">
        <v>234</v>
      </c>
      <c r="O73" s="55" t="s">
        <v>235</v>
      </c>
      <c r="P73" s="62" t="s">
        <v>542</v>
      </c>
      <c r="Q73" s="62" t="s">
        <v>1165</v>
      </c>
    </row>
    <row r="74" spans="1:17" s="59" customFormat="1" ht="60" x14ac:dyDescent="0.25">
      <c r="A74" s="49">
        <f t="shared" si="1"/>
        <v>69</v>
      </c>
      <c r="B74" s="56">
        <v>42285</v>
      </c>
      <c r="C74" s="56">
        <v>42285</v>
      </c>
      <c r="D74" s="60">
        <v>985</v>
      </c>
      <c r="E74" s="61">
        <v>150216</v>
      </c>
      <c r="F74" s="61">
        <v>0</v>
      </c>
      <c r="G74" s="58" t="s">
        <v>236</v>
      </c>
      <c r="H74" s="58" t="s">
        <v>236</v>
      </c>
      <c r="I74" s="23" t="s">
        <v>19</v>
      </c>
      <c r="J74" s="62" t="s">
        <v>59</v>
      </c>
      <c r="K74" s="62" t="s">
        <v>14</v>
      </c>
      <c r="L74" s="62" t="s">
        <v>14</v>
      </c>
      <c r="M74" s="24" t="s">
        <v>237</v>
      </c>
      <c r="N74" s="63" t="s">
        <v>142</v>
      </c>
      <c r="O74" s="55" t="s">
        <v>238</v>
      </c>
      <c r="P74" s="62" t="s">
        <v>542</v>
      </c>
      <c r="Q74" s="62" t="s">
        <v>1166</v>
      </c>
    </row>
    <row r="75" spans="1:17" s="59" customFormat="1" ht="60" x14ac:dyDescent="0.25">
      <c r="A75" s="49">
        <f t="shared" si="1"/>
        <v>70</v>
      </c>
      <c r="B75" s="56">
        <v>42285</v>
      </c>
      <c r="C75" s="56">
        <v>42285</v>
      </c>
      <c r="D75" s="60">
        <v>992</v>
      </c>
      <c r="E75" s="61">
        <v>180000</v>
      </c>
      <c r="F75" s="61">
        <v>0</v>
      </c>
      <c r="G75" s="58" t="s">
        <v>239</v>
      </c>
      <c r="H75" s="58" t="s">
        <v>239</v>
      </c>
      <c r="I75" s="23" t="s">
        <v>19</v>
      </c>
      <c r="J75" s="62" t="s">
        <v>240</v>
      </c>
      <c r="K75" s="62" t="s">
        <v>14</v>
      </c>
      <c r="L75" s="62" t="s">
        <v>14</v>
      </c>
      <c r="M75" s="24" t="s">
        <v>180</v>
      </c>
      <c r="N75" s="63" t="s">
        <v>241</v>
      </c>
      <c r="O75" s="55" t="s">
        <v>242</v>
      </c>
      <c r="P75" s="62" t="s">
        <v>562</v>
      </c>
      <c r="Q75" s="62" t="s">
        <v>1167</v>
      </c>
    </row>
    <row r="76" spans="1:17" s="59" customFormat="1" ht="75" x14ac:dyDescent="0.25">
      <c r="A76" s="49">
        <f t="shared" si="1"/>
        <v>71</v>
      </c>
      <c r="B76" s="56">
        <v>42291</v>
      </c>
      <c r="C76" s="56">
        <v>42291</v>
      </c>
      <c r="D76" s="60">
        <v>1010</v>
      </c>
      <c r="E76" s="61">
        <v>74025</v>
      </c>
      <c r="F76" s="61">
        <v>0</v>
      </c>
      <c r="G76" s="58" t="s">
        <v>135</v>
      </c>
      <c r="H76" s="58" t="s">
        <v>135</v>
      </c>
      <c r="I76" s="23" t="s">
        <v>19</v>
      </c>
      <c r="J76" s="62" t="s">
        <v>131</v>
      </c>
      <c r="K76" s="62" t="s">
        <v>14</v>
      </c>
      <c r="L76" s="62" t="s">
        <v>14</v>
      </c>
      <c r="M76" s="24" t="s">
        <v>132</v>
      </c>
      <c r="N76" s="63" t="s">
        <v>136</v>
      </c>
      <c r="O76" s="55" t="s">
        <v>243</v>
      </c>
      <c r="P76" s="62" t="s">
        <v>540</v>
      </c>
      <c r="Q76" s="62" t="s">
        <v>1168</v>
      </c>
    </row>
    <row r="77" spans="1:17" s="59" customFormat="1" ht="75" x14ac:dyDescent="0.25">
      <c r="A77" s="49">
        <f t="shared" si="1"/>
        <v>72</v>
      </c>
      <c r="B77" s="56">
        <v>42291</v>
      </c>
      <c r="C77" s="56">
        <v>42291</v>
      </c>
      <c r="D77" s="60">
        <v>1011</v>
      </c>
      <c r="E77" s="61">
        <v>78960</v>
      </c>
      <c r="F77" s="61">
        <v>0</v>
      </c>
      <c r="G77" s="58" t="s">
        <v>130</v>
      </c>
      <c r="H77" s="58" t="s">
        <v>130</v>
      </c>
      <c r="I77" s="23" t="s">
        <v>19</v>
      </c>
      <c r="J77" s="62" t="s">
        <v>131</v>
      </c>
      <c r="K77" s="62" t="s">
        <v>14</v>
      </c>
      <c r="L77" s="62" t="s">
        <v>14</v>
      </c>
      <c r="M77" s="24" t="s">
        <v>132</v>
      </c>
      <c r="N77" s="63" t="s">
        <v>133</v>
      </c>
      <c r="O77" s="55" t="s">
        <v>244</v>
      </c>
      <c r="P77" s="62" t="s">
        <v>540</v>
      </c>
      <c r="Q77" s="62" t="s">
        <v>1169</v>
      </c>
    </row>
    <row r="78" spans="1:17" s="59" customFormat="1" ht="75" x14ac:dyDescent="0.25">
      <c r="A78" s="49">
        <f t="shared" si="1"/>
        <v>73</v>
      </c>
      <c r="B78" s="56">
        <v>42290</v>
      </c>
      <c r="C78" s="56">
        <v>42290</v>
      </c>
      <c r="D78" s="60">
        <v>2288</v>
      </c>
      <c r="E78" s="61">
        <v>142594.31</v>
      </c>
      <c r="F78" s="61">
        <v>0</v>
      </c>
      <c r="G78" s="58" t="s">
        <v>154</v>
      </c>
      <c r="H78" s="58" t="s">
        <v>154</v>
      </c>
      <c r="I78" s="23" t="s">
        <v>12</v>
      </c>
      <c r="J78" s="62" t="s">
        <v>155</v>
      </c>
      <c r="K78" s="62" t="s">
        <v>14</v>
      </c>
      <c r="L78" s="62" t="s">
        <v>14</v>
      </c>
      <c r="M78" s="24" t="s">
        <v>156</v>
      </c>
      <c r="N78" s="63" t="s">
        <v>157</v>
      </c>
      <c r="O78" s="55" t="s">
        <v>245</v>
      </c>
      <c r="P78" s="62" t="s">
        <v>562</v>
      </c>
      <c r="Q78" s="62" t="s">
        <v>1359</v>
      </c>
    </row>
    <row r="79" spans="1:17" s="59" customFormat="1" ht="72.75" customHeight="1" x14ac:dyDescent="0.25">
      <c r="A79" s="49">
        <f t="shared" si="1"/>
        <v>74</v>
      </c>
      <c r="B79" s="56">
        <v>42291</v>
      </c>
      <c r="C79" s="56">
        <v>42291</v>
      </c>
      <c r="D79" s="60">
        <v>1008</v>
      </c>
      <c r="E79" s="61">
        <v>59596.04</v>
      </c>
      <c r="F79" s="61">
        <v>0</v>
      </c>
      <c r="G79" s="58" t="s">
        <v>246</v>
      </c>
      <c r="H79" s="58" t="s">
        <v>246</v>
      </c>
      <c r="I79" s="23" t="s">
        <v>19</v>
      </c>
      <c r="J79" s="62" t="s">
        <v>247</v>
      </c>
      <c r="K79" s="62" t="s">
        <v>26</v>
      </c>
      <c r="L79" s="62" t="s">
        <v>248</v>
      </c>
      <c r="M79" s="24" t="s">
        <v>141</v>
      </c>
      <c r="N79" s="63" t="s">
        <v>78</v>
      </c>
      <c r="O79" s="55" t="s">
        <v>249</v>
      </c>
      <c r="P79" s="62" t="s">
        <v>540</v>
      </c>
      <c r="Q79" s="10" t="s">
        <v>1658</v>
      </c>
    </row>
    <row r="80" spans="1:17" s="59" customFormat="1" ht="75" x14ac:dyDescent="0.25">
      <c r="A80" s="49">
        <f t="shared" si="1"/>
        <v>75</v>
      </c>
      <c r="B80" s="56">
        <v>42291</v>
      </c>
      <c r="C80" s="56">
        <v>42291</v>
      </c>
      <c r="D80" s="60">
        <v>1006</v>
      </c>
      <c r="E80" s="61">
        <v>185276.6</v>
      </c>
      <c r="F80" s="61">
        <v>0</v>
      </c>
      <c r="G80" s="58" t="s">
        <v>250</v>
      </c>
      <c r="H80" s="58" t="s">
        <v>250</v>
      </c>
      <c r="I80" s="23" t="s">
        <v>19</v>
      </c>
      <c r="J80" s="62" t="s">
        <v>251</v>
      </c>
      <c r="K80" s="62" t="s">
        <v>14</v>
      </c>
      <c r="L80" s="62" t="s">
        <v>14</v>
      </c>
      <c r="M80" s="24" t="s">
        <v>252</v>
      </c>
      <c r="N80" s="63" t="s">
        <v>253</v>
      </c>
      <c r="O80" s="55" t="s">
        <v>254</v>
      </c>
      <c r="P80" s="62" t="s">
        <v>546</v>
      </c>
      <c r="Q80" s="62" t="s">
        <v>1360</v>
      </c>
    </row>
    <row r="81" spans="1:17" s="59" customFormat="1" ht="75" x14ac:dyDescent="0.25">
      <c r="A81" s="49">
        <f t="shared" si="1"/>
        <v>76</v>
      </c>
      <c r="B81" s="56">
        <v>42291</v>
      </c>
      <c r="C81" s="56">
        <v>42291</v>
      </c>
      <c r="D81" s="60">
        <v>1007</v>
      </c>
      <c r="E81" s="61">
        <v>190249.74</v>
      </c>
      <c r="F81" s="61">
        <v>0</v>
      </c>
      <c r="G81" s="58" t="s">
        <v>250</v>
      </c>
      <c r="H81" s="58" t="s">
        <v>250</v>
      </c>
      <c r="I81" s="23" t="s">
        <v>19</v>
      </c>
      <c r="J81" s="62" t="s">
        <v>255</v>
      </c>
      <c r="K81" s="62" t="s">
        <v>14</v>
      </c>
      <c r="L81" s="62" t="s">
        <v>14</v>
      </c>
      <c r="M81" s="24" t="s">
        <v>252</v>
      </c>
      <c r="N81" s="63" t="s">
        <v>253</v>
      </c>
      <c r="O81" s="55" t="s">
        <v>256</v>
      </c>
      <c r="P81" s="62" t="s">
        <v>546</v>
      </c>
      <c r="Q81" s="62" t="s">
        <v>1178</v>
      </c>
    </row>
    <row r="82" spans="1:17" s="59" customFormat="1" ht="75" x14ac:dyDescent="0.25">
      <c r="A82" s="49">
        <f t="shared" si="1"/>
        <v>77</v>
      </c>
      <c r="B82" s="56">
        <v>42291</v>
      </c>
      <c r="C82" s="56">
        <v>42291</v>
      </c>
      <c r="D82" s="60">
        <v>1013</v>
      </c>
      <c r="E82" s="61">
        <v>70671.5</v>
      </c>
      <c r="F82" s="61">
        <v>0</v>
      </c>
      <c r="G82" s="58" t="s">
        <v>250</v>
      </c>
      <c r="H82" s="58" t="s">
        <v>250</v>
      </c>
      <c r="I82" s="23" t="s">
        <v>19</v>
      </c>
      <c r="J82" s="62" t="s">
        <v>257</v>
      </c>
      <c r="K82" s="62" t="s">
        <v>14</v>
      </c>
      <c r="L82" s="62" t="s">
        <v>14</v>
      </c>
      <c r="M82" s="24" t="s">
        <v>252</v>
      </c>
      <c r="N82" s="63" t="s">
        <v>253</v>
      </c>
      <c r="O82" s="55" t="s">
        <v>258</v>
      </c>
      <c r="P82" s="62" t="s">
        <v>546</v>
      </c>
      <c r="Q82" s="62" t="s">
        <v>1177</v>
      </c>
    </row>
    <row r="83" spans="1:17" s="59" customFormat="1" ht="60" x14ac:dyDescent="0.25">
      <c r="A83" s="49">
        <f t="shared" si="1"/>
        <v>78</v>
      </c>
      <c r="B83" s="56">
        <v>42291</v>
      </c>
      <c r="C83" s="56">
        <v>42291</v>
      </c>
      <c r="D83" s="60">
        <v>1009</v>
      </c>
      <c r="E83" s="61">
        <v>70093.53</v>
      </c>
      <c r="F83" s="61">
        <v>0</v>
      </c>
      <c r="G83" s="58" t="s">
        <v>259</v>
      </c>
      <c r="H83" s="58" t="s">
        <v>259</v>
      </c>
      <c r="I83" s="23" t="s">
        <v>19</v>
      </c>
      <c r="J83" s="62" t="s">
        <v>260</v>
      </c>
      <c r="K83" s="62" t="s">
        <v>14</v>
      </c>
      <c r="L83" s="62" t="s">
        <v>14</v>
      </c>
      <c r="M83" s="24" t="s">
        <v>109</v>
      </c>
      <c r="N83" s="63" t="s">
        <v>261</v>
      </c>
      <c r="O83" s="55" t="s">
        <v>262</v>
      </c>
      <c r="P83" s="62" t="s">
        <v>573</v>
      </c>
      <c r="Q83" s="62" t="s">
        <v>1176</v>
      </c>
    </row>
    <row r="84" spans="1:17" s="59" customFormat="1" ht="45" x14ac:dyDescent="0.25">
      <c r="A84" s="49">
        <f t="shared" si="1"/>
        <v>79</v>
      </c>
      <c r="B84" s="56">
        <v>42297</v>
      </c>
      <c r="C84" s="56">
        <v>42297</v>
      </c>
      <c r="D84" s="60">
        <v>18</v>
      </c>
      <c r="E84" s="61">
        <v>71801.100000000006</v>
      </c>
      <c r="F84" s="61">
        <v>0</v>
      </c>
      <c r="G84" s="58" t="s">
        <v>263</v>
      </c>
      <c r="H84" s="58" t="s">
        <v>263</v>
      </c>
      <c r="I84" s="23" t="s">
        <v>118</v>
      </c>
      <c r="J84" s="62" t="s">
        <v>264</v>
      </c>
      <c r="K84" s="62" t="s">
        <v>14</v>
      </c>
      <c r="L84" s="62" t="s">
        <v>14</v>
      </c>
      <c r="M84" s="24" t="s">
        <v>65</v>
      </c>
      <c r="N84" s="63" t="s">
        <v>265</v>
      </c>
      <c r="O84" s="55" t="s">
        <v>266</v>
      </c>
      <c r="P84" s="62" t="s">
        <v>549</v>
      </c>
      <c r="Q84" s="62" t="s">
        <v>1175</v>
      </c>
    </row>
    <row r="85" spans="1:17" s="59" customFormat="1" ht="75" x14ac:dyDescent="0.25">
      <c r="A85" s="49">
        <f t="shared" si="1"/>
        <v>80</v>
      </c>
      <c r="B85" s="56">
        <v>42300</v>
      </c>
      <c r="C85" s="56">
        <v>42300</v>
      </c>
      <c r="D85" s="60">
        <v>1047</v>
      </c>
      <c r="E85" s="61">
        <v>222987</v>
      </c>
      <c r="F85" s="61">
        <v>0</v>
      </c>
      <c r="G85" s="58" t="s">
        <v>200</v>
      </c>
      <c r="H85" s="58" t="s">
        <v>200</v>
      </c>
      <c r="I85" s="23" t="s">
        <v>19</v>
      </c>
      <c r="J85" s="62" t="s">
        <v>627</v>
      </c>
      <c r="K85" s="62" t="s">
        <v>14</v>
      </c>
      <c r="L85" s="62" t="s">
        <v>14</v>
      </c>
      <c r="M85" s="24" t="s">
        <v>202</v>
      </c>
      <c r="N85" s="63" t="s">
        <v>203</v>
      </c>
      <c r="O85" s="55" t="s">
        <v>267</v>
      </c>
      <c r="P85" s="62" t="s">
        <v>551</v>
      </c>
      <c r="Q85" s="10" t="s">
        <v>1657</v>
      </c>
    </row>
    <row r="86" spans="1:17" s="59" customFormat="1" ht="75" x14ac:dyDescent="0.25">
      <c r="A86" s="49">
        <f t="shared" si="1"/>
        <v>81</v>
      </c>
      <c r="B86" s="56">
        <v>42300</v>
      </c>
      <c r="C86" s="56">
        <v>42300</v>
      </c>
      <c r="D86" s="60">
        <v>2370</v>
      </c>
      <c r="E86" s="61">
        <v>290500</v>
      </c>
      <c r="F86" s="61">
        <v>0</v>
      </c>
      <c r="G86" s="58" t="s">
        <v>224</v>
      </c>
      <c r="H86" s="58" t="s">
        <v>224</v>
      </c>
      <c r="I86" s="23" t="s">
        <v>12</v>
      </c>
      <c r="J86" s="62" t="s">
        <v>128</v>
      </c>
      <c r="K86" s="62" t="s">
        <v>14</v>
      </c>
      <c r="L86" s="62" t="s">
        <v>14</v>
      </c>
      <c r="M86" s="24" t="s">
        <v>15</v>
      </c>
      <c r="N86" s="63" t="s">
        <v>16</v>
      </c>
      <c r="O86" s="55" t="s">
        <v>268</v>
      </c>
      <c r="P86" s="62" t="s">
        <v>542</v>
      </c>
      <c r="Q86" s="62" t="s">
        <v>1170</v>
      </c>
    </row>
    <row r="87" spans="1:17" s="59" customFormat="1" ht="60" x14ac:dyDescent="0.25">
      <c r="A87" s="49">
        <f t="shared" si="1"/>
        <v>82</v>
      </c>
      <c r="B87" s="56">
        <v>42300</v>
      </c>
      <c r="C87" s="56">
        <v>42300</v>
      </c>
      <c r="D87" s="60">
        <v>1048</v>
      </c>
      <c r="E87" s="61">
        <v>63758.400000000001</v>
      </c>
      <c r="F87" s="61">
        <v>0</v>
      </c>
      <c r="G87" s="58" t="s">
        <v>269</v>
      </c>
      <c r="H87" s="58" t="s">
        <v>269</v>
      </c>
      <c r="I87" s="23" t="s">
        <v>19</v>
      </c>
      <c r="J87" s="62" t="s">
        <v>630</v>
      </c>
      <c r="K87" s="62" t="s">
        <v>14</v>
      </c>
      <c r="L87" s="62" t="s">
        <v>14</v>
      </c>
      <c r="M87" s="24" t="s">
        <v>271</v>
      </c>
      <c r="N87" s="63" t="s">
        <v>253</v>
      </c>
      <c r="O87" s="55" t="s">
        <v>272</v>
      </c>
      <c r="P87" s="62" t="s">
        <v>577</v>
      </c>
      <c r="Q87" s="62" t="s">
        <v>1171</v>
      </c>
    </row>
    <row r="88" spans="1:17" s="59" customFormat="1" ht="45" x14ac:dyDescent="0.25">
      <c r="A88" s="49">
        <f t="shared" si="1"/>
        <v>83</v>
      </c>
      <c r="B88" s="56">
        <v>42304</v>
      </c>
      <c r="C88" s="56">
        <v>42304</v>
      </c>
      <c r="D88" s="60">
        <v>2417</v>
      </c>
      <c r="E88" s="61">
        <v>127500</v>
      </c>
      <c r="F88" s="61">
        <v>0</v>
      </c>
      <c r="G88" s="58" t="s">
        <v>273</v>
      </c>
      <c r="H88" s="58" t="s">
        <v>273</v>
      </c>
      <c r="I88" s="23" t="s">
        <v>12</v>
      </c>
      <c r="J88" s="62" t="s">
        <v>274</v>
      </c>
      <c r="K88" s="62" t="s">
        <v>14</v>
      </c>
      <c r="L88" s="62" t="s">
        <v>14</v>
      </c>
      <c r="M88" s="24" t="s">
        <v>275</v>
      </c>
      <c r="N88" s="63" t="s">
        <v>152</v>
      </c>
      <c r="O88" s="55" t="s">
        <v>276</v>
      </c>
      <c r="P88" s="62" t="s">
        <v>542</v>
      </c>
      <c r="Q88" s="62" t="s">
        <v>1172</v>
      </c>
    </row>
    <row r="89" spans="1:17" s="59" customFormat="1" ht="60" x14ac:dyDescent="0.25">
      <c r="A89" s="49">
        <f t="shared" si="1"/>
        <v>84</v>
      </c>
      <c r="B89" s="56">
        <v>42304</v>
      </c>
      <c r="C89" s="56">
        <v>42304</v>
      </c>
      <c r="D89" s="60">
        <v>2416</v>
      </c>
      <c r="E89" s="61">
        <v>196140</v>
      </c>
      <c r="F89" s="61">
        <v>0</v>
      </c>
      <c r="G89" s="58" t="s">
        <v>224</v>
      </c>
      <c r="H89" s="58" t="s">
        <v>224</v>
      </c>
      <c r="I89" s="23" t="s">
        <v>12</v>
      </c>
      <c r="J89" s="62" t="s">
        <v>225</v>
      </c>
      <c r="K89" s="62" t="s">
        <v>14</v>
      </c>
      <c r="L89" s="62" t="s">
        <v>14</v>
      </c>
      <c r="M89" s="24" t="s">
        <v>15</v>
      </c>
      <c r="N89" s="63" t="s">
        <v>16</v>
      </c>
      <c r="O89" s="55" t="s">
        <v>277</v>
      </c>
      <c r="P89" s="62" t="s">
        <v>609</v>
      </c>
      <c r="Q89" s="62" t="s">
        <v>1173</v>
      </c>
    </row>
    <row r="90" spans="1:17" s="59" customFormat="1" ht="60" x14ac:dyDescent="0.25">
      <c r="A90" s="49">
        <f t="shared" si="1"/>
        <v>85</v>
      </c>
      <c r="B90" s="56">
        <v>42304</v>
      </c>
      <c r="C90" s="56">
        <v>42304</v>
      </c>
      <c r="D90" s="60">
        <v>1054</v>
      </c>
      <c r="E90" s="61">
        <v>154000</v>
      </c>
      <c r="F90" s="61">
        <v>0</v>
      </c>
      <c r="G90" s="58" t="s">
        <v>165</v>
      </c>
      <c r="H90" s="58" t="s">
        <v>165</v>
      </c>
      <c r="I90" s="23" t="s">
        <v>19</v>
      </c>
      <c r="J90" s="62" t="s">
        <v>166</v>
      </c>
      <c r="K90" s="62" t="s">
        <v>14</v>
      </c>
      <c r="L90" s="62" t="s">
        <v>14</v>
      </c>
      <c r="M90" s="24" t="s">
        <v>167</v>
      </c>
      <c r="N90" s="63" t="s">
        <v>168</v>
      </c>
      <c r="O90" s="55" t="s">
        <v>278</v>
      </c>
      <c r="P90" s="62" t="s">
        <v>551</v>
      </c>
      <c r="Q90" s="62" t="s">
        <v>1174</v>
      </c>
    </row>
    <row r="91" spans="1:17" s="59" customFormat="1" ht="60" x14ac:dyDescent="0.25">
      <c r="A91" s="49">
        <f t="shared" si="1"/>
        <v>86</v>
      </c>
      <c r="B91" s="56">
        <v>42304</v>
      </c>
      <c r="C91" s="56">
        <v>42304</v>
      </c>
      <c r="D91" s="60">
        <v>1055</v>
      </c>
      <c r="E91" s="61">
        <v>103386.5</v>
      </c>
      <c r="F91" s="61">
        <v>0</v>
      </c>
      <c r="G91" s="58" t="s">
        <v>48</v>
      </c>
      <c r="H91" s="58" t="s">
        <v>48</v>
      </c>
      <c r="I91" s="23" t="s">
        <v>19</v>
      </c>
      <c r="J91" s="62" t="s">
        <v>49</v>
      </c>
      <c r="K91" s="62" t="s">
        <v>14</v>
      </c>
      <c r="L91" s="62" t="s">
        <v>14</v>
      </c>
      <c r="M91" s="24" t="s">
        <v>50</v>
      </c>
      <c r="N91" s="63" t="s">
        <v>51</v>
      </c>
      <c r="O91" s="55" t="s">
        <v>279</v>
      </c>
      <c r="P91" s="62" t="s">
        <v>549</v>
      </c>
      <c r="Q91" s="62" t="s">
        <v>1361</v>
      </c>
    </row>
    <row r="92" spans="1:17" s="59" customFormat="1" ht="60" x14ac:dyDescent="0.25">
      <c r="A92" s="49">
        <f t="shared" si="1"/>
        <v>87</v>
      </c>
      <c r="B92" s="56">
        <v>42304</v>
      </c>
      <c r="C92" s="56">
        <v>42304</v>
      </c>
      <c r="D92" s="60">
        <v>1056</v>
      </c>
      <c r="E92" s="61">
        <v>208906.61</v>
      </c>
      <c r="F92" s="61">
        <v>0</v>
      </c>
      <c r="G92" s="58" t="s">
        <v>145</v>
      </c>
      <c r="H92" s="58" t="s">
        <v>145</v>
      </c>
      <c r="I92" s="23" t="s">
        <v>19</v>
      </c>
      <c r="J92" s="62" t="s">
        <v>146</v>
      </c>
      <c r="K92" s="62" t="s">
        <v>14</v>
      </c>
      <c r="L92" s="62" t="s">
        <v>14</v>
      </c>
      <c r="M92" s="24" t="s">
        <v>147</v>
      </c>
      <c r="N92" s="63" t="s">
        <v>148</v>
      </c>
      <c r="O92" s="55" t="s">
        <v>280</v>
      </c>
      <c r="P92" s="62" t="s">
        <v>551</v>
      </c>
      <c r="Q92" s="62" t="s">
        <v>1362</v>
      </c>
    </row>
    <row r="93" spans="1:17" s="59" customFormat="1" ht="45" x14ac:dyDescent="0.25">
      <c r="A93" s="49">
        <f t="shared" si="1"/>
        <v>88</v>
      </c>
      <c r="B93" s="56">
        <v>42304</v>
      </c>
      <c r="C93" s="56">
        <v>42304</v>
      </c>
      <c r="D93" s="60">
        <v>1060</v>
      </c>
      <c r="E93" s="61">
        <v>72084.31</v>
      </c>
      <c r="F93" s="61">
        <v>0</v>
      </c>
      <c r="G93" s="58" t="s">
        <v>281</v>
      </c>
      <c r="H93" s="58" t="s">
        <v>281</v>
      </c>
      <c r="I93" s="23" t="s">
        <v>19</v>
      </c>
      <c r="J93" s="62" t="s">
        <v>282</v>
      </c>
      <c r="K93" s="62" t="s">
        <v>26</v>
      </c>
      <c r="L93" s="62" t="s">
        <v>283</v>
      </c>
      <c r="M93" s="62" t="s">
        <v>194</v>
      </c>
      <c r="N93" s="63" t="s">
        <v>61</v>
      </c>
      <c r="O93" s="55" t="s">
        <v>284</v>
      </c>
      <c r="P93" s="62" t="s">
        <v>537</v>
      </c>
      <c r="Q93" s="62" t="s">
        <v>1188</v>
      </c>
    </row>
    <row r="94" spans="1:17" s="59" customFormat="1" ht="45" x14ac:dyDescent="0.25">
      <c r="A94" s="49">
        <f t="shared" si="1"/>
        <v>89</v>
      </c>
      <c r="B94" s="56">
        <v>42304</v>
      </c>
      <c r="C94" s="56">
        <v>42304</v>
      </c>
      <c r="D94" s="60">
        <v>1059</v>
      </c>
      <c r="E94" s="61">
        <v>149622</v>
      </c>
      <c r="F94" s="61">
        <v>0</v>
      </c>
      <c r="G94" s="58" t="s">
        <v>281</v>
      </c>
      <c r="H94" s="58" t="s">
        <v>281</v>
      </c>
      <c r="I94" s="23" t="s">
        <v>19</v>
      </c>
      <c r="J94" s="62" t="s">
        <v>285</v>
      </c>
      <c r="K94" s="62" t="s">
        <v>26</v>
      </c>
      <c r="L94" s="62" t="s">
        <v>283</v>
      </c>
      <c r="M94" s="62" t="s">
        <v>194</v>
      </c>
      <c r="N94" s="63" t="s">
        <v>286</v>
      </c>
      <c r="O94" s="55" t="s">
        <v>287</v>
      </c>
      <c r="P94" s="62" t="s">
        <v>542</v>
      </c>
      <c r="Q94" s="62" t="s">
        <v>1188</v>
      </c>
    </row>
    <row r="95" spans="1:17" s="59" customFormat="1" ht="60" x14ac:dyDescent="0.25">
      <c r="A95" s="49">
        <f t="shared" si="1"/>
        <v>90</v>
      </c>
      <c r="B95" s="56">
        <v>42304</v>
      </c>
      <c r="C95" s="56">
        <v>42304</v>
      </c>
      <c r="D95" s="60">
        <v>1058</v>
      </c>
      <c r="E95" s="61">
        <v>329739</v>
      </c>
      <c r="F95" s="61">
        <v>0</v>
      </c>
      <c r="G95" s="58" t="s">
        <v>288</v>
      </c>
      <c r="H95" s="58" t="s">
        <v>288</v>
      </c>
      <c r="I95" s="23" t="s">
        <v>19</v>
      </c>
      <c r="J95" s="62" t="s">
        <v>59</v>
      </c>
      <c r="K95" s="62" t="s">
        <v>14</v>
      </c>
      <c r="L95" s="62" t="s">
        <v>14</v>
      </c>
      <c r="M95" s="24" t="s">
        <v>289</v>
      </c>
      <c r="N95" s="63" t="s">
        <v>61</v>
      </c>
      <c r="O95" s="55" t="s">
        <v>290</v>
      </c>
      <c r="P95" s="62" t="s">
        <v>542</v>
      </c>
      <c r="Q95" s="62" t="s">
        <v>1187</v>
      </c>
    </row>
    <row r="96" spans="1:17" s="59" customFormat="1" ht="45" x14ac:dyDescent="0.25">
      <c r="A96" s="49">
        <f t="shared" si="1"/>
        <v>91</v>
      </c>
      <c r="B96" s="56">
        <v>42311</v>
      </c>
      <c r="C96" s="56">
        <v>42311</v>
      </c>
      <c r="D96" s="60">
        <v>21</v>
      </c>
      <c r="E96" s="61">
        <v>167535.9</v>
      </c>
      <c r="F96" s="61">
        <v>0</v>
      </c>
      <c r="G96" s="58" t="s">
        <v>263</v>
      </c>
      <c r="H96" s="58" t="s">
        <v>263</v>
      </c>
      <c r="I96" s="23" t="s">
        <v>118</v>
      </c>
      <c r="J96" s="62" t="s">
        <v>291</v>
      </c>
      <c r="K96" s="62" t="s">
        <v>14</v>
      </c>
      <c r="L96" s="62" t="s">
        <v>14</v>
      </c>
      <c r="M96" s="24" t="s">
        <v>65</v>
      </c>
      <c r="N96" s="63" t="s">
        <v>265</v>
      </c>
      <c r="O96" s="55" t="s">
        <v>292</v>
      </c>
      <c r="P96" s="62" t="s">
        <v>549</v>
      </c>
      <c r="Q96" s="62" t="s">
        <v>1186</v>
      </c>
    </row>
    <row r="97" spans="1:17" s="59" customFormat="1" ht="60" x14ac:dyDescent="0.25">
      <c r="A97" s="49">
        <f t="shared" si="1"/>
        <v>92</v>
      </c>
      <c r="B97" s="14">
        <v>42313</v>
      </c>
      <c r="C97" s="14">
        <v>42313</v>
      </c>
      <c r="D97" s="9">
        <v>2</v>
      </c>
      <c r="E97" s="61">
        <v>150000</v>
      </c>
      <c r="F97" s="61">
        <v>0</v>
      </c>
      <c r="G97" s="58" t="s">
        <v>159</v>
      </c>
      <c r="H97" s="58" t="s">
        <v>159</v>
      </c>
      <c r="I97" s="17" t="s">
        <v>160</v>
      </c>
      <c r="J97" s="62" t="s">
        <v>161</v>
      </c>
      <c r="K97" s="62" t="s">
        <v>14</v>
      </c>
      <c r="L97" s="62" t="s">
        <v>14</v>
      </c>
      <c r="M97" s="16" t="s">
        <v>162</v>
      </c>
      <c r="N97" s="11" t="s">
        <v>163</v>
      </c>
      <c r="O97" s="55" t="s">
        <v>293</v>
      </c>
      <c r="P97" s="62" t="s">
        <v>551</v>
      </c>
      <c r="Q97" s="62" t="s">
        <v>1185</v>
      </c>
    </row>
    <row r="98" spans="1:17" s="59" customFormat="1" ht="60" x14ac:dyDescent="0.25">
      <c r="A98" s="49">
        <f t="shared" si="1"/>
        <v>93</v>
      </c>
      <c r="B98" s="14">
        <v>42314</v>
      </c>
      <c r="C98" s="14">
        <v>42314</v>
      </c>
      <c r="D98" s="9">
        <v>1104</v>
      </c>
      <c r="E98" s="61">
        <v>150000</v>
      </c>
      <c r="F98" s="61">
        <v>0</v>
      </c>
      <c r="G98" s="58" t="s">
        <v>123</v>
      </c>
      <c r="H98" s="58" t="s">
        <v>123</v>
      </c>
      <c r="I98" s="23" t="s">
        <v>19</v>
      </c>
      <c r="J98" s="62" t="s">
        <v>124</v>
      </c>
      <c r="K98" s="62" t="s">
        <v>14</v>
      </c>
      <c r="L98" s="62" t="s">
        <v>14</v>
      </c>
      <c r="M98" s="16" t="s">
        <v>125</v>
      </c>
      <c r="N98" s="11" t="s">
        <v>126</v>
      </c>
      <c r="O98" s="55" t="s">
        <v>294</v>
      </c>
      <c r="P98" s="62" t="s">
        <v>540</v>
      </c>
      <c r="Q98" s="62" t="s">
        <v>1184</v>
      </c>
    </row>
    <row r="99" spans="1:17" s="59" customFormat="1" ht="60" x14ac:dyDescent="0.25">
      <c r="A99" s="49">
        <f t="shared" si="1"/>
        <v>94</v>
      </c>
      <c r="B99" s="14">
        <v>42314</v>
      </c>
      <c r="C99" s="14">
        <v>42314</v>
      </c>
      <c r="D99" s="9">
        <v>1103</v>
      </c>
      <c r="E99" s="61">
        <v>139057.43</v>
      </c>
      <c r="F99" s="61">
        <v>0</v>
      </c>
      <c r="G99" s="58" t="s">
        <v>246</v>
      </c>
      <c r="H99" s="58" t="s">
        <v>246</v>
      </c>
      <c r="I99" s="23" t="s">
        <v>19</v>
      </c>
      <c r="J99" s="62" t="s">
        <v>247</v>
      </c>
      <c r="K99" s="62" t="s">
        <v>26</v>
      </c>
      <c r="L99" s="62" t="s">
        <v>248</v>
      </c>
      <c r="M99" s="24" t="s">
        <v>141</v>
      </c>
      <c r="N99" s="63" t="s">
        <v>78</v>
      </c>
      <c r="O99" s="55" t="s">
        <v>295</v>
      </c>
      <c r="P99" s="62" t="s">
        <v>540</v>
      </c>
      <c r="Q99" s="62" t="s">
        <v>1179</v>
      </c>
    </row>
    <row r="100" spans="1:17" s="59" customFormat="1" ht="45" x14ac:dyDescent="0.25">
      <c r="A100" s="49">
        <f t="shared" si="1"/>
        <v>95</v>
      </c>
      <c r="B100" s="14">
        <v>42313</v>
      </c>
      <c r="C100" s="14">
        <v>42313</v>
      </c>
      <c r="D100" s="9">
        <v>2510</v>
      </c>
      <c r="E100" s="61">
        <v>85374</v>
      </c>
      <c r="F100" s="61">
        <v>0</v>
      </c>
      <c r="G100" s="58" t="s">
        <v>154</v>
      </c>
      <c r="H100" s="58" t="s">
        <v>154</v>
      </c>
      <c r="I100" s="23" t="s">
        <v>12</v>
      </c>
      <c r="J100" s="62" t="s">
        <v>296</v>
      </c>
      <c r="K100" s="62" t="s">
        <v>14</v>
      </c>
      <c r="L100" s="62" t="s">
        <v>14</v>
      </c>
      <c r="M100" s="24" t="s">
        <v>156</v>
      </c>
      <c r="N100" s="63" t="s">
        <v>157</v>
      </c>
      <c r="O100" s="55" t="s">
        <v>297</v>
      </c>
      <c r="P100" s="62" t="s">
        <v>542</v>
      </c>
      <c r="Q100" s="62" t="s">
        <v>1180</v>
      </c>
    </row>
    <row r="101" spans="1:17" s="59" customFormat="1" ht="45" x14ac:dyDescent="0.25">
      <c r="A101" s="49">
        <f t="shared" si="1"/>
        <v>96</v>
      </c>
      <c r="B101" s="14">
        <v>42313</v>
      </c>
      <c r="C101" s="14">
        <v>42313</v>
      </c>
      <c r="D101" s="9">
        <v>2511</v>
      </c>
      <c r="E101" s="61">
        <v>83252.960000000006</v>
      </c>
      <c r="F101" s="61">
        <v>0</v>
      </c>
      <c r="G101" s="58" t="s">
        <v>298</v>
      </c>
      <c r="H101" s="58" t="s">
        <v>298</v>
      </c>
      <c r="I101" s="23" t="s">
        <v>12</v>
      </c>
      <c r="J101" s="62" t="s">
        <v>299</v>
      </c>
      <c r="K101" s="62" t="s">
        <v>14</v>
      </c>
      <c r="L101" s="62" t="s">
        <v>14</v>
      </c>
      <c r="M101" s="24" t="s">
        <v>15</v>
      </c>
      <c r="N101" s="63" t="s">
        <v>300</v>
      </c>
      <c r="O101" s="55" t="s">
        <v>301</v>
      </c>
      <c r="P101" s="62" t="s">
        <v>542</v>
      </c>
      <c r="Q101" s="62" t="s">
        <v>1181</v>
      </c>
    </row>
    <row r="102" spans="1:17" s="59" customFormat="1" ht="45" x14ac:dyDescent="0.25">
      <c r="A102" s="49">
        <f t="shared" si="1"/>
        <v>97</v>
      </c>
      <c r="B102" s="14">
        <v>42314</v>
      </c>
      <c r="C102" s="14">
        <v>42314</v>
      </c>
      <c r="D102" s="9">
        <v>1049</v>
      </c>
      <c r="E102" s="61">
        <v>98735</v>
      </c>
      <c r="F102" s="61">
        <v>0</v>
      </c>
      <c r="G102" s="58" t="s">
        <v>302</v>
      </c>
      <c r="H102" s="58" t="s">
        <v>302</v>
      </c>
      <c r="I102" s="23" t="s">
        <v>19</v>
      </c>
      <c r="J102" s="62" t="s">
        <v>303</v>
      </c>
      <c r="K102" s="62" t="s">
        <v>26</v>
      </c>
      <c r="L102" s="62" t="s">
        <v>27</v>
      </c>
      <c r="M102" s="24" t="s">
        <v>304</v>
      </c>
      <c r="N102" s="63" t="s">
        <v>305</v>
      </c>
      <c r="O102" s="55" t="s">
        <v>306</v>
      </c>
      <c r="P102" s="62" t="s">
        <v>540</v>
      </c>
      <c r="Q102" s="62" t="s">
        <v>1182</v>
      </c>
    </row>
    <row r="103" spans="1:17" s="59" customFormat="1" ht="45" x14ac:dyDescent="0.25">
      <c r="A103" s="49">
        <f t="shared" si="1"/>
        <v>98</v>
      </c>
      <c r="B103" s="14">
        <v>42318</v>
      </c>
      <c r="C103" s="14">
        <v>42318</v>
      </c>
      <c r="D103" s="9">
        <v>1128</v>
      </c>
      <c r="E103" s="61">
        <v>139952.1</v>
      </c>
      <c r="F103" s="61">
        <v>0</v>
      </c>
      <c r="G103" s="58" t="s">
        <v>102</v>
      </c>
      <c r="H103" s="58" t="s">
        <v>102</v>
      </c>
      <c r="I103" s="23" t="s">
        <v>19</v>
      </c>
      <c r="J103" s="62" t="s">
        <v>103</v>
      </c>
      <c r="K103" s="62" t="s">
        <v>14</v>
      </c>
      <c r="L103" s="62" t="s">
        <v>14</v>
      </c>
      <c r="M103" s="24" t="s">
        <v>104</v>
      </c>
      <c r="N103" s="63" t="s">
        <v>105</v>
      </c>
      <c r="O103" s="55" t="s">
        <v>307</v>
      </c>
      <c r="P103" s="62" t="s">
        <v>540</v>
      </c>
      <c r="Q103" s="62" t="s">
        <v>1183</v>
      </c>
    </row>
    <row r="104" spans="1:17" s="59" customFormat="1" ht="75" x14ac:dyDescent="0.25">
      <c r="A104" s="49">
        <f t="shared" si="1"/>
        <v>99</v>
      </c>
      <c r="B104" s="14">
        <v>42326</v>
      </c>
      <c r="C104" s="14">
        <v>42326</v>
      </c>
      <c r="D104" s="9">
        <v>1186</v>
      </c>
      <c r="E104" s="61">
        <v>40000</v>
      </c>
      <c r="F104" s="15">
        <v>0</v>
      </c>
      <c r="G104" s="58" t="s">
        <v>95</v>
      </c>
      <c r="H104" s="11" t="s">
        <v>95</v>
      </c>
      <c r="I104" s="23" t="s">
        <v>19</v>
      </c>
      <c r="J104" s="62" t="s">
        <v>96</v>
      </c>
      <c r="K104" s="62" t="s">
        <v>14</v>
      </c>
      <c r="L104" s="62" t="s">
        <v>14</v>
      </c>
      <c r="M104" s="24" t="s">
        <v>65</v>
      </c>
      <c r="N104" s="63" t="s">
        <v>97</v>
      </c>
      <c r="O104" s="55" t="s">
        <v>308</v>
      </c>
      <c r="P104" s="62" t="s">
        <v>549</v>
      </c>
      <c r="Q104" s="10" t="s">
        <v>1306</v>
      </c>
    </row>
    <row r="105" spans="1:17" s="59" customFormat="1" ht="75" x14ac:dyDescent="0.25">
      <c r="A105" s="49">
        <f t="shared" si="1"/>
        <v>100</v>
      </c>
      <c r="B105" s="14">
        <v>42326</v>
      </c>
      <c r="C105" s="14">
        <v>42326</v>
      </c>
      <c r="D105" s="9">
        <v>1189</v>
      </c>
      <c r="E105" s="61">
        <v>91932.800000000003</v>
      </c>
      <c r="F105" s="61">
        <v>0</v>
      </c>
      <c r="G105" s="42" t="s">
        <v>38</v>
      </c>
      <c r="H105" s="42" t="s">
        <v>38</v>
      </c>
      <c r="I105" s="50" t="s">
        <v>19</v>
      </c>
      <c r="J105" s="62" t="s">
        <v>39</v>
      </c>
      <c r="K105" s="62" t="s">
        <v>14</v>
      </c>
      <c r="L105" s="62" t="s">
        <v>14</v>
      </c>
      <c r="M105" s="24" t="s">
        <v>40</v>
      </c>
      <c r="N105" s="63" t="s">
        <v>41</v>
      </c>
      <c r="O105" s="55" t="s">
        <v>309</v>
      </c>
      <c r="P105" s="62" t="s">
        <v>542</v>
      </c>
      <c r="Q105" s="62" t="s">
        <v>1190</v>
      </c>
    </row>
    <row r="106" spans="1:17" s="59" customFormat="1" ht="60" x14ac:dyDescent="0.25">
      <c r="A106" s="49">
        <f t="shared" si="1"/>
        <v>101</v>
      </c>
      <c r="B106" s="14">
        <v>42325</v>
      </c>
      <c r="C106" s="14">
        <v>42325</v>
      </c>
      <c r="D106" s="9">
        <v>2602</v>
      </c>
      <c r="E106" s="61">
        <v>160020</v>
      </c>
      <c r="F106" s="61">
        <v>0</v>
      </c>
      <c r="G106" s="58" t="s">
        <v>232</v>
      </c>
      <c r="H106" s="58" t="s">
        <v>232</v>
      </c>
      <c r="I106" s="23" t="s">
        <v>12</v>
      </c>
      <c r="J106" s="62" t="s">
        <v>296</v>
      </c>
      <c r="K106" s="62" t="s">
        <v>14</v>
      </c>
      <c r="L106" s="62" t="s">
        <v>14</v>
      </c>
      <c r="M106" s="24" t="s">
        <v>233</v>
      </c>
      <c r="N106" s="63" t="s">
        <v>234</v>
      </c>
      <c r="O106" s="55" t="s">
        <v>310</v>
      </c>
      <c r="P106" s="62" t="s">
        <v>542</v>
      </c>
      <c r="Q106" s="62" t="s">
        <v>1189</v>
      </c>
    </row>
    <row r="107" spans="1:17" s="59" customFormat="1" ht="60" x14ac:dyDescent="0.25">
      <c r="A107" s="49">
        <f t="shared" si="1"/>
        <v>102</v>
      </c>
      <c r="B107" s="14">
        <v>42325</v>
      </c>
      <c r="C107" s="14">
        <v>42325</v>
      </c>
      <c r="D107" s="9">
        <v>1180</v>
      </c>
      <c r="E107" s="61">
        <v>131829.9</v>
      </c>
      <c r="F107" s="61">
        <v>0</v>
      </c>
      <c r="G107" s="58" t="s">
        <v>63</v>
      </c>
      <c r="H107" s="58" t="s">
        <v>63</v>
      </c>
      <c r="I107" s="50" t="s">
        <v>19</v>
      </c>
      <c r="J107" s="62" t="s">
        <v>311</v>
      </c>
      <c r="K107" s="62" t="s">
        <v>14</v>
      </c>
      <c r="L107" s="62" t="s">
        <v>14</v>
      </c>
      <c r="M107" s="24" t="s">
        <v>65</v>
      </c>
      <c r="N107" s="63" t="s">
        <v>66</v>
      </c>
      <c r="O107" s="55" t="s">
        <v>312</v>
      </c>
      <c r="P107" s="62" t="s">
        <v>562</v>
      </c>
      <c r="Q107" s="62" t="s">
        <v>1108</v>
      </c>
    </row>
    <row r="108" spans="1:17" s="59" customFormat="1" ht="75" x14ac:dyDescent="0.25">
      <c r="A108" s="49">
        <f t="shared" si="1"/>
        <v>103</v>
      </c>
      <c r="B108" s="14">
        <v>42326</v>
      </c>
      <c r="C108" s="14">
        <v>42326</v>
      </c>
      <c r="D108" s="9">
        <v>1190</v>
      </c>
      <c r="E108" s="61">
        <v>221394.76</v>
      </c>
      <c r="F108" s="61">
        <v>0</v>
      </c>
      <c r="G108" s="11" t="s">
        <v>84</v>
      </c>
      <c r="H108" s="11" t="s">
        <v>84</v>
      </c>
      <c r="I108" s="20" t="s">
        <v>19</v>
      </c>
      <c r="J108" s="62" t="s">
        <v>85</v>
      </c>
      <c r="K108" s="62" t="s">
        <v>14</v>
      </c>
      <c r="L108" s="62" t="s">
        <v>14</v>
      </c>
      <c r="M108" s="24" t="s">
        <v>86</v>
      </c>
      <c r="N108" s="63" t="s">
        <v>87</v>
      </c>
      <c r="O108" s="55" t="s">
        <v>313</v>
      </c>
      <c r="P108" s="62" t="s">
        <v>551</v>
      </c>
      <c r="Q108" s="62" t="s">
        <v>1109</v>
      </c>
    </row>
    <row r="109" spans="1:17" s="59" customFormat="1" ht="75" x14ac:dyDescent="0.25">
      <c r="A109" s="49">
        <f t="shared" si="1"/>
        <v>104</v>
      </c>
      <c r="B109" s="14">
        <v>42326</v>
      </c>
      <c r="C109" s="14">
        <v>42326</v>
      </c>
      <c r="D109" s="9">
        <v>1187</v>
      </c>
      <c r="E109" s="61">
        <v>194000</v>
      </c>
      <c r="F109" s="61">
        <v>0</v>
      </c>
      <c r="G109" s="58" t="s">
        <v>227</v>
      </c>
      <c r="H109" s="58" t="s">
        <v>227</v>
      </c>
      <c r="I109" s="23" t="s">
        <v>19</v>
      </c>
      <c r="J109" s="62" t="s">
        <v>54</v>
      </c>
      <c r="K109" s="62" t="s">
        <v>14</v>
      </c>
      <c r="L109" s="62" t="s">
        <v>14</v>
      </c>
      <c r="M109" s="24" t="s">
        <v>228</v>
      </c>
      <c r="N109" s="63" t="s">
        <v>229</v>
      </c>
      <c r="O109" s="55" t="s">
        <v>314</v>
      </c>
      <c r="P109" s="62" t="s">
        <v>551</v>
      </c>
      <c r="Q109" s="62" t="s">
        <v>1110</v>
      </c>
    </row>
    <row r="110" spans="1:17" s="59" customFormat="1" ht="75" x14ac:dyDescent="0.25">
      <c r="A110" s="49">
        <f t="shared" si="1"/>
        <v>105</v>
      </c>
      <c r="B110" s="14">
        <v>42326</v>
      </c>
      <c r="C110" s="14">
        <v>42326</v>
      </c>
      <c r="D110" s="9">
        <v>1188</v>
      </c>
      <c r="E110" s="61">
        <v>247643.89</v>
      </c>
      <c r="F110" s="61">
        <v>0</v>
      </c>
      <c r="G110" s="17" t="s">
        <v>53</v>
      </c>
      <c r="H110" s="17" t="s">
        <v>53</v>
      </c>
      <c r="I110" s="20" t="s">
        <v>19</v>
      </c>
      <c r="J110" s="62" t="s">
        <v>54</v>
      </c>
      <c r="K110" s="62" t="s">
        <v>14</v>
      </c>
      <c r="L110" s="62" t="s">
        <v>14</v>
      </c>
      <c r="M110" s="24" t="s">
        <v>55</v>
      </c>
      <c r="N110" s="63" t="s">
        <v>56</v>
      </c>
      <c r="O110" s="55" t="s">
        <v>315</v>
      </c>
      <c r="P110" s="62" t="s">
        <v>551</v>
      </c>
      <c r="Q110" s="62" t="s">
        <v>1111</v>
      </c>
    </row>
    <row r="111" spans="1:17" s="59" customFormat="1" ht="60" x14ac:dyDescent="0.25">
      <c r="A111" s="49">
        <f t="shared" si="1"/>
        <v>106</v>
      </c>
      <c r="B111" s="14">
        <v>42327</v>
      </c>
      <c r="C111" s="14">
        <v>42327</v>
      </c>
      <c r="D111" s="9">
        <v>1198</v>
      </c>
      <c r="E111" s="61">
        <v>75049.88</v>
      </c>
      <c r="F111" s="61">
        <v>0</v>
      </c>
      <c r="G111" s="58" t="s">
        <v>316</v>
      </c>
      <c r="H111" s="58" t="s">
        <v>316</v>
      </c>
      <c r="I111" s="23" t="s">
        <v>19</v>
      </c>
      <c r="J111" s="62" t="s">
        <v>630</v>
      </c>
      <c r="K111" s="62" t="s">
        <v>14</v>
      </c>
      <c r="L111" s="62" t="s">
        <v>14</v>
      </c>
      <c r="M111" s="24" t="s">
        <v>317</v>
      </c>
      <c r="N111" s="63" t="s">
        <v>318</v>
      </c>
      <c r="O111" s="55" t="s">
        <v>319</v>
      </c>
      <c r="P111" s="62" t="s">
        <v>573</v>
      </c>
      <c r="Q111" s="62" t="s">
        <v>1112</v>
      </c>
    </row>
    <row r="112" spans="1:17" s="59" customFormat="1" ht="90" x14ac:dyDescent="0.25">
      <c r="A112" s="49">
        <f t="shared" si="1"/>
        <v>107</v>
      </c>
      <c r="B112" s="14">
        <v>42327</v>
      </c>
      <c r="C112" s="14">
        <v>42327</v>
      </c>
      <c r="D112" s="9">
        <v>1196</v>
      </c>
      <c r="E112" s="61">
        <v>600000</v>
      </c>
      <c r="F112" s="61">
        <v>0</v>
      </c>
      <c r="G112" s="58" t="s">
        <v>320</v>
      </c>
      <c r="H112" s="58" t="s">
        <v>320</v>
      </c>
      <c r="I112" s="23" t="s">
        <v>19</v>
      </c>
      <c r="J112" s="62" t="s">
        <v>321</v>
      </c>
      <c r="K112" s="62" t="s">
        <v>14</v>
      </c>
      <c r="L112" s="62" t="s">
        <v>14</v>
      </c>
      <c r="M112" s="24" t="s">
        <v>322</v>
      </c>
      <c r="N112" s="63" t="s">
        <v>323</v>
      </c>
      <c r="O112" s="55" t="s">
        <v>324</v>
      </c>
      <c r="P112" s="62" t="s">
        <v>537</v>
      </c>
      <c r="Q112" s="62" t="s">
        <v>1113</v>
      </c>
    </row>
    <row r="113" spans="1:17" s="59" customFormat="1" ht="60" x14ac:dyDescent="0.25">
      <c r="A113" s="49">
        <f t="shared" si="1"/>
        <v>108</v>
      </c>
      <c r="B113" s="14">
        <v>42328</v>
      </c>
      <c r="C113" s="14">
        <v>42328</v>
      </c>
      <c r="D113" s="9">
        <v>1202</v>
      </c>
      <c r="E113" s="61">
        <v>60000</v>
      </c>
      <c r="F113" s="61">
        <v>0</v>
      </c>
      <c r="G113" s="58" t="s">
        <v>123</v>
      </c>
      <c r="H113" s="58" t="s">
        <v>123</v>
      </c>
      <c r="I113" s="23" t="s">
        <v>19</v>
      </c>
      <c r="J113" s="45" t="s">
        <v>124</v>
      </c>
      <c r="K113" s="62" t="s">
        <v>14</v>
      </c>
      <c r="L113" s="62" t="s">
        <v>14</v>
      </c>
      <c r="M113" s="24" t="s">
        <v>125</v>
      </c>
      <c r="N113" s="63" t="s">
        <v>126</v>
      </c>
      <c r="O113" s="55" t="s">
        <v>325</v>
      </c>
      <c r="P113" s="45" t="s">
        <v>540</v>
      </c>
      <c r="Q113" s="45" t="s">
        <v>1114</v>
      </c>
    </row>
    <row r="114" spans="1:17" s="59" customFormat="1" ht="60" x14ac:dyDescent="0.25">
      <c r="A114" s="49">
        <f t="shared" si="1"/>
        <v>109</v>
      </c>
      <c r="B114" s="56">
        <v>42333</v>
      </c>
      <c r="C114" s="56">
        <v>42333</v>
      </c>
      <c r="D114" s="60">
        <v>1211</v>
      </c>
      <c r="E114" s="61">
        <v>350504</v>
      </c>
      <c r="F114" s="61">
        <v>0</v>
      </c>
      <c r="G114" s="58" t="s">
        <v>236</v>
      </c>
      <c r="H114" s="58" t="s">
        <v>236</v>
      </c>
      <c r="I114" s="23" t="s">
        <v>19</v>
      </c>
      <c r="J114" s="62" t="s">
        <v>59</v>
      </c>
      <c r="K114" s="62" t="s">
        <v>14</v>
      </c>
      <c r="L114" s="62" t="s">
        <v>14</v>
      </c>
      <c r="M114" s="24" t="s">
        <v>237</v>
      </c>
      <c r="N114" s="63" t="s">
        <v>142</v>
      </c>
      <c r="O114" s="55" t="s">
        <v>326</v>
      </c>
      <c r="P114" s="62" t="s">
        <v>542</v>
      </c>
      <c r="Q114" s="62" t="s">
        <v>1115</v>
      </c>
    </row>
    <row r="115" spans="1:17" s="65" customFormat="1" ht="60" x14ac:dyDescent="0.25">
      <c r="A115" s="49">
        <f t="shared" si="1"/>
        <v>110</v>
      </c>
      <c r="B115" s="14">
        <v>42335</v>
      </c>
      <c r="C115" s="14">
        <v>42335</v>
      </c>
      <c r="D115" s="9">
        <v>2734</v>
      </c>
      <c r="E115" s="61">
        <v>497000</v>
      </c>
      <c r="F115" s="61">
        <v>0</v>
      </c>
      <c r="G115" s="11" t="s">
        <v>191</v>
      </c>
      <c r="H115" s="11" t="s">
        <v>191</v>
      </c>
      <c r="I115" s="20" t="s">
        <v>12</v>
      </c>
      <c r="J115" s="10" t="s">
        <v>192</v>
      </c>
      <c r="K115" s="10" t="s">
        <v>26</v>
      </c>
      <c r="L115" s="10" t="s">
        <v>193</v>
      </c>
      <c r="M115" s="16" t="s">
        <v>194</v>
      </c>
      <c r="N115" s="11" t="s">
        <v>195</v>
      </c>
      <c r="O115" s="64" t="s">
        <v>327</v>
      </c>
      <c r="P115" s="10" t="s">
        <v>573</v>
      </c>
      <c r="Q115" s="10" t="s">
        <v>1116</v>
      </c>
    </row>
    <row r="116" spans="1:17" s="65" customFormat="1" ht="60" x14ac:dyDescent="0.25">
      <c r="A116" s="49">
        <f t="shared" si="1"/>
        <v>111</v>
      </c>
      <c r="B116" s="14">
        <v>42338</v>
      </c>
      <c r="C116" s="14">
        <v>42339</v>
      </c>
      <c r="D116" s="9">
        <v>3</v>
      </c>
      <c r="E116" s="61">
        <f>212292</f>
        <v>212292</v>
      </c>
      <c r="F116" s="61">
        <v>25</v>
      </c>
      <c r="G116" s="11" t="s">
        <v>328</v>
      </c>
      <c r="H116" s="11" t="s">
        <v>328</v>
      </c>
      <c r="I116" s="20" t="s">
        <v>206</v>
      </c>
      <c r="J116" s="10" t="s">
        <v>329</v>
      </c>
      <c r="K116" s="10" t="s">
        <v>14</v>
      </c>
      <c r="L116" s="10" t="s">
        <v>14</v>
      </c>
      <c r="M116" s="16" t="s">
        <v>65</v>
      </c>
      <c r="N116" s="11" t="s">
        <v>330</v>
      </c>
      <c r="O116" s="64" t="s">
        <v>331</v>
      </c>
      <c r="P116" s="10" t="s">
        <v>542</v>
      </c>
      <c r="Q116" s="10" t="s">
        <v>1332</v>
      </c>
    </row>
    <row r="117" spans="1:17" s="65" customFormat="1" ht="60" x14ac:dyDescent="0.25">
      <c r="A117" s="49">
        <f t="shared" si="1"/>
        <v>112</v>
      </c>
      <c r="B117" s="14">
        <v>42339</v>
      </c>
      <c r="C117" s="14">
        <v>42339</v>
      </c>
      <c r="D117" s="9">
        <v>2791</v>
      </c>
      <c r="E117" s="61">
        <v>450374.76</v>
      </c>
      <c r="F117" s="61">
        <v>0</v>
      </c>
      <c r="G117" s="11" t="s">
        <v>332</v>
      </c>
      <c r="H117" s="11" t="s">
        <v>332</v>
      </c>
      <c r="I117" s="20" t="s">
        <v>12</v>
      </c>
      <c r="J117" s="10" t="s">
        <v>186</v>
      </c>
      <c r="K117" s="10" t="s">
        <v>14</v>
      </c>
      <c r="L117" s="10" t="s">
        <v>14</v>
      </c>
      <c r="M117" s="16" t="s">
        <v>167</v>
      </c>
      <c r="N117" s="11" t="s">
        <v>229</v>
      </c>
      <c r="O117" s="64" t="s">
        <v>333</v>
      </c>
      <c r="P117" s="10" t="s">
        <v>659</v>
      </c>
      <c r="Q117" s="10" t="s">
        <v>1333</v>
      </c>
    </row>
    <row r="118" spans="1:17" s="65" customFormat="1" ht="75" x14ac:dyDescent="0.25">
      <c r="A118" s="49">
        <f t="shared" si="1"/>
        <v>113</v>
      </c>
      <c r="B118" s="14">
        <v>42340</v>
      </c>
      <c r="C118" s="14">
        <v>42340</v>
      </c>
      <c r="D118" s="9">
        <v>1263</v>
      </c>
      <c r="E118" s="61">
        <v>352946.93</v>
      </c>
      <c r="F118" s="61">
        <v>0</v>
      </c>
      <c r="G118" s="8" t="s">
        <v>1625</v>
      </c>
      <c r="H118" s="57" t="s">
        <v>185</v>
      </c>
      <c r="I118" s="20" t="s">
        <v>19</v>
      </c>
      <c r="J118" s="10" t="s">
        <v>186</v>
      </c>
      <c r="K118" s="10" t="s">
        <v>14</v>
      </c>
      <c r="L118" s="10" t="s">
        <v>14</v>
      </c>
      <c r="M118" s="16" t="s">
        <v>187</v>
      </c>
      <c r="N118" s="11" t="s">
        <v>188</v>
      </c>
      <c r="O118" s="64" t="s">
        <v>334</v>
      </c>
      <c r="P118" s="10" t="s">
        <v>549</v>
      </c>
      <c r="Q118" s="10" t="s">
        <v>1334</v>
      </c>
    </row>
    <row r="119" spans="1:17" s="65" customFormat="1" ht="60" x14ac:dyDescent="0.25">
      <c r="A119" s="49">
        <f t="shared" si="1"/>
        <v>114</v>
      </c>
      <c r="B119" s="14">
        <v>42340</v>
      </c>
      <c r="C119" s="14">
        <v>42340</v>
      </c>
      <c r="D119" s="9">
        <v>1264</v>
      </c>
      <c r="E119" s="61">
        <v>352946.93</v>
      </c>
      <c r="F119" s="61">
        <v>0</v>
      </c>
      <c r="G119" s="11" t="s">
        <v>211</v>
      </c>
      <c r="H119" s="11" t="s">
        <v>211</v>
      </c>
      <c r="I119" s="20" t="s">
        <v>19</v>
      </c>
      <c r="J119" s="10" t="s">
        <v>212</v>
      </c>
      <c r="K119" s="10" t="s">
        <v>14</v>
      </c>
      <c r="L119" s="10" t="s">
        <v>14</v>
      </c>
      <c r="M119" s="16" t="s">
        <v>187</v>
      </c>
      <c r="N119" s="11" t="s">
        <v>213</v>
      </c>
      <c r="O119" s="64" t="s">
        <v>335</v>
      </c>
      <c r="P119" s="10" t="s">
        <v>549</v>
      </c>
      <c r="Q119" s="10" t="s">
        <v>1363</v>
      </c>
    </row>
    <row r="120" spans="1:17" s="65" customFormat="1" ht="60" x14ac:dyDescent="0.25">
      <c r="A120" s="49">
        <f t="shared" si="1"/>
        <v>115</v>
      </c>
      <c r="B120" s="14">
        <v>42340</v>
      </c>
      <c r="C120" s="14">
        <v>42340</v>
      </c>
      <c r="D120" s="9">
        <v>1265</v>
      </c>
      <c r="E120" s="61">
        <v>357396.55</v>
      </c>
      <c r="F120" s="61">
        <v>0</v>
      </c>
      <c r="G120" s="17" t="s">
        <v>112</v>
      </c>
      <c r="H120" s="17" t="s">
        <v>112</v>
      </c>
      <c r="I120" s="50" t="s">
        <v>19</v>
      </c>
      <c r="J120" s="10" t="s">
        <v>662</v>
      </c>
      <c r="K120" s="10" t="s">
        <v>14</v>
      </c>
      <c r="L120" s="10" t="s">
        <v>14</v>
      </c>
      <c r="M120" s="16" t="s">
        <v>114</v>
      </c>
      <c r="N120" s="11" t="s">
        <v>115</v>
      </c>
      <c r="O120" s="64" t="s">
        <v>336</v>
      </c>
      <c r="P120" s="10" t="s">
        <v>573</v>
      </c>
      <c r="Q120" s="10" t="s">
        <v>1121</v>
      </c>
    </row>
    <row r="121" spans="1:17" s="65" customFormat="1" ht="60" x14ac:dyDescent="0.25">
      <c r="A121" s="49">
        <f t="shared" si="1"/>
        <v>116</v>
      </c>
      <c r="B121" s="14">
        <v>42340</v>
      </c>
      <c r="C121" s="14">
        <v>42340</v>
      </c>
      <c r="D121" s="9">
        <v>4</v>
      </c>
      <c r="E121" s="61">
        <f>141540</f>
        <v>141540</v>
      </c>
      <c r="F121" s="61">
        <v>25</v>
      </c>
      <c r="G121" s="17" t="s">
        <v>205</v>
      </c>
      <c r="H121" s="17" t="s">
        <v>205</v>
      </c>
      <c r="I121" s="20" t="s">
        <v>206</v>
      </c>
      <c r="J121" s="10" t="s">
        <v>207</v>
      </c>
      <c r="K121" s="10" t="s">
        <v>14</v>
      </c>
      <c r="L121" s="10" t="s">
        <v>14</v>
      </c>
      <c r="M121" s="16" t="s">
        <v>208</v>
      </c>
      <c r="N121" s="11" t="s">
        <v>209</v>
      </c>
      <c r="O121" s="64" t="s">
        <v>337</v>
      </c>
      <c r="P121" s="10" t="s">
        <v>549</v>
      </c>
      <c r="Q121" s="10" t="s">
        <v>1335</v>
      </c>
    </row>
    <row r="122" spans="1:17" s="65" customFormat="1" ht="75" x14ac:dyDescent="0.25">
      <c r="A122" s="49">
        <f t="shared" si="1"/>
        <v>117</v>
      </c>
      <c r="B122" s="14">
        <v>42340</v>
      </c>
      <c r="C122" s="14">
        <v>42340</v>
      </c>
      <c r="D122" s="9">
        <v>1266</v>
      </c>
      <c r="E122" s="61">
        <v>233576.63</v>
      </c>
      <c r="F122" s="61">
        <v>0</v>
      </c>
      <c r="G122" s="11" t="s">
        <v>250</v>
      </c>
      <c r="H122" s="11" t="s">
        <v>250</v>
      </c>
      <c r="I122" s="20" t="s">
        <v>19</v>
      </c>
      <c r="J122" s="10" t="s">
        <v>255</v>
      </c>
      <c r="K122" s="10" t="s">
        <v>14</v>
      </c>
      <c r="L122" s="10" t="s">
        <v>14</v>
      </c>
      <c r="M122" s="16" t="s">
        <v>252</v>
      </c>
      <c r="N122" s="11" t="s">
        <v>253</v>
      </c>
      <c r="O122" s="64" t="s">
        <v>338</v>
      </c>
      <c r="P122" s="10" t="s">
        <v>546</v>
      </c>
      <c r="Q122" s="10" t="s">
        <v>1336</v>
      </c>
    </row>
    <row r="123" spans="1:17" s="65" customFormat="1" ht="75" x14ac:dyDescent="0.25">
      <c r="A123" s="49">
        <f t="shared" si="1"/>
        <v>118</v>
      </c>
      <c r="B123" s="14">
        <v>42340</v>
      </c>
      <c r="C123" s="14">
        <v>42340</v>
      </c>
      <c r="D123" s="9">
        <v>1267</v>
      </c>
      <c r="E123" s="61">
        <v>420000</v>
      </c>
      <c r="F123" s="61">
        <v>0</v>
      </c>
      <c r="G123" s="58" t="s">
        <v>239</v>
      </c>
      <c r="H123" s="58" t="s">
        <v>239</v>
      </c>
      <c r="I123" s="23" t="s">
        <v>19</v>
      </c>
      <c r="J123" s="10" t="s">
        <v>240</v>
      </c>
      <c r="K123" s="10" t="s">
        <v>14</v>
      </c>
      <c r="L123" s="10" t="s">
        <v>14</v>
      </c>
      <c r="M123" s="16" t="s">
        <v>180</v>
      </c>
      <c r="N123" s="11" t="s">
        <v>241</v>
      </c>
      <c r="O123" s="64" t="s">
        <v>339</v>
      </c>
      <c r="P123" s="10" t="s">
        <v>562</v>
      </c>
      <c r="Q123" s="10" t="s">
        <v>1337</v>
      </c>
    </row>
    <row r="124" spans="1:17" s="65" customFormat="1" ht="60" x14ac:dyDescent="0.25">
      <c r="A124" s="49">
        <f t="shared" si="1"/>
        <v>119</v>
      </c>
      <c r="B124" s="14">
        <v>42342</v>
      </c>
      <c r="C124" s="14">
        <v>42342</v>
      </c>
      <c r="D124" s="9">
        <v>1284</v>
      </c>
      <c r="E124" s="61">
        <v>36816</v>
      </c>
      <c r="F124" s="61">
        <v>0</v>
      </c>
      <c r="G124" s="11" t="s">
        <v>340</v>
      </c>
      <c r="H124" s="11" t="s">
        <v>340</v>
      </c>
      <c r="I124" s="23" t="s">
        <v>19</v>
      </c>
      <c r="J124" s="10" t="s">
        <v>207</v>
      </c>
      <c r="K124" s="10" t="s">
        <v>14</v>
      </c>
      <c r="L124" s="10" t="s">
        <v>14</v>
      </c>
      <c r="M124" s="16" t="s">
        <v>895</v>
      </c>
      <c r="N124" s="11" t="s">
        <v>341</v>
      </c>
      <c r="O124" s="64" t="s">
        <v>342</v>
      </c>
      <c r="P124" s="10" t="s">
        <v>540</v>
      </c>
      <c r="Q124" s="10" t="s">
        <v>1117</v>
      </c>
    </row>
    <row r="125" spans="1:17" s="65" customFormat="1" ht="60" x14ac:dyDescent="0.25">
      <c r="A125" s="49">
        <f t="shared" si="1"/>
        <v>120</v>
      </c>
      <c r="B125" s="14">
        <v>42342</v>
      </c>
      <c r="C125" s="14">
        <v>42342</v>
      </c>
      <c r="D125" s="9">
        <v>1283</v>
      </c>
      <c r="E125" s="61">
        <v>168196.73</v>
      </c>
      <c r="F125" s="61">
        <v>0</v>
      </c>
      <c r="G125" s="11" t="s">
        <v>281</v>
      </c>
      <c r="H125" s="11" t="s">
        <v>281</v>
      </c>
      <c r="I125" s="23" t="s">
        <v>19</v>
      </c>
      <c r="J125" s="10" t="s">
        <v>282</v>
      </c>
      <c r="K125" s="10" t="s">
        <v>26</v>
      </c>
      <c r="L125" s="10" t="s">
        <v>283</v>
      </c>
      <c r="M125" s="16" t="s">
        <v>194</v>
      </c>
      <c r="N125" s="11" t="s">
        <v>61</v>
      </c>
      <c r="O125" s="64" t="s">
        <v>343</v>
      </c>
      <c r="P125" s="10" t="s">
        <v>537</v>
      </c>
      <c r="Q125" s="10" t="s">
        <v>1118</v>
      </c>
    </row>
    <row r="126" spans="1:17" s="65" customFormat="1" ht="75" x14ac:dyDescent="0.25">
      <c r="A126" s="49">
        <f t="shared" si="1"/>
        <v>121</v>
      </c>
      <c r="B126" s="14">
        <v>42342</v>
      </c>
      <c r="C126" s="14">
        <v>42342</v>
      </c>
      <c r="D126" s="9">
        <v>2872</v>
      </c>
      <c r="E126" s="61">
        <v>297500</v>
      </c>
      <c r="F126" s="61">
        <v>0</v>
      </c>
      <c r="G126" s="58" t="s">
        <v>273</v>
      </c>
      <c r="H126" s="58" t="s">
        <v>273</v>
      </c>
      <c r="I126" s="23" t="s">
        <v>12</v>
      </c>
      <c r="J126" s="10" t="s">
        <v>274</v>
      </c>
      <c r="K126" s="10" t="s">
        <v>14</v>
      </c>
      <c r="L126" s="10" t="s">
        <v>14</v>
      </c>
      <c r="M126" s="16" t="s">
        <v>275</v>
      </c>
      <c r="N126" s="11" t="s">
        <v>152</v>
      </c>
      <c r="O126" s="64" t="s">
        <v>344</v>
      </c>
      <c r="P126" s="10" t="s">
        <v>542</v>
      </c>
      <c r="Q126" s="10" t="s">
        <v>1119</v>
      </c>
    </row>
    <row r="127" spans="1:17" s="65" customFormat="1" ht="75" x14ac:dyDescent="0.25">
      <c r="A127" s="49">
        <f t="shared" si="1"/>
        <v>122</v>
      </c>
      <c r="B127" s="14">
        <v>42345</v>
      </c>
      <c r="C127" s="14">
        <v>42345</v>
      </c>
      <c r="D127" s="9">
        <v>1290</v>
      </c>
      <c r="E127" s="61">
        <v>432012.08</v>
      </c>
      <c r="F127" s="61">
        <v>0</v>
      </c>
      <c r="G127" s="11" t="s">
        <v>250</v>
      </c>
      <c r="H127" s="11" t="s">
        <v>250</v>
      </c>
      <c r="I127" s="20" t="s">
        <v>19</v>
      </c>
      <c r="J127" s="10" t="s">
        <v>251</v>
      </c>
      <c r="K127" s="10" t="s">
        <v>14</v>
      </c>
      <c r="L127" s="10" t="s">
        <v>14</v>
      </c>
      <c r="M127" s="16" t="s">
        <v>252</v>
      </c>
      <c r="N127" s="11" t="s">
        <v>253</v>
      </c>
      <c r="O127" s="64" t="s">
        <v>345</v>
      </c>
      <c r="P127" s="10" t="s">
        <v>546</v>
      </c>
      <c r="Q127" s="10" t="s">
        <v>1120</v>
      </c>
    </row>
    <row r="128" spans="1:17" s="65" customFormat="1" ht="75" x14ac:dyDescent="0.25">
      <c r="A128" s="49">
        <f t="shared" si="1"/>
        <v>123</v>
      </c>
      <c r="B128" s="14">
        <v>42348</v>
      </c>
      <c r="C128" s="14">
        <v>42348</v>
      </c>
      <c r="D128" s="9">
        <v>1321</v>
      </c>
      <c r="E128" s="61">
        <v>456400</v>
      </c>
      <c r="F128" s="61">
        <v>0</v>
      </c>
      <c r="G128" s="11" t="s">
        <v>197</v>
      </c>
      <c r="H128" s="11" t="s">
        <v>197</v>
      </c>
      <c r="I128" s="20" t="s">
        <v>19</v>
      </c>
      <c r="J128" s="10" t="s">
        <v>128</v>
      </c>
      <c r="K128" s="10" t="s">
        <v>14</v>
      </c>
      <c r="L128" s="10" t="s">
        <v>14</v>
      </c>
      <c r="M128" s="16" t="s">
        <v>15</v>
      </c>
      <c r="N128" s="11" t="s">
        <v>198</v>
      </c>
      <c r="O128" s="64" t="s">
        <v>346</v>
      </c>
      <c r="P128" s="10" t="s">
        <v>542</v>
      </c>
      <c r="Q128" s="10" t="s">
        <v>1191</v>
      </c>
    </row>
    <row r="129" spans="1:17" s="65" customFormat="1" ht="75" x14ac:dyDescent="0.25">
      <c r="A129" s="49">
        <f t="shared" si="1"/>
        <v>124</v>
      </c>
      <c r="B129" s="14">
        <v>42349</v>
      </c>
      <c r="C129" s="14">
        <v>42349</v>
      </c>
      <c r="D129" s="9">
        <v>1332</v>
      </c>
      <c r="E129" s="61">
        <v>860078</v>
      </c>
      <c r="F129" s="61">
        <v>0</v>
      </c>
      <c r="G129" s="11" t="s">
        <v>347</v>
      </c>
      <c r="H129" s="11" t="s">
        <v>347</v>
      </c>
      <c r="I129" s="20" t="s">
        <v>19</v>
      </c>
      <c r="J129" s="10" t="s">
        <v>348</v>
      </c>
      <c r="K129" s="10" t="s">
        <v>27</v>
      </c>
      <c r="L129" s="10" t="s">
        <v>27</v>
      </c>
      <c r="M129" s="16" t="s">
        <v>349</v>
      </c>
      <c r="N129" s="11" t="s">
        <v>350</v>
      </c>
      <c r="O129" s="64" t="s">
        <v>351</v>
      </c>
      <c r="P129" s="10" t="s">
        <v>537</v>
      </c>
      <c r="Q129" s="10" t="s">
        <v>1338</v>
      </c>
    </row>
    <row r="130" spans="1:17" s="65" customFormat="1" ht="75" x14ac:dyDescent="0.25">
      <c r="A130" s="49">
        <f t="shared" si="1"/>
        <v>125</v>
      </c>
      <c r="B130" s="14">
        <v>42349</v>
      </c>
      <c r="C130" s="14">
        <v>42349</v>
      </c>
      <c r="D130" s="9">
        <v>1331</v>
      </c>
      <c r="E130" s="61">
        <v>140082.51999999999</v>
      </c>
      <c r="F130" s="61">
        <v>0</v>
      </c>
      <c r="G130" s="11" t="s">
        <v>145</v>
      </c>
      <c r="H130" s="11" t="s">
        <v>145</v>
      </c>
      <c r="I130" s="20" t="s">
        <v>19</v>
      </c>
      <c r="J130" s="10" t="s">
        <v>352</v>
      </c>
      <c r="K130" s="10" t="s">
        <v>14</v>
      </c>
      <c r="L130" s="10" t="s">
        <v>14</v>
      </c>
      <c r="M130" s="16" t="s">
        <v>147</v>
      </c>
      <c r="N130" s="11" t="s">
        <v>148</v>
      </c>
      <c r="O130" s="64" t="s">
        <v>353</v>
      </c>
      <c r="P130" s="10" t="s">
        <v>551</v>
      </c>
      <c r="Q130" s="10" t="s">
        <v>1339</v>
      </c>
    </row>
    <row r="131" spans="1:17" s="65" customFormat="1" ht="60" x14ac:dyDescent="0.25">
      <c r="A131" s="49">
        <f t="shared" si="1"/>
        <v>126</v>
      </c>
      <c r="B131" s="14">
        <v>42354</v>
      </c>
      <c r="C131" s="14">
        <v>42354</v>
      </c>
      <c r="D131" s="9">
        <v>1360</v>
      </c>
      <c r="E131" s="61">
        <v>123973.17</v>
      </c>
      <c r="F131" s="61">
        <v>0</v>
      </c>
      <c r="G131" s="11" t="s">
        <v>354</v>
      </c>
      <c r="H131" s="11" t="s">
        <v>354</v>
      </c>
      <c r="I131" s="20" t="s">
        <v>19</v>
      </c>
      <c r="J131" s="10" t="s">
        <v>355</v>
      </c>
      <c r="K131" s="62" t="s">
        <v>14</v>
      </c>
      <c r="L131" s="62" t="s">
        <v>14</v>
      </c>
      <c r="M131" s="16" t="s">
        <v>202</v>
      </c>
      <c r="N131" s="11" t="s">
        <v>356</v>
      </c>
      <c r="O131" s="66" t="s">
        <v>357</v>
      </c>
      <c r="P131" s="10" t="s">
        <v>542</v>
      </c>
      <c r="Q131" s="10" t="s">
        <v>1212</v>
      </c>
    </row>
    <row r="132" spans="1:17" s="65" customFormat="1" ht="75" x14ac:dyDescent="0.25">
      <c r="A132" s="49">
        <f t="shared" si="1"/>
        <v>127</v>
      </c>
      <c r="B132" s="14">
        <v>42354</v>
      </c>
      <c r="C132" s="14">
        <v>42354</v>
      </c>
      <c r="D132" s="9">
        <v>1361</v>
      </c>
      <c r="E132" s="61">
        <v>769391</v>
      </c>
      <c r="F132" s="61">
        <v>0</v>
      </c>
      <c r="G132" s="58" t="s">
        <v>288</v>
      </c>
      <c r="H132" s="58" t="s">
        <v>288</v>
      </c>
      <c r="I132" s="23" t="s">
        <v>19</v>
      </c>
      <c r="J132" s="10" t="s">
        <v>59</v>
      </c>
      <c r="K132" s="62" t="s">
        <v>14</v>
      </c>
      <c r="L132" s="62" t="s">
        <v>14</v>
      </c>
      <c r="M132" s="16" t="s">
        <v>289</v>
      </c>
      <c r="N132" s="11" t="s">
        <v>61</v>
      </c>
      <c r="O132" s="66" t="s">
        <v>358</v>
      </c>
      <c r="P132" s="10" t="s">
        <v>542</v>
      </c>
      <c r="Q132" s="10" t="s">
        <v>1340</v>
      </c>
    </row>
    <row r="133" spans="1:17" s="65" customFormat="1" ht="75" x14ac:dyDescent="0.25">
      <c r="A133" s="49">
        <f t="shared" si="1"/>
        <v>128</v>
      </c>
      <c r="B133" s="14">
        <v>42354</v>
      </c>
      <c r="C133" s="14">
        <v>42354</v>
      </c>
      <c r="D133" s="9">
        <v>3011</v>
      </c>
      <c r="E133" s="61">
        <v>194256.91</v>
      </c>
      <c r="F133" s="61">
        <v>0</v>
      </c>
      <c r="G133" s="57" t="s">
        <v>298</v>
      </c>
      <c r="H133" s="11" t="s">
        <v>298</v>
      </c>
      <c r="I133" s="20" t="s">
        <v>12</v>
      </c>
      <c r="J133" s="10" t="s">
        <v>299</v>
      </c>
      <c r="K133" s="62" t="s">
        <v>14</v>
      </c>
      <c r="L133" s="62" t="s">
        <v>14</v>
      </c>
      <c r="M133" s="16" t="s">
        <v>15</v>
      </c>
      <c r="N133" s="11" t="s">
        <v>300</v>
      </c>
      <c r="O133" s="66" t="s">
        <v>359</v>
      </c>
      <c r="P133" s="10" t="s">
        <v>542</v>
      </c>
      <c r="Q133" s="10" t="s">
        <v>1341</v>
      </c>
    </row>
    <row r="134" spans="1:17" s="65" customFormat="1" ht="60" x14ac:dyDescent="0.25">
      <c r="A134" s="49">
        <f t="shared" si="1"/>
        <v>129</v>
      </c>
      <c r="B134" s="14">
        <v>42354</v>
      </c>
      <c r="C134" s="14">
        <v>42354</v>
      </c>
      <c r="D134" s="9">
        <v>3012</v>
      </c>
      <c r="E134" s="61">
        <v>59057.36</v>
      </c>
      <c r="F134" s="61">
        <v>0</v>
      </c>
      <c r="G134" s="58" t="s">
        <v>232</v>
      </c>
      <c r="H134" s="58" t="s">
        <v>232</v>
      </c>
      <c r="I134" s="23" t="s">
        <v>12</v>
      </c>
      <c r="J134" s="10" t="s">
        <v>240</v>
      </c>
      <c r="K134" s="62" t="s">
        <v>14</v>
      </c>
      <c r="L134" s="62" t="s">
        <v>14</v>
      </c>
      <c r="M134" s="16" t="s">
        <v>233</v>
      </c>
      <c r="N134" s="11" t="s">
        <v>234</v>
      </c>
      <c r="O134" s="66" t="s">
        <v>360</v>
      </c>
      <c r="P134" s="10" t="s">
        <v>562</v>
      </c>
      <c r="Q134" s="10" t="s">
        <v>1342</v>
      </c>
    </row>
    <row r="135" spans="1:17" s="65" customFormat="1" ht="75" x14ac:dyDescent="0.25">
      <c r="A135" s="49">
        <f t="shared" si="1"/>
        <v>130</v>
      </c>
      <c r="B135" s="14">
        <v>42359</v>
      </c>
      <c r="C135" s="14">
        <v>42359</v>
      </c>
      <c r="D135" s="9">
        <v>1399</v>
      </c>
      <c r="E135" s="61">
        <v>379417</v>
      </c>
      <c r="F135" s="61">
        <v>0</v>
      </c>
      <c r="G135" s="17" t="s">
        <v>112</v>
      </c>
      <c r="H135" s="17" t="s">
        <v>112</v>
      </c>
      <c r="I135" s="50" t="s">
        <v>19</v>
      </c>
      <c r="J135" s="10" t="s">
        <v>662</v>
      </c>
      <c r="K135" s="62" t="s">
        <v>14</v>
      </c>
      <c r="L135" s="62" t="s">
        <v>14</v>
      </c>
      <c r="M135" s="16" t="s">
        <v>114</v>
      </c>
      <c r="N135" s="11" t="s">
        <v>115</v>
      </c>
      <c r="O135" s="66" t="s">
        <v>361</v>
      </c>
      <c r="P135" s="10" t="s">
        <v>573</v>
      </c>
      <c r="Q135" s="10" t="s">
        <v>1343</v>
      </c>
    </row>
    <row r="136" spans="1:17" s="65" customFormat="1" ht="60" x14ac:dyDescent="0.25">
      <c r="A136" s="49">
        <f t="shared" ref="A136:A199" si="2">A135+1</f>
        <v>131</v>
      </c>
      <c r="B136" s="14">
        <v>42359</v>
      </c>
      <c r="C136" s="14">
        <v>42359</v>
      </c>
      <c r="D136" s="9">
        <v>1398</v>
      </c>
      <c r="E136" s="61">
        <v>148769.60999999999</v>
      </c>
      <c r="F136" s="61">
        <v>0</v>
      </c>
      <c r="G136" s="58" t="s">
        <v>269</v>
      </c>
      <c r="H136" s="58" t="s">
        <v>269</v>
      </c>
      <c r="I136" s="23" t="s">
        <v>19</v>
      </c>
      <c r="J136" s="10" t="s">
        <v>270</v>
      </c>
      <c r="K136" s="62" t="s">
        <v>14</v>
      </c>
      <c r="L136" s="62" t="s">
        <v>14</v>
      </c>
      <c r="M136" s="16" t="s">
        <v>271</v>
      </c>
      <c r="N136" s="11" t="s">
        <v>253</v>
      </c>
      <c r="O136" s="66" t="s">
        <v>362</v>
      </c>
      <c r="P136" s="10" t="s">
        <v>577</v>
      </c>
      <c r="Q136" s="10" t="s">
        <v>1344</v>
      </c>
    </row>
    <row r="137" spans="1:17" s="65" customFormat="1" ht="75" x14ac:dyDescent="0.25">
      <c r="A137" s="49">
        <f t="shared" si="2"/>
        <v>132</v>
      </c>
      <c r="B137" s="14">
        <v>42359</v>
      </c>
      <c r="C137" s="14">
        <v>42359</v>
      </c>
      <c r="D137" s="9">
        <v>1400</v>
      </c>
      <c r="E137" s="61">
        <v>133000</v>
      </c>
      <c r="F137" s="61">
        <v>0</v>
      </c>
      <c r="G137" s="58" t="s">
        <v>227</v>
      </c>
      <c r="H137" s="58" t="s">
        <v>227</v>
      </c>
      <c r="I137" s="23" t="s">
        <v>19</v>
      </c>
      <c r="J137" s="10" t="s">
        <v>54</v>
      </c>
      <c r="K137" s="62" t="s">
        <v>14</v>
      </c>
      <c r="L137" s="62" t="s">
        <v>14</v>
      </c>
      <c r="M137" s="16" t="s">
        <v>228</v>
      </c>
      <c r="N137" s="11" t="s">
        <v>229</v>
      </c>
      <c r="O137" s="66" t="s">
        <v>363</v>
      </c>
      <c r="P137" s="10" t="s">
        <v>551</v>
      </c>
      <c r="Q137" s="10" t="s">
        <v>1101</v>
      </c>
    </row>
    <row r="138" spans="1:17" s="65" customFormat="1" ht="75" x14ac:dyDescent="0.25">
      <c r="A138" s="49">
        <f t="shared" si="2"/>
        <v>133</v>
      </c>
      <c r="B138" s="14">
        <v>42361</v>
      </c>
      <c r="C138" s="14">
        <v>42361</v>
      </c>
      <c r="D138" s="9">
        <v>3198</v>
      </c>
      <c r="E138" s="61">
        <v>199206</v>
      </c>
      <c r="F138" s="61">
        <v>0</v>
      </c>
      <c r="G138" s="58" t="s">
        <v>154</v>
      </c>
      <c r="H138" s="58" t="s">
        <v>154</v>
      </c>
      <c r="I138" s="23" t="s">
        <v>12</v>
      </c>
      <c r="J138" s="10" t="s">
        <v>296</v>
      </c>
      <c r="K138" s="62" t="s">
        <v>14</v>
      </c>
      <c r="L138" s="62" t="s">
        <v>14</v>
      </c>
      <c r="M138" s="16" t="s">
        <v>156</v>
      </c>
      <c r="N138" s="11" t="s">
        <v>157</v>
      </c>
      <c r="O138" s="66" t="s">
        <v>364</v>
      </c>
      <c r="P138" s="10" t="s">
        <v>542</v>
      </c>
      <c r="Q138" s="10" t="s">
        <v>1102</v>
      </c>
    </row>
    <row r="139" spans="1:17" s="65" customFormat="1" ht="75" x14ac:dyDescent="0.25">
      <c r="A139" s="49">
        <f t="shared" si="2"/>
        <v>134</v>
      </c>
      <c r="B139" s="14">
        <v>42361</v>
      </c>
      <c r="C139" s="14">
        <v>42361</v>
      </c>
      <c r="D139" s="9">
        <v>1438</v>
      </c>
      <c r="E139" s="61">
        <v>107001.85</v>
      </c>
      <c r="F139" s="61">
        <v>0</v>
      </c>
      <c r="G139" s="11" t="s">
        <v>84</v>
      </c>
      <c r="H139" s="11" t="s">
        <v>84</v>
      </c>
      <c r="I139" s="20" t="s">
        <v>19</v>
      </c>
      <c r="J139" s="10" t="s">
        <v>85</v>
      </c>
      <c r="K139" s="62" t="s">
        <v>14</v>
      </c>
      <c r="L139" s="62" t="s">
        <v>14</v>
      </c>
      <c r="M139" s="16" t="s">
        <v>86</v>
      </c>
      <c r="N139" s="11" t="s">
        <v>87</v>
      </c>
      <c r="O139" s="66" t="s">
        <v>365</v>
      </c>
      <c r="P139" s="10" t="s">
        <v>551</v>
      </c>
      <c r="Q139" s="10" t="s">
        <v>1103</v>
      </c>
    </row>
    <row r="140" spans="1:17" s="65" customFormat="1" ht="75" x14ac:dyDescent="0.25">
      <c r="A140" s="49">
        <f t="shared" si="2"/>
        <v>135</v>
      </c>
      <c r="B140" s="14">
        <v>42361</v>
      </c>
      <c r="C140" s="14">
        <v>42361</v>
      </c>
      <c r="D140" s="9">
        <v>3</v>
      </c>
      <c r="E140" s="61">
        <v>60000</v>
      </c>
      <c r="F140" s="61">
        <v>0</v>
      </c>
      <c r="G140" s="58" t="s">
        <v>159</v>
      </c>
      <c r="H140" s="58" t="s">
        <v>159</v>
      </c>
      <c r="I140" s="17" t="s">
        <v>160</v>
      </c>
      <c r="J140" s="10" t="s">
        <v>161</v>
      </c>
      <c r="K140" s="62" t="s">
        <v>14</v>
      </c>
      <c r="L140" s="62" t="s">
        <v>14</v>
      </c>
      <c r="M140" s="16" t="s">
        <v>162</v>
      </c>
      <c r="N140" s="11" t="s">
        <v>163</v>
      </c>
      <c r="O140" s="66" t="s">
        <v>366</v>
      </c>
      <c r="P140" s="10" t="s">
        <v>551</v>
      </c>
      <c r="Q140" s="10" t="s">
        <v>1104</v>
      </c>
    </row>
    <row r="141" spans="1:17" s="65" customFormat="1" ht="60" x14ac:dyDescent="0.25">
      <c r="A141" s="49">
        <f t="shared" si="2"/>
        <v>136</v>
      </c>
      <c r="B141" s="14">
        <v>42367</v>
      </c>
      <c r="C141" s="14">
        <v>42367</v>
      </c>
      <c r="D141" s="9">
        <v>1466</v>
      </c>
      <c r="E141" s="61">
        <v>96600</v>
      </c>
      <c r="F141" s="61">
        <v>0</v>
      </c>
      <c r="G141" s="11" t="s">
        <v>367</v>
      </c>
      <c r="H141" s="11" t="s">
        <v>367</v>
      </c>
      <c r="I141" s="20" t="s">
        <v>19</v>
      </c>
      <c r="J141" s="10" t="s">
        <v>368</v>
      </c>
      <c r="K141" s="62" t="s">
        <v>14</v>
      </c>
      <c r="L141" s="62" t="s">
        <v>14</v>
      </c>
      <c r="M141" s="16" t="s">
        <v>65</v>
      </c>
      <c r="N141" s="11" t="s">
        <v>369</v>
      </c>
      <c r="O141" s="66" t="s">
        <v>370</v>
      </c>
      <c r="P141" s="10" t="s">
        <v>540</v>
      </c>
      <c r="Q141" s="10" t="s">
        <v>1105</v>
      </c>
    </row>
    <row r="142" spans="1:17" s="65" customFormat="1" ht="60" x14ac:dyDescent="0.25">
      <c r="A142" s="49">
        <f t="shared" si="2"/>
        <v>137</v>
      </c>
      <c r="B142" s="14">
        <v>42368</v>
      </c>
      <c r="C142" s="14">
        <v>42368</v>
      </c>
      <c r="D142" s="9">
        <v>1557</v>
      </c>
      <c r="E142" s="61">
        <v>175116.4</v>
      </c>
      <c r="F142" s="61">
        <v>0</v>
      </c>
      <c r="G142" s="58" t="s">
        <v>316</v>
      </c>
      <c r="H142" s="58" t="s">
        <v>316</v>
      </c>
      <c r="I142" s="23" t="s">
        <v>19</v>
      </c>
      <c r="J142" s="10" t="s">
        <v>630</v>
      </c>
      <c r="K142" s="62" t="s">
        <v>14</v>
      </c>
      <c r="L142" s="62" t="s">
        <v>14</v>
      </c>
      <c r="M142" s="16" t="s">
        <v>317</v>
      </c>
      <c r="N142" s="11" t="s">
        <v>318</v>
      </c>
      <c r="O142" s="66" t="s">
        <v>371</v>
      </c>
      <c r="P142" s="10" t="s">
        <v>573</v>
      </c>
      <c r="Q142" s="10" t="s">
        <v>1106</v>
      </c>
    </row>
    <row r="143" spans="1:17" s="65" customFormat="1" ht="60" x14ac:dyDescent="0.25">
      <c r="A143" s="49">
        <f t="shared" si="2"/>
        <v>138</v>
      </c>
      <c r="B143" s="14">
        <v>42368</v>
      </c>
      <c r="C143" s="14">
        <v>42368</v>
      </c>
      <c r="D143" s="9">
        <v>1556</v>
      </c>
      <c r="E143" s="61">
        <v>101976</v>
      </c>
      <c r="F143" s="61">
        <v>0</v>
      </c>
      <c r="G143" s="11" t="s">
        <v>372</v>
      </c>
      <c r="H143" s="11" t="s">
        <v>372</v>
      </c>
      <c r="I143" s="20" t="s">
        <v>19</v>
      </c>
      <c r="J143" s="10" t="s">
        <v>59</v>
      </c>
      <c r="K143" s="62" t="s">
        <v>14</v>
      </c>
      <c r="L143" s="62" t="s">
        <v>14</v>
      </c>
      <c r="M143" s="16" t="s">
        <v>373</v>
      </c>
      <c r="N143" s="11" t="s">
        <v>374</v>
      </c>
      <c r="O143" s="66" t="s">
        <v>375</v>
      </c>
      <c r="P143" s="10" t="s">
        <v>542</v>
      </c>
      <c r="Q143" s="10" t="s">
        <v>1107</v>
      </c>
    </row>
    <row r="144" spans="1:17" s="65" customFormat="1" ht="60" x14ac:dyDescent="0.25">
      <c r="A144" s="49">
        <f t="shared" si="2"/>
        <v>139</v>
      </c>
      <c r="B144" s="14">
        <v>42369</v>
      </c>
      <c r="C144" s="14">
        <v>42369</v>
      </c>
      <c r="D144" s="9">
        <v>1560</v>
      </c>
      <c r="E144" s="15">
        <v>91658.73</v>
      </c>
      <c r="F144" s="15">
        <v>0</v>
      </c>
      <c r="G144" s="11" t="s">
        <v>757</v>
      </c>
      <c r="H144" s="11" t="s">
        <v>197</v>
      </c>
      <c r="I144" s="20" t="s">
        <v>19</v>
      </c>
      <c r="J144" s="10" t="s">
        <v>376</v>
      </c>
      <c r="K144" s="10" t="s">
        <v>14</v>
      </c>
      <c r="L144" s="10" t="s">
        <v>14</v>
      </c>
      <c r="M144" s="16" t="s">
        <v>15</v>
      </c>
      <c r="N144" s="11" t="s">
        <v>377</v>
      </c>
      <c r="O144" s="67" t="s">
        <v>378</v>
      </c>
      <c r="P144" s="10" t="s">
        <v>546</v>
      </c>
      <c r="Q144" s="10" t="s">
        <v>795</v>
      </c>
    </row>
    <row r="145" spans="1:17" s="65" customFormat="1" ht="75" x14ac:dyDescent="0.25">
      <c r="A145" s="49">
        <f t="shared" si="2"/>
        <v>140</v>
      </c>
      <c r="B145" s="14">
        <v>42369</v>
      </c>
      <c r="C145" s="14">
        <v>42369</v>
      </c>
      <c r="D145" s="9">
        <v>1561</v>
      </c>
      <c r="E145" s="61">
        <v>381526.68</v>
      </c>
      <c r="F145" s="61">
        <v>0</v>
      </c>
      <c r="G145" s="11" t="s">
        <v>178</v>
      </c>
      <c r="H145" s="11" t="s">
        <v>178</v>
      </c>
      <c r="I145" s="20" t="s">
        <v>19</v>
      </c>
      <c r="J145" s="10" t="s">
        <v>379</v>
      </c>
      <c r="K145" s="62" t="s">
        <v>14</v>
      </c>
      <c r="L145" s="62" t="s">
        <v>14</v>
      </c>
      <c r="M145" s="16" t="s">
        <v>180</v>
      </c>
      <c r="N145" s="11" t="s">
        <v>181</v>
      </c>
      <c r="O145" s="66" t="s">
        <v>380</v>
      </c>
      <c r="P145" s="10" t="s">
        <v>577</v>
      </c>
      <c r="Q145" s="10" t="s">
        <v>1296</v>
      </c>
    </row>
    <row r="146" spans="1:17" s="48" customFormat="1" ht="60" x14ac:dyDescent="0.25">
      <c r="A146" s="49">
        <f t="shared" si="2"/>
        <v>141</v>
      </c>
      <c r="B146" s="81">
        <v>42390</v>
      </c>
      <c r="C146" s="81">
        <v>42390</v>
      </c>
      <c r="D146" s="40">
        <v>2</v>
      </c>
      <c r="E146" s="41">
        <v>144212.44</v>
      </c>
      <c r="F146" s="41">
        <v>0</v>
      </c>
      <c r="G146" s="58" t="s">
        <v>383</v>
      </c>
      <c r="H146" s="58" t="s">
        <v>383</v>
      </c>
      <c r="I146" s="44" t="s">
        <v>118</v>
      </c>
      <c r="J146" s="49" t="s">
        <v>688</v>
      </c>
      <c r="K146" s="45" t="s">
        <v>14</v>
      </c>
      <c r="L146" s="45" t="s">
        <v>14</v>
      </c>
      <c r="M146" s="46" t="s">
        <v>385</v>
      </c>
      <c r="N146" s="58" t="s">
        <v>188</v>
      </c>
      <c r="O146" s="45" t="s">
        <v>386</v>
      </c>
      <c r="P146" s="49" t="s">
        <v>577</v>
      </c>
      <c r="Q146" s="10" t="s">
        <v>1345</v>
      </c>
    </row>
    <row r="147" spans="1:17" s="48" customFormat="1" ht="60" x14ac:dyDescent="0.25">
      <c r="A147" s="49">
        <f t="shared" si="2"/>
        <v>142</v>
      </c>
      <c r="B147" s="81">
        <v>42390</v>
      </c>
      <c r="C147" s="81">
        <v>42390</v>
      </c>
      <c r="D147" s="40">
        <v>30</v>
      </c>
      <c r="E147" s="15">
        <v>85904</v>
      </c>
      <c r="F147" s="15">
        <v>0</v>
      </c>
      <c r="G147" s="11" t="s">
        <v>340</v>
      </c>
      <c r="H147" s="58" t="s">
        <v>340</v>
      </c>
      <c r="I147" s="45" t="s">
        <v>387</v>
      </c>
      <c r="J147" s="49" t="s">
        <v>207</v>
      </c>
      <c r="K147" s="10" t="s">
        <v>14</v>
      </c>
      <c r="L147" s="10" t="s">
        <v>14</v>
      </c>
      <c r="M147" s="46" t="s">
        <v>388</v>
      </c>
      <c r="N147" s="58" t="s">
        <v>341</v>
      </c>
      <c r="O147" s="45" t="s">
        <v>389</v>
      </c>
      <c r="P147" s="49" t="s">
        <v>540</v>
      </c>
      <c r="Q147" s="10" t="s">
        <v>1345</v>
      </c>
    </row>
    <row r="148" spans="1:17" s="13" customFormat="1" ht="75" x14ac:dyDescent="0.25">
      <c r="A148" s="49">
        <f t="shared" si="2"/>
        <v>143</v>
      </c>
      <c r="B148" s="81">
        <v>42390</v>
      </c>
      <c r="C148" s="81">
        <v>42391</v>
      </c>
      <c r="D148" s="40">
        <v>1</v>
      </c>
      <c r="E148" s="41">
        <v>315000</v>
      </c>
      <c r="F148" s="41">
        <v>0</v>
      </c>
      <c r="G148" s="58" t="s">
        <v>390</v>
      </c>
      <c r="H148" s="58" t="s">
        <v>390</v>
      </c>
      <c r="I148" s="50" t="s">
        <v>118</v>
      </c>
      <c r="J148" s="45" t="s">
        <v>391</v>
      </c>
      <c r="K148" s="10" t="s">
        <v>14</v>
      </c>
      <c r="L148" s="10" t="s">
        <v>14</v>
      </c>
      <c r="M148" s="46" t="s">
        <v>45</v>
      </c>
      <c r="N148" s="58" t="s">
        <v>393</v>
      </c>
      <c r="O148" s="45" t="s">
        <v>394</v>
      </c>
      <c r="P148" s="45" t="s">
        <v>537</v>
      </c>
      <c r="Q148" s="10" t="s">
        <v>1346</v>
      </c>
    </row>
    <row r="149" spans="1:17" s="13" customFormat="1" ht="75" x14ac:dyDescent="0.25">
      <c r="A149" s="49">
        <f t="shared" si="2"/>
        <v>144</v>
      </c>
      <c r="B149" s="81">
        <v>42390</v>
      </c>
      <c r="C149" s="81">
        <v>42390</v>
      </c>
      <c r="D149" s="9">
        <v>31</v>
      </c>
      <c r="E149" s="15">
        <v>128614.3</v>
      </c>
      <c r="F149" s="15">
        <v>0</v>
      </c>
      <c r="G149" s="58" t="s">
        <v>259</v>
      </c>
      <c r="H149" s="58" t="s">
        <v>259</v>
      </c>
      <c r="I149" s="50" t="s">
        <v>387</v>
      </c>
      <c r="J149" s="49" t="s">
        <v>260</v>
      </c>
      <c r="K149" s="10" t="s">
        <v>14</v>
      </c>
      <c r="L149" s="10" t="s">
        <v>14</v>
      </c>
      <c r="M149" s="46" t="s">
        <v>109</v>
      </c>
      <c r="N149" s="58" t="s">
        <v>261</v>
      </c>
      <c r="O149" s="45" t="s">
        <v>396</v>
      </c>
      <c r="P149" s="49" t="s">
        <v>573</v>
      </c>
      <c r="Q149" s="10" t="s">
        <v>1347</v>
      </c>
    </row>
    <row r="150" spans="1:17" s="13" customFormat="1" ht="60" x14ac:dyDescent="0.25">
      <c r="A150" s="49">
        <f t="shared" si="2"/>
        <v>145</v>
      </c>
      <c r="B150" s="14">
        <v>42390</v>
      </c>
      <c r="C150" s="14">
        <v>42390</v>
      </c>
      <c r="D150" s="9">
        <v>32</v>
      </c>
      <c r="E150" s="15">
        <v>230382.34</v>
      </c>
      <c r="F150" s="15">
        <v>0</v>
      </c>
      <c r="G150" s="51" t="s">
        <v>302</v>
      </c>
      <c r="H150" s="58" t="s">
        <v>302</v>
      </c>
      <c r="I150" s="50" t="s">
        <v>387</v>
      </c>
      <c r="J150" s="49" t="s">
        <v>303</v>
      </c>
      <c r="K150" s="62" t="s">
        <v>26</v>
      </c>
      <c r="L150" s="62" t="s">
        <v>27</v>
      </c>
      <c r="M150" s="46" t="s">
        <v>397</v>
      </c>
      <c r="N150" s="58" t="s">
        <v>305</v>
      </c>
      <c r="O150" s="45" t="s">
        <v>398</v>
      </c>
      <c r="P150" s="49" t="s">
        <v>540</v>
      </c>
      <c r="Q150" s="10" t="s">
        <v>1348</v>
      </c>
    </row>
    <row r="151" spans="1:17" s="13" customFormat="1" ht="75" x14ac:dyDescent="0.25">
      <c r="A151" s="49">
        <f t="shared" si="2"/>
        <v>146</v>
      </c>
      <c r="B151" s="14">
        <v>42391</v>
      </c>
      <c r="C151" s="14">
        <v>42391</v>
      </c>
      <c r="D151" s="9">
        <v>48</v>
      </c>
      <c r="E151" s="15">
        <v>307602.31400000001</v>
      </c>
      <c r="F151" s="15">
        <v>0</v>
      </c>
      <c r="G151" s="11" t="s">
        <v>63</v>
      </c>
      <c r="H151" s="58" t="s">
        <v>63</v>
      </c>
      <c r="I151" s="50" t="s">
        <v>387</v>
      </c>
      <c r="J151" s="49" t="s">
        <v>311</v>
      </c>
      <c r="K151" s="10" t="s">
        <v>14</v>
      </c>
      <c r="L151" s="10" t="s">
        <v>14</v>
      </c>
      <c r="M151" s="46" t="s">
        <v>65</v>
      </c>
      <c r="N151" s="58" t="s">
        <v>66</v>
      </c>
      <c r="O151" s="45" t="s">
        <v>399</v>
      </c>
      <c r="P151" s="49" t="s">
        <v>562</v>
      </c>
      <c r="Q151" s="10" t="s">
        <v>1349</v>
      </c>
    </row>
    <row r="152" spans="1:17" s="13" customFormat="1" ht="75" x14ac:dyDescent="0.25">
      <c r="A152" s="49">
        <f t="shared" si="2"/>
        <v>147</v>
      </c>
      <c r="B152" s="14">
        <v>42391</v>
      </c>
      <c r="C152" s="14">
        <v>42391</v>
      </c>
      <c r="D152" s="9">
        <v>127</v>
      </c>
      <c r="E152" s="15">
        <v>137800.51</v>
      </c>
      <c r="F152" s="15">
        <v>0</v>
      </c>
      <c r="G152" s="58" t="s">
        <v>232</v>
      </c>
      <c r="H152" s="58" t="s">
        <v>232</v>
      </c>
      <c r="I152" s="23" t="s">
        <v>12</v>
      </c>
      <c r="J152" s="49" t="s">
        <v>240</v>
      </c>
      <c r="K152" s="10" t="s">
        <v>14</v>
      </c>
      <c r="L152" s="10" t="s">
        <v>14</v>
      </c>
      <c r="M152" s="24" t="s">
        <v>400</v>
      </c>
      <c r="N152" s="58" t="s">
        <v>234</v>
      </c>
      <c r="O152" s="45" t="s">
        <v>401</v>
      </c>
      <c r="P152" s="49" t="s">
        <v>562</v>
      </c>
      <c r="Q152" s="10" t="s">
        <v>1350</v>
      </c>
    </row>
    <row r="153" spans="1:17" s="48" customFormat="1" ht="60" x14ac:dyDescent="0.25">
      <c r="A153" s="49">
        <f t="shared" si="2"/>
        <v>148</v>
      </c>
      <c r="B153" s="81">
        <v>42395</v>
      </c>
      <c r="C153" s="81">
        <v>42395</v>
      </c>
      <c r="D153" s="40">
        <v>64</v>
      </c>
      <c r="E153" s="15">
        <v>243374.85</v>
      </c>
      <c r="F153" s="15">
        <v>0</v>
      </c>
      <c r="G153" s="83" t="s">
        <v>402</v>
      </c>
      <c r="H153" s="58" t="s">
        <v>402</v>
      </c>
      <c r="I153" s="45" t="s">
        <v>387</v>
      </c>
      <c r="J153" s="49" t="s">
        <v>403</v>
      </c>
      <c r="K153" s="10" t="s">
        <v>14</v>
      </c>
      <c r="L153" s="10" t="s">
        <v>14</v>
      </c>
      <c r="M153" s="46" t="s">
        <v>271</v>
      </c>
      <c r="N153" s="58" t="s">
        <v>405</v>
      </c>
      <c r="O153" s="45" t="s">
        <v>406</v>
      </c>
      <c r="P153" s="49" t="s">
        <v>577</v>
      </c>
      <c r="Q153" s="45" t="s">
        <v>1354</v>
      </c>
    </row>
    <row r="154" spans="1:17" s="48" customFormat="1" ht="60" x14ac:dyDescent="0.25">
      <c r="A154" s="49">
        <f t="shared" si="2"/>
        <v>149</v>
      </c>
      <c r="B154" s="81">
        <v>42395</v>
      </c>
      <c r="C154" s="81">
        <v>42396</v>
      </c>
      <c r="D154" s="40">
        <v>1</v>
      </c>
      <c r="E154" s="15">
        <f>338458</f>
        <v>338458</v>
      </c>
      <c r="F154" s="15">
        <v>25</v>
      </c>
      <c r="G154" s="83" t="s">
        <v>328</v>
      </c>
      <c r="H154" s="83" t="s">
        <v>328</v>
      </c>
      <c r="I154" s="44" t="s">
        <v>407</v>
      </c>
      <c r="J154" s="49" t="s">
        <v>483</v>
      </c>
      <c r="K154" s="10" t="s">
        <v>14</v>
      </c>
      <c r="L154" s="10" t="s">
        <v>14</v>
      </c>
      <c r="M154" s="46" t="s">
        <v>65</v>
      </c>
      <c r="N154" s="58" t="s">
        <v>330</v>
      </c>
      <c r="O154" s="45" t="s">
        <v>408</v>
      </c>
      <c r="P154" s="49" t="s">
        <v>542</v>
      </c>
      <c r="Q154" s="45" t="s">
        <v>1355</v>
      </c>
    </row>
    <row r="155" spans="1:17" s="48" customFormat="1" ht="75" x14ac:dyDescent="0.25">
      <c r="A155" s="49">
        <f t="shared" si="2"/>
        <v>150</v>
      </c>
      <c r="B155" s="81">
        <v>42409</v>
      </c>
      <c r="C155" s="81">
        <v>42409</v>
      </c>
      <c r="D155" s="40">
        <v>3</v>
      </c>
      <c r="E155" s="15">
        <v>163615.18</v>
      </c>
      <c r="F155" s="15">
        <v>0</v>
      </c>
      <c r="G155" s="83" t="s">
        <v>409</v>
      </c>
      <c r="H155" s="83" t="s">
        <v>409</v>
      </c>
      <c r="I155" s="44" t="s">
        <v>118</v>
      </c>
      <c r="J155" s="49" t="s">
        <v>410</v>
      </c>
      <c r="K155" s="10" t="s">
        <v>14</v>
      </c>
      <c r="L155" s="10" t="s">
        <v>14</v>
      </c>
      <c r="M155" s="46" t="s">
        <v>1373</v>
      </c>
      <c r="N155" s="58" t="s">
        <v>121</v>
      </c>
      <c r="O155" s="45" t="s">
        <v>412</v>
      </c>
      <c r="P155" s="49" t="s">
        <v>577</v>
      </c>
      <c r="Q155" s="45" t="s">
        <v>1356</v>
      </c>
    </row>
    <row r="156" spans="1:17" s="48" customFormat="1" ht="60" x14ac:dyDescent="0.25">
      <c r="A156" s="49">
        <f t="shared" si="2"/>
        <v>151</v>
      </c>
      <c r="B156" s="81">
        <v>42409</v>
      </c>
      <c r="C156" s="81">
        <v>42409</v>
      </c>
      <c r="D156" s="40">
        <v>111</v>
      </c>
      <c r="E156" s="15">
        <v>480001.2</v>
      </c>
      <c r="F156" s="15">
        <v>0</v>
      </c>
      <c r="G156" s="68" t="s">
        <v>413</v>
      </c>
      <c r="H156" s="68" t="s">
        <v>413</v>
      </c>
      <c r="I156" s="45" t="s">
        <v>387</v>
      </c>
      <c r="J156" s="49" t="s">
        <v>403</v>
      </c>
      <c r="K156" s="10" t="s">
        <v>14</v>
      </c>
      <c r="L156" s="10" t="s">
        <v>14</v>
      </c>
      <c r="M156" s="46" t="s">
        <v>114</v>
      </c>
      <c r="N156" s="58" t="s">
        <v>115</v>
      </c>
      <c r="O156" s="45" t="s">
        <v>415</v>
      </c>
      <c r="P156" s="49" t="s">
        <v>573</v>
      </c>
      <c r="Q156" s="45" t="s">
        <v>1353</v>
      </c>
    </row>
    <row r="157" spans="1:17" s="48" customFormat="1" ht="75" x14ac:dyDescent="0.25">
      <c r="A157" s="49">
        <f t="shared" si="2"/>
        <v>152</v>
      </c>
      <c r="B157" s="81">
        <v>42409</v>
      </c>
      <c r="C157" s="81">
        <v>42410</v>
      </c>
      <c r="D157" s="40">
        <v>2</v>
      </c>
      <c r="E157" s="15">
        <f>156890</f>
        <v>156890</v>
      </c>
      <c r="F157" s="15">
        <v>25</v>
      </c>
      <c r="G157" s="83" t="s">
        <v>328</v>
      </c>
      <c r="H157" s="83" t="s">
        <v>328</v>
      </c>
      <c r="I157" s="44" t="s">
        <v>407</v>
      </c>
      <c r="J157" s="49" t="s">
        <v>483</v>
      </c>
      <c r="K157" s="10" t="s">
        <v>14</v>
      </c>
      <c r="L157" s="10" t="s">
        <v>14</v>
      </c>
      <c r="M157" s="46" t="s">
        <v>65</v>
      </c>
      <c r="N157" s="58" t="s">
        <v>330</v>
      </c>
      <c r="O157" s="45" t="s">
        <v>416</v>
      </c>
      <c r="P157" s="49" t="s">
        <v>542</v>
      </c>
      <c r="Q157" s="45" t="s">
        <v>1351</v>
      </c>
    </row>
    <row r="158" spans="1:17" s="48" customFormat="1" ht="60" x14ac:dyDescent="0.25">
      <c r="A158" s="49">
        <f t="shared" si="2"/>
        <v>153</v>
      </c>
      <c r="B158" s="81">
        <v>42412</v>
      </c>
      <c r="C158" s="81">
        <v>42412</v>
      </c>
      <c r="D158" s="40">
        <v>140</v>
      </c>
      <c r="E158" s="15">
        <v>753783.88</v>
      </c>
      <c r="F158" s="15">
        <v>0</v>
      </c>
      <c r="G158" s="69" t="s">
        <v>417</v>
      </c>
      <c r="H158" s="69" t="s">
        <v>417</v>
      </c>
      <c r="I158" s="45" t="s">
        <v>387</v>
      </c>
      <c r="J158" s="49" t="s">
        <v>418</v>
      </c>
      <c r="K158" s="10" t="s">
        <v>14</v>
      </c>
      <c r="L158" s="10" t="s">
        <v>14</v>
      </c>
      <c r="M158" s="46" t="s">
        <v>65</v>
      </c>
      <c r="N158" s="58" t="s">
        <v>419</v>
      </c>
      <c r="O158" s="45" t="s">
        <v>420</v>
      </c>
      <c r="P158" s="49" t="s">
        <v>551</v>
      </c>
      <c r="Q158" s="45" t="s">
        <v>1299</v>
      </c>
    </row>
    <row r="159" spans="1:17" s="48" customFormat="1" ht="75" x14ac:dyDescent="0.25">
      <c r="A159" s="49">
        <f t="shared" si="2"/>
        <v>154</v>
      </c>
      <c r="B159" s="81">
        <v>42420</v>
      </c>
      <c r="C159" s="81">
        <v>42420</v>
      </c>
      <c r="D159" s="40">
        <v>177</v>
      </c>
      <c r="E159" s="15">
        <v>289270.73</v>
      </c>
      <c r="F159" s="15">
        <v>0</v>
      </c>
      <c r="G159" s="70" t="s">
        <v>354</v>
      </c>
      <c r="H159" s="70" t="s">
        <v>354</v>
      </c>
      <c r="I159" s="45" t="s">
        <v>387</v>
      </c>
      <c r="J159" s="45" t="s">
        <v>355</v>
      </c>
      <c r="K159" s="45" t="s">
        <v>14</v>
      </c>
      <c r="L159" s="45" t="s">
        <v>14</v>
      </c>
      <c r="M159" s="46" t="s">
        <v>1210</v>
      </c>
      <c r="N159" s="58" t="s">
        <v>356</v>
      </c>
      <c r="O159" s="47" t="s">
        <v>422</v>
      </c>
      <c r="P159" s="45" t="s">
        <v>542</v>
      </c>
      <c r="Q159" s="45" t="s">
        <v>1214</v>
      </c>
    </row>
    <row r="160" spans="1:17" s="48" customFormat="1" ht="75" x14ac:dyDescent="0.25">
      <c r="A160" s="49">
        <f t="shared" si="2"/>
        <v>155</v>
      </c>
      <c r="B160" s="81">
        <v>42420</v>
      </c>
      <c r="C160" s="81">
        <v>42420</v>
      </c>
      <c r="D160" s="40">
        <v>180</v>
      </c>
      <c r="E160" s="15">
        <v>179626.33</v>
      </c>
      <c r="F160" s="15">
        <v>0</v>
      </c>
      <c r="G160" s="42" t="s">
        <v>423</v>
      </c>
      <c r="H160" s="42" t="s">
        <v>423</v>
      </c>
      <c r="I160" s="45" t="s">
        <v>387</v>
      </c>
      <c r="J160" s="45" t="s">
        <v>424</v>
      </c>
      <c r="K160" s="45" t="s">
        <v>14</v>
      </c>
      <c r="L160" s="45" t="s">
        <v>14</v>
      </c>
      <c r="M160" s="46" t="s">
        <v>890</v>
      </c>
      <c r="N160" s="58" t="s">
        <v>425</v>
      </c>
      <c r="O160" s="47" t="s">
        <v>426</v>
      </c>
      <c r="P160" s="45" t="s">
        <v>577</v>
      </c>
      <c r="Q160" s="45" t="s">
        <v>1352</v>
      </c>
    </row>
    <row r="161" spans="1:17" s="48" customFormat="1" ht="75" x14ac:dyDescent="0.25">
      <c r="A161" s="49">
        <f t="shared" si="2"/>
        <v>156</v>
      </c>
      <c r="B161" s="81">
        <v>42420</v>
      </c>
      <c r="C161" s="81">
        <v>42420</v>
      </c>
      <c r="D161" s="40">
        <v>178</v>
      </c>
      <c r="E161" s="15">
        <v>225400</v>
      </c>
      <c r="F161" s="15">
        <v>0</v>
      </c>
      <c r="G161" s="42" t="s">
        <v>367</v>
      </c>
      <c r="H161" s="42" t="s">
        <v>367</v>
      </c>
      <c r="I161" s="45" t="s">
        <v>387</v>
      </c>
      <c r="J161" s="45" t="s">
        <v>368</v>
      </c>
      <c r="K161" s="45" t="s">
        <v>14</v>
      </c>
      <c r="L161" s="45" t="s">
        <v>14</v>
      </c>
      <c r="M161" s="46" t="s">
        <v>65</v>
      </c>
      <c r="N161" s="58" t="s">
        <v>369</v>
      </c>
      <c r="O161" s="47" t="s">
        <v>427</v>
      </c>
      <c r="P161" s="45" t="s">
        <v>542</v>
      </c>
      <c r="Q161" s="45" t="s">
        <v>1317</v>
      </c>
    </row>
    <row r="162" spans="1:17" s="48" customFormat="1" ht="75" x14ac:dyDescent="0.25">
      <c r="A162" s="49">
        <f t="shared" si="2"/>
        <v>157</v>
      </c>
      <c r="B162" s="14">
        <v>42420</v>
      </c>
      <c r="C162" s="14">
        <v>42420</v>
      </c>
      <c r="D162" s="9">
        <v>179</v>
      </c>
      <c r="E162" s="15">
        <v>237944</v>
      </c>
      <c r="F162" s="15">
        <v>0</v>
      </c>
      <c r="G162" s="42" t="s">
        <v>372</v>
      </c>
      <c r="H162" s="42" t="s">
        <v>372</v>
      </c>
      <c r="I162" s="45" t="s">
        <v>387</v>
      </c>
      <c r="J162" s="10" t="s">
        <v>59</v>
      </c>
      <c r="K162" s="45" t="s">
        <v>14</v>
      </c>
      <c r="L162" s="45" t="s">
        <v>14</v>
      </c>
      <c r="M162" s="16" t="s">
        <v>428</v>
      </c>
      <c r="N162" s="11" t="s">
        <v>429</v>
      </c>
      <c r="O162" s="52" t="s">
        <v>430</v>
      </c>
      <c r="P162" s="10" t="s">
        <v>542</v>
      </c>
      <c r="Q162" s="10" t="s">
        <v>1318</v>
      </c>
    </row>
    <row r="163" spans="1:17" s="53" customFormat="1" ht="75" x14ac:dyDescent="0.25">
      <c r="A163" s="49">
        <f t="shared" si="2"/>
        <v>158</v>
      </c>
      <c r="B163" s="14">
        <v>42426</v>
      </c>
      <c r="C163" s="14">
        <v>42426</v>
      </c>
      <c r="D163" s="9">
        <v>201</v>
      </c>
      <c r="E163" s="15">
        <v>2353689.06</v>
      </c>
      <c r="F163" s="15">
        <v>0</v>
      </c>
      <c r="G163" s="42" t="s">
        <v>431</v>
      </c>
      <c r="H163" s="42" t="s">
        <v>431</v>
      </c>
      <c r="I163" s="45" t="s">
        <v>387</v>
      </c>
      <c r="J163" s="10" t="s">
        <v>432</v>
      </c>
      <c r="K163" s="45" t="s">
        <v>14</v>
      </c>
      <c r="L163" s="45" t="s">
        <v>14</v>
      </c>
      <c r="M163" s="16" t="s">
        <v>433</v>
      </c>
      <c r="N163" s="11" t="s">
        <v>434</v>
      </c>
      <c r="O163" s="52" t="s">
        <v>435</v>
      </c>
      <c r="P163" s="10" t="s">
        <v>537</v>
      </c>
      <c r="Q163" s="10" t="s">
        <v>1316</v>
      </c>
    </row>
    <row r="164" spans="1:17" s="13" customFormat="1" ht="75" x14ac:dyDescent="0.25">
      <c r="A164" s="49">
        <f t="shared" si="2"/>
        <v>159</v>
      </c>
      <c r="B164" s="14">
        <v>42426</v>
      </c>
      <c r="C164" s="14">
        <v>42426</v>
      </c>
      <c r="D164" s="9">
        <v>194</v>
      </c>
      <c r="E164" s="15">
        <v>350000</v>
      </c>
      <c r="F164" s="15">
        <v>0</v>
      </c>
      <c r="G164" s="11" t="s">
        <v>436</v>
      </c>
      <c r="H164" s="11" t="s">
        <v>436</v>
      </c>
      <c r="I164" s="45" t="s">
        <v>387</v>
      </c>
      <c r="J164" s="10" t="s">
        <v>437</v>
      </c>
      <c r="K164" s="45" t="s">
        <v>14</v>
      </c>
      <c r="L164" s="45" t="s">
        <v>14</v>
      </c>
      <c r="M164" s="16" t="s">
        <v>867</v>
      </c>
      <c r="N164" s="11" t="s">
        <v>439</v>
      </c>
      <c r="O164" s="12" t="s">
        <v>440</v>
      </c>
      <c r="P164" s="10" t="s">
        <v>551</v>
      </c>
      <c r="Q164" s="10" t="s">
        <v>1314</v>
      </c>
    </row>
    <row r="165" spans="1:17" s="71" customFormat="1" ht="75" x14ac:dyDescent="0.25">
      <c r="A165" s="39">
        <f t="shared" si="2"/>
        <v>160</v>
      </c>
      <c r="B165" s="14">
        <v>42426</v>
      </c>
      <c r="C165" s="14">
        <v>42426</v>
      </c>
      <c r="D165" s="9">
        <v>200</v>
      </c>
      <c r="E165" s="15">
        <v>5358015.16</v>
      </c>
      <c r="F165" s="15">
        <v>0</v>
      </c>
      <c r="G165" s="84" t="s">
        <v>441</v>
      </c>
      <c r="H165" s="84" t="s">
        <v>441</v>
      </c>
      <c r="I165" s="10" t="s">
        <v>387</v>
      </c>
      <c r="J165" s="10" t="s">
        <v>391</v>
      </c>
      <c r="K165" s="10" t="s">
        <v>14</v>
      </c>
      <c r="L165" s="10" t="s">
        <v>14</v>
      </c>
      <c r="M165" s="10" t="s">
        <v>442</v>
      </c>
      <c r="N165" s="11" t="s">
        <v>443</v>
      </c>
      <c r="O165" s="10" t="s">
        <v>444</v>
      </c>
      <c r="P165" s="10" t="s">
        <v>537</v>
      </c>
      <c r="Q165" s="10" t="s">
        <v>1315</v>
      </c>
    </row>
    <row r="166" spans="1:17" s="13" customFormat="1" ht="75" x14ac:dyDescent="0.25">
      <c r="A166" s="49">
        <f t="shared" si="2"/>
        <v>161</v>
      </c>
      <c r="B166" s="14">
        <v>42429</v>
      </c>
      <c r="C166" s="14">
        <v>42429</v>
      </c>
      <c r="D166" s="9">
        <v>934</v>
      </c>
      <c r="E166" s="41">
        <v>600000</v>
      </c>
      <c r="F166" s="41">
        <v>0</v>
      </c>
      <c r="G166" s="83" t="s">
        <v>707</v>
      </c>
      <c r="H166" s="83" t="s">
        <v>707</v>
      </c>
      <c r="I166" s="23" t="s">
        <v>12</v>
      </c>
      <c r="J166" s="49" t="s">
        <v>445</v>
      </c>
      <c r="K166" s="45" t="s">
        <v>14</v>
      </c>
      <c r="L166" s="45" t="s">
        <v>14</v>
      </c>
      <c r="M166" s="45" t="s">
        <v>275</v>
      </c>
      <c r="N166" s="11" t="s">
        <v>447</v>
      </c>
      <c r="O166" s="45" t="s">
        <v>448</v>
      </c>
      <c r="P166" s="49" t="s">
        <v>551</v>
      </c>
      <c r="Q166" s="10" t="s">
        <v>1314</v>
      </c>
    </row>
    <row r="167" spans="1:17" s="13" customFormat="1" ht="75" x14ac:dyDescent="0.25">
      <c r="A167" s="39">
        <f t="shared" si="2"/>
        <v>162</v>
      </c>
      <c r="B167" s="14">
        <v>42430</v>
      </c>
      <c r="C167" s="14">
        <v>42430</v>
      </c>
      <c r="D167" s="9">
        <v>934</v>
      </c>
      <c r="E167" s="127">
        <v>-600000</v>
      </c>
      <c r="F167" s="15">
        <v>0</v>
      </c>
      <c r="G167" s="84" t="s">
        <v>707</v>
      </c>
      <c r="H167" s="84" t="s">
        <v>707</v>
      </c>
      <c r="I167" s="20" t="s">
        <v>12</v>
      </c>
      <c r="J167" s="39" t="s">
        <v>445</v>
      </c>
      <c r="K167" s="10" t="s">
        <v>14</v>
      </c>
      <c r="L167" s="10" t="s">
        <v>14</v>
      </c>
      <c r="M167" s="10" t="s">
        <v>275</v>
      </c>
      <c r="N167" s="11" t="s">
        <v>447</v>
      </c>
      <c r="O167" s="10" t="s">
        <v>448</v>
      </c>
      <c r="P167" s="39" t="s">
        <v>551</v>
      </c>
      <c r="Q167" s="10" t="s">
        <v>805</v>
      </c>
    </row>
    <row r="168" spans="1:17" s="71" customFormat="1" ht="75" x14ac:dyDescent="0.25">
      <c r="A168" s="49">
        <f t="shared" si="2"/>
        <v>163</v>
      </c>
      <c r="B168" s="14">
        <v>42451</v>
      </c>
      <c r="C168" s="14">
        <v>42451</v>
      </c>
      <c r="D168" s="9">
        <v>1277</v>
      </c>
      <c r="E168" s="15">
        <v>600000</v>
      </c>
      <c r="F168" s="15">
        <v>0</v>
      </c>
      <c r="G168" s="84" t="s">
        <v>707</v>
      </c>
      <c r="H168" s="84" t="s">
        <v>707</v>
      </c>
      <c r="I168" s="20" t="s">
        <v>12</v>
      </c>
      <c r="J168" s="39" t="s">
        <v>445</v>
      </c>
      <c r="K168" s="10" t="s">
        <v>14</v>
      </c>
      <c r="L168" s="10" t="s">
        <v>14</v>
      </c>
      <c r="M168" s="10" t="s">
        <v>275</v>
      </c>
      <c r="N168" s="11" t="s">
        <v>447</v>
      </c>
      <c r="O168" s="10" t="s">
        <v>448</v>
      </c>
      <c r="P168" s="39" t="s">
        <v>551</v>
      </c>
      <c r="Q168" s="10" t="s">
        <v>1324</v>
      </c>
    </row>
    <row r="169" spans="1:17" s="13" customFormat="1" ht="60" x14ac:dyDescent="0.25">
      <c r="A169" s="49">
        <f t="shared" si="2"/>
        <v>164</v>
      </c>
      <c r="B169" s="14">
        <v>42429</v>
      </c>
      <c r="C169" s="14">
        <v>42429</v>
      </c>
      <c r="D169" s="9">
        <v>203</v>
      </c>
      <c r="E169" s="15">
        <v>349118</v>
      </c>
      <c r="F169" s="15">
        <v>0</v>
      </c>
      <c r="G169" s="83" t="s">
        <v>449</v>
      </c>
      <c r="H169" s="83" t="s">
        <v>449</v>
      </c>
      <c r="I169" s="45" t="s">
        <v>387</v>
      </c>
      <c r="J169" s="49" t="s">
        <v>285</v>
      </c>
      <c r="K169" s="45" t="s">
        <v>26</v>
      </c>
      <c r="L169" s="45" t="s">
        <v>283</v>
      </c>
      <c r="M169" s="16" t="s">
        <v>194</v>
      </c>
      <c r="N169" s="11" t="s">
        <v>61</v>
      </c>
      <c r="O169" s="45" t="s">
        <v>450</v>
      </c>
      <c r="P169" s="49" t="s">
        <v>542</v>
      </c>
      <c r="Q169" s="10" t="s">
        <v>1323</v>
      </c>
    </row>
    <row r="170" spans="1:17" s="13" customFormat="1" ht="75" x14ac:dyDescent="0.25">
      <c r="A170" s="49">
        <f t="shared" si="2"/>
        <v>165</v>
      </c>
      <c r="B170" s="14">
        <v>42440</v>
      </c>
      <c r="C170" s="14">
        <v>42440</v>
      </c>
      <c r="D170" s="9">
        <v>265</v>
      </c>
      <c r="E170" s="15">
        <v>101436.71</v>
      </c>
      <c r="F170" s="15">
        <v>0</v>
      </c>
      <c r="G170" s="72" t="s">
        <v>451</v>
      </c>
      <c r="H170" s="72" t="s">
        <v>451</v>
      </c>
      <c r="I170" s="45" t="s">
        <v>387</v>
      </c>
      <c r="J170" s="73" t="s">
        <v>85</v>
      </c>
      <c r="K170" s="45" t="s">
        <v>14</v>
      </c>
      <c r="L170" s="45" t="s">
        <v>14</v>
      </c>
      <c r="M170" s="16" t="s">
        <v>86</v>
      </c>
      <c r="N170" s="11" t="s">
        <v>87</v>
      </c>
      <c r="O170" s="66" t="s">
        <v>453</v>
      </c>
      <c r="P170" s="73" t="s">
        <v>551</v>
      </c>
      <c r="Q170" s="10" t="s">
        <v>1193</v>
      </c>
    </row>
    <row r="171" spans="1:17" s="13" customFormat="1" ht="75" x14ac:dyDescent="0.25">
      <c r="A171" s="49">
        <f t="shared" si="2"/>
        <v>166</v>
      </c>
      <c r="B171" s="14">
        <v>42440</v>
      </c>
      <c r="C171" s="14">
        <v>42440</v>
      </c>
      <c r="D171" s="9">
        <v>264</v>
      </c>
      <c r="E171" s="15">
        <v>151000</v>
      </c>
      <c r="F171" s="15">
        <v>0</v>
      </c>
      <c r="G171" s="72" t="s">
        <v>454</v>
      </c>
      <c r="H171" s="72" t="s">
        <v>454</v>
      </c>
      <c r="I171" s="45" t="s">
        <v>387</v>
      </c>
      <c r="J171" s="73" t="s">
        <v>54</v>
      </c>
      <c r="K171" s="45" t="s">
        <v>14</v>
      </c>
      <c r="L171" s="45" t="s">
        <v>14</v>
      </c>
      <c r="M171" s="16" t="s">
        <v>939</v>
      </c>
      <c r="N171" s="11" t="s">
        <v>229</v>
      </c>
      <c r="O171" s="66" t="s">
        <v>455</v>
      </c>
      <c r="P171" s="73" t="s">
        <v>551</v>
      </c>
      <c r="Q171" s="10" t="s">
        <v>1322</v>
      </c>
    </row>
    <row r="172" spans="1:17" s="13" customFormat="1" ht="75" x14ac:dyDescent="0.25">
      <c r="A172" s="49">
        <f t="shared" si="2"/>
        <v>167</v>
      </c>
      <c r="B172" s="14">
        <v>42440</v>
      </c>
      <c r="C172" s="14">
        <v>42440</v>
      </c>
      <c r="D172" s="9">
        <v>266</v>
      </c>
      <c r="E172" s="41">
        <v>63000</v>
      </c>
      <c r="F172" s="41">
        <v>0</v>
      </c>
      <c r="G172" s="72" t="s">
        <v>456</v>
      </c>
      <c r="H172" s="72" t="s">
        <v>456</v>
      </c>
      <c r="I172" s="45" t="s">
        <v>387</v>
      </c>
      <c r="J172" s="73" t="s">
        <v>39</v>
      </c>
      <c r="K172" s="45" t="s">
        <v>26</v>
      </c>
      <c r="L172" s="45" t="s">
        <v>248</v>
      </c>
      <c r="M172" s="16" t="s">
        <v>141</v>
      </c>
      <c r="N172" s="11" t="s">
        <v>458</v>
      </c>
      <c r="O172" s="66" t="s">
        <v>459</v>
      </c>
      <c r="P172" s="73" t="s">
        <v>542</v>
      </c>
      <c r="Q172" s="73" t="s">
        <v>1321</v>
      </c>
    </row>
    <row r="173" spans="1:17" s="13" customFormat="1" ht="60" x14ac:dyDescent="0.25">
      <c r="A173" s="49">
        <f t="shared" si="2"/>
        <v>168</v>
      </c>
      <c r="B173" s="14">
        <v>42440</v>
      </c>
      <c r="C173" s="14">
        <v>42440</v>
      </c>
      <c r="D173" s="9">
        <v>4</v>
      </c>
      <c r="E173" s="41">
        <v>336495.7</v>
      </c>
      <c r="F173" s="41">
        <v>0</v>
      </c>
      <c r="G173" s="83" t="s">
        <v>460</v>
      </c>
      <c r="H173" s="83" t="s">
        <v>460</v>
      </c>
      <c r="I173" s="50" t="s">
        <v>118</v>
      </c>
      <c r="J173" s="73" t="s">
        <v>384</v>
      </c>
      <c r="K173" s="45" t="s">
        <v>14</v>
      </c>
      <c r="L173" s="45" t="s">
        <v>14</v>
      </c>
      <c r="M173" s="16" t="s">
        <v>385</v>
      </c>
      <c r="N173" s="11" t="s">
        <v>188</v>
      </c>
      <c r="O173" s="45" t="s">
        <v>461</v>
      </c>
      <c r="P173" s="73" t="s">
        <v>573</v>
      </c>
      <c r="Q173" s="73" t="s">
        <v>1320</v>
      </c>
    </row>
    <row r="174" spans="1:17" s="13" customFormat="1" ht="75" x14ac:dyDescent="0.25">
      <c r="A174" s="49">
        <f t="shared" si="2"/>
        <v>169</v>
      </c>
      <c r="B174" s="14">
        <v>42440</v>
      </c>
      <c r="C174" s="14">
        <v>42440</v>
      </c>
      <c r="D174" s="9">
        <v>267</v>
      </c>
      <c r="E174" s="41">
        <v>97000</v>
      </c>
      <c r="F174" s="41">
        <v>0</v>
      </c>
      <c r="G174" s="72" t="s">
        <v>200</v>
      </c>
      <c r="H174" s="72" t="s">
        <v>200</v>
      </c>
      <c r="I174" s="45" t="s">
        <v>387</v>
      </c>
      <c r="J174" s="73" t="s">
        <v>201</v>
      </c>
      <c r="K174" s="45" t="s">
        <v>14</v>
      </c>
      <c r="L174" s="45" t="s">
        <v>14</v>
      </c>
      <c r="M174" s="16" t="s">
        <v>1210</v>
      </c>
      <c r="N174" s="11" t="s">
        <v>203</v>
      </c>
      <c r="O174" s="66" t="s">
        <v>462</v>
      </c>
      <c r="P174" s="73" t="s">
        <v>551</v>
      </c>
      <c r="Q174" s="73" t="s">
        <v>1213</v>
      </c>
    </row>
    <row r="175" spans="1:17" s="13" customFormat="1" ht="75" x14ac:dyDescent="0.25">
      <c r="A175" s="49">
        <f t="shared" si="2"/>
        <v>170</v>
      </c>
      <c r="B175" s="56">
        <v>42443</v>
      </c>
      <c r="C175" s="56">
        <v>42443</v>
      </c>
      <c r="D175" s="9">
        <v>275</v>
      </c>
      <c r="E175" s="41">
        <v>1751828.65</v>
      </c>
      <c r="F175" s="41">
        <v>0</v>
      </c>
      <c r="G175" s="72" t="s">
        <v>463</v>
      </c>
      <c r="H175" s="72" t="s">
        <v>463</v>
      </c>
      <c r="I175" s="45" t="s">
        <v>387</v>
      </c>
      <c r="J175" s="45" t="s">
        <v>432</v>
      </c>
      <c r="K175" s="45" t="s">
        <v>14</v>
      </c>
      <c r="L175" s="45" t="s">
        <v>14</v>
      </c>
      <c r="M175" s="16" t="s">
        <v>40</v>
      </c>
      <c r="N175" s="11" t="s">
        <v>464</v>
      </c>
      <c r="O175" s="45" t="s">
        <v>465</v>
      </c>
      <c r="P175" s="45" t="s">
        <v>537</v>
      </c>
      <c r="Q175" s="45" t="s">
        <v>1319</v>
      </c>
    </row>
    <row r="176" spans="1:17" s="13" customFormat="1" ht="75" x14ac:dyDescent="0.25">
      <c r="A176" s="49">
        <f t="shared" si="2"/>
        <v>171</v>
      </c>
      <c r="B176" s="56">
        <v>42445</v>
      </c>
      <c r="C176" s="56">
        <v>42445</v>
      </c>
      <c r="D176" s="9">
        <v>1175</v>
      </c>
      <c r="E176" s="41">
        <v>360000</v>
      </c>
      <c r="F176" s="41">
        <v>0</v>
      </c>
      <c r="G176" s="57" t="s">
        <v>332</v>
      </c>
      <c r="H176" s="57" t="s">
        <v>332</v>
      </c>
      <c r="I176" s="23" t="s">
        <v>12</v>
      </c>
      <c r="J176" s="10" t="s">
        <v>186</v>
      </c>
      <c r="K176" s="45" t="s">
        <v>14</v>
      </c>
      <c r="L176" s="45" t="s">
        <v>14</v>
      </c>
      <c r="M176" s="16" t="s">
        <v>466</v>
      </c>
      <c r="N176" s="11" t="s">
        <v>229</v>
      </c>
      <c r="O176" s="66" t="s">
        <v>467</v>
      </c>
      <c r="P176" s="10" t="s">
        <v>573</v>
      </c>
      <c r="Q176" s="10" t="s">
        <v>1203</v>
      </c>
    </row>
    <row r="177" spans="1:17" s="13" customFormat="1" ht="60" x14ac:dyDescent="0.25">
      <c r="A177" s="49">
        <f t="shared" si="2"/>
        <v>172</v>
      </c>
      <c r="B177" s="56">
        <v>42446</v>
      </c>
      <c r="C177" s="56">
        <v>42446</v>
      </c>
      <c r="D177" s="9">
        <v>306</v>
      </c>
      <c r="E177" s="41">
        <v>60000</v>
      </c>
      <c r="F177" s="41">
        <v>0</v>
      </c>
      <c r="G177" s="58" t="s">
        <v>468</v>
      </c>
      <c r="H177" s="58" t="s">
        <v>468</v>
      </c>
      <c r="I177" s="45" t="s">
        <v>387</v>
      </c>
      <c r="J177" s="10" t="s">
        <v>403</v>
      </c>
      <c r="K177" s="45" t="s">
        <v>14</v>
      </c>
      <c r="L177" s="45" t="s">
        <v>14</v>
      </c>
      <c r="M177" s="45" t="s">
        <v>773</v>
      </c>
      <c r="N177" s="11" t="s">
        <v>470</v>
      </c>
      <c r="O177" s="66" t="s">
        <v>471</v>
      </c>
      <c r="P177" s="10" t="s">
        <v>577</v>
      </c>
      <c r="Q177" s="10" t="s">
        <v>1204</v>
      </c>
    </row>
    <row r="178" spans="1:17" s="13" customFormat="1" ht="60" x14ac:dyDescent="0.25">
      <c r="A178" s="49">
        <f t="shared" si="2"/>
        <v>173</v>
      </c>
      <c r="B178" s="14">
        <v>42446</v>
      </c>
      <c r="C178" s="14">
        <v>42446</v>
      </c>
      <c r="D178" s="9">
        <v>307</v>
      </c>
      <c r="E178" s="15">
        <v>135000</v>
      </c>
      <c r="F178" s="15">
        <v>0</v>
      </c>
      <c r="G178" s="72" t="s">
        <v>472</v>
      </c>
      <c r="H178" s="72" t="s">
        <v>472</v>
      </c>
      <c r="I178" s="45" t="s">
        <v>387</v>
      </c>
      <c r="J178" s="10" t="s">
        <v>403</v>
      </c>
      <c r="K178" s="45" t="s">
        <v>14</v>
      </c>
      <c r="L178" s="45" t="s">
        <v>14</v>
      </c>
      <c r="M178" s="45" t="s">
        <v>1414</v>
      </c>
      <c r="N178" s="11" t="s">
        <v>61</v>
      </c>
      <c r="O178" s="66" t="s">
        <v>474</v>
      </c>
      <c r="P178" s="10" t="s">
        <v>546</v>
      </c>
      <c r="Q178" s="10" t="s">
        <v>1205</v>
      </c>
    </row>
    <row r="179" spans="1:17" s="13" customFormat="1" ht="75" x14ac:dyDescent="0.25">
      <c r="A179" s="49">
        <f t="shared" si="2"/>
        <v>174</v>
      </c>
      <c r="B179" s="14">
        <v>42450</v>
      </c>
      <c r="C179" s="14">
        <v>42450</v>
      </c>
      <c r="D179" s="9">
        <v>323</v>
      </c>
      <c r="E179" s="15">
        <v>213870.36</v>
      </c>
      <c r="F179" s="15">
        <v>0</v>
      </c>
      <c r="G179" s="74" t="s">
        <v>757</v>
      </c>
      <c r="H179" s="74" t="s">
        <v>757</v>
      </c>
      <c r="I179" s="10" t="s">
        <v>387</v>
      </c>
      <c r="J179" s="10" t="s">
        <v>376</v>
      </c>
      <c r="K179" s="10" t="s">
        <v>14</v>
      </c>
      <c r="L179" s="10" t="s">
        <v>14</v>
      </c>
      <c r="M179" s="10" t="s">
        <v>15</v>
      </c>
      <c r="N179" s="11" t="s">
        <v>476</v>
      </c>
      <c r="O179" s="67" t="s">
        <v>477</v>
      </c>
      <c r="P179" s="10" t="s">
        <v>546</v>
      </c>
      <c r="Q179" s="10" t="s">
        <v>795</v>
      </c>
    </row>
    <row r="180" spans="1:17" s="13" customFormat="1" ht="60" x14ac:dyDescent="0.25">
      <c r="A180" s="49">
        <f t="shared" si="2"/>
        <v>175</v>
      </c>
      <c r="B180" s="14">
        <v>42450</v>
      </c>
      <c r="C180" s="14">
        <v>42450</v>
      </c>
      <c r="D180" s="9">
        <v>322</v>
      </c>
      <c r="E180" s="15">
        <v>338211.25</v>
      </c>
      <c r="F180" s="15">
        <v>0</v>
      </c>
      <c r="G180" s="147" t="s">
        <v>1788</v>
      </c>
      <c r="H180" s="58" t="s">
        <v>478</v>
      </c>
      <c r="I180" s="45" t="s">
        <v>387</v>
      </c>
      <c r="J180" s="45" t="s">
        <v>479</v>
      </c>
      <c r="K180" s="45" t="s">
        <v>14</v>
      </c>
      <c r="L180" s="45" t="s">
        <v>14</v>
      </c>
      <c r="M180" s="45" t="s">
        <v>887</v>
      </c>
      <c r="N180" s="11" t="s">
        <v>480</v>
      </c>
      <c r="O180" s="66" t="s">
        <v>481</v>
      </c>
      <c r="P180" s="45" t="s">
        <v>562</v>
      </c>
      <c r="Q180" s="45" t="s">
        <v>1206</v>
      </c>
    </row>
    <row r="181" spans="1:17" s="13" customFormat="1" ht="60" x14ac:dyDescent="0.25">
      <c r="A181" s="49">
        <f t="shared" si="2"/>
        <v>176</v>
      </c>
      <c r="B181" s="14">
        <v>42450</v>
      </c>
      <c r="C181" s="14">
        <v>42450</v>
      </c>
      <c r="D181" s="9">
        <v>321</v>
      </c>
      <c r="E181" s="15">
        <v>511095</v>
      </c>
      <c r="F181" s="15">
        <v>0</v>
      </c>
      <c r="G181" s="58" t="s">
        <v>482</v>
      </c>
      <c r="H181" s="58" t="s">
        <v>482</v>
      </c>
      <c r="I181" s="45" t="s">
        <v>387</v>
      </c>
      <c r="J181" s="10" t="s">
        <v>483</v>
      </c>
      <c r="K181" s="45" t="s">
        <v>14</v>
      </c>
      <c r="L181" s="45" t="s">
        <v>14</v>
      </c>
      <c r="M181" s="45" t="s">
        <v>40</v>
      </c>
      <c r="N181" s="11" t="s">
        <v>286</v>
      </c>
      <c r="O181" s="66" t="s">
        <v>484</v>
      </c>
      <c r="P181" s="10" t="s">
        <v>542</v>
      </c>
      <c r="Q181" s="10" t="s">
        <v>1207</v>
      </c>
    </row>
    <row r="182" spans="1:17" s="13" customFormat="1" ht="60" x14ac:dyDescent="0.25">
      <c r="A182" s="49">
        <f t="shared" si="2"/>
        <v>177</v>
      </c>
      <c r="B182" s="14">
        <v>42464</v>
      </c>
      <c r="C182" s="14">
        <v>42464</v>
      </c>
      <c r="D182" s="9">
        <v>406</v>
      </c>
      <c r="E182" s="41">
        <v>65945.399999999994</v>
      </c>
      <c r="F182" s="41">
        <v>0</v>
      </c>
      <c r="G182" s="11" t="s">
        <v>485</v>
      </c>
      <c r="H182" s="11" t="s">
        <v>485</v>
      </c>
      <c r="I182" s="45" t="s">
        <v>387</v>
      </c>
      <c r="J182" s="45" t="s">
        <v>486</v>
      </c>
      <c r="K182" s="45" t="s">
        <v>14</v>
      </c>
      <c r="L182" s="45" t="s">
        <v>14</v>
      </c>
      <c r="M182" s="16" t="s">
        <v>912</v>
      </c>
      <c r="N182" s="11" t="s">
        <v>487</v>
      </c>
      <c r="O182" s="12" t="s">
        <v>488</v>
      </c>
      <c r="P182" s="45" t="s">
        <v>542</v>
      </c>
      <c r="Q182" s="45" t="s">
        <v>1093</v>
      </c>
    </row>
    <row r="183" spans="1:17" s="13" customFormat="1" ht="60" x14ac:dyDescent="0.25">
      <c r="A183" s="49">
        <f t="shared" si="2"/>
        <v>178</v>
      </c>
      <c r="B183" s="14">
        <v>42464</v>
      </c>
      <c r="C183" s="14">
        <v>42464</v>
      </c>
      <c r="D183" s="9">
        <v>407</v>
      </c>
      <c r="E183" s="41">
        <v>150281.5</v>
      </c>
      <c r="F183" s="41">
        <v>0</v>
      </c>
      <c r="G183" s="11" t="s">
        <v>489</v>
      </c>
      <c r="H183" s="11" t="s">
        <v>489</v>
      </c>
      <c r="I183" s="20" t="s">
        <v>387</v>
      </c>
      <c r="J183" s="45" t="s">
        <v>39</v>
      </c>
      <c r="K183" s="45" t="s">
        <v>14</v>
      </c>
      <c r="L183" s="45" t="s">
        <v>14</v>
      </c>
      <c r="M183" s="16" t="s">
        <v>965</v>
      </c>
      <c r="N183" s="11" t="s">
        <v>490</v>
      </c>
      <c r="O183" s="12" t="s">
        <v>491</v>
      </c>
      <c r="P183" s="45" t="s">
        <v>542</v>
      </c>
      <c r="Q183" s="45" t="s">
        <v>1094</v>
      </c>
    </row>
    <row r="184" spans="1:17" s="13" customFormat="1" ht="75" x14ac:dyDescent="0.25">
      <c r="A184" s="49">
        <f t="shared" si="2"/>
        <v>179</v>
      </c>
      <c r="B184" s="14">
        <v>42465</v>
      </c>
      <c r="C184" s="14">
        <v>42465</v>
      </c>
      <c r="D184" s="9">
        <v>1</v>
      </c>
      <c r="E184" s="41">
        <v>29697.18</v>
      </c>
      <c r="F184" s="41">
        <v>0</v>
      </c>
      <c r="G184" s="11" t="s">
        <v>159</v>
      </c>
      <c r="H184" s="11" t="s">
        <v>159</v>
      </c>
      <c r="I184" s="20" t="s">
        <v>160</v>
      </c>
      <c r="J184" s="45" t="s">
        <v>161</v>
      </c>
      <c r="K184" s="45" t="s">
        <v>14</v>
      </c>
      <c r="L184" s="45" t="s">
        <v>14</v>
      </c>
      <c r="M184" s="16" t="s">
        <v>492</v>
      </c>
      <c r="N184" s="11" t="s">
        <v>163</v>
      </c>
      <c r="O184" s="12" t="s">
        <v>493</v>
      </c>
      <c r="P184" s="45" t="s">
        <v>551</v>
      </c>
      <c r="Q184" s="45" t="s">
        <v>1095</v>
      </c>
    </row>
    <row r="185" spans="1:17" s="13" customFormat="1" ht="75" x14ac:dyDescent="0.25">
      <c r="A185" s="49">
        <f t="shared" si="2"/>
        <v>180</v>
      </c>
      <c r="B185" s="14">
        <v>42465</v>
      </c>
      <c r="C185" s="14">
        <v>42465</v>
      </c>
      <c r="D185" s="9">
        <v>412</v>
      </c>
      <c r="E185" s="41">
        <v>180847.98</v>
      </c>
      <c r="F185" s="41">
        <v>0</v>
      </c>
      <c r="G185" s="11" t="s">
        <v>494</v>
      </c>
      <c r="H185" s="11" t="s">
        <v>494</v>
      </c>
      <c r="I185" s="20" t="s">
        <v>387</v>
      </c>
      <c r="J185" s="45" t="s">
        <v>495</v>
      </c>
      <c r="K185" s="45" t="s">
        <v>14</v>
      </c>
      <c r="L185" s="45" t="s">
        <v>14</v>
      </c>
      <c r="M185" s="16" t="s">
        <v>50</v>
      </c>
      <c r="N185" s="11" t="s">
        <v>497</v>
      </c>
      <c r="O185" s="12" t="s">
        <v>498</v>
      </c>
      <c r="P185" s="45" t="s">
        <v>546</v>
      </c>
      <c r="Q185" s="45" t="s">
        <v>1096</v>
      </c>
    </row>
    <row r="186" spans="1:17" s="59" customFormat="1" ht="75" x14ac:dyDescent="0.25">
      <c r="A186" s="49">
        <f t="shared" si="2"/>
        <v>181</v>
      </c>
      <c r="B186" s="14">
        <v>42473</v>
      </c>
      <c r="C186" s="14">
        <v>42473</v>
      </c>
      <c r="D186" s="9">
        <v>432</v>
      </c>
      <c r="E186" s="41">
        <v>63000</v>
      </c>
      <c r="F186" s="41">
        <v>0</v>
      </c>
      <c r="G186" s="11" t="s">
        <v>499</v>
      </c>
      <c r="H186" s="11" t="s">
        <v>499</v>
      </c>
      <c r="I186" s="20" t="s">
        <v>387</v>
      </c>
      <c r="J186" s="45" t="s">
        <v>39</v>
      </c>
      <c r="K186" s="45" t="s">
        <v>26</v>
      </c>
      <c r="L186" s="45" t="s">
        <v>248</v>
      </c>
      <c r="M186" s="16" t="s">
        <v>933</v>
      </c>
      <c r="N186" s="11" t="s">
        <v>501</v>
      </c>
      <c r="O186" s="12" t="s">
        <v>502</v>
      </c>
      <c r="P186" s="45" t="s">
        <v>542</v>
      </c>
      <c r="Q186" s="45" t="s">
        <v>1097</v>
      </c>
    </row>
    <row r="187" spans="1:17" s="59" customFormat="1" ht="60" x14ac:dyDescent="0.25">
      <c r="A187" s="49">
        <f t="shared" si="2"/>
        <v>182</v>
      </c>
      <c r="B187" s="14">
        <v>42473</v>
      </c>
      <c r="C187" s="14">
        <v>42473</v>
      </c>
      <c r="D187" s="9">
        <v>431</v>
      </c>
      <c r="E187" s="41">
        <v>24345.56</v>
      </c>
      <c r="F187" s="41">
        <v>0</v>
      </c>
      <c r="G187" s="11" t="s">
        <v>503</v>
      </c>
      <c r="H187" s="11" t="s">
        <v>503</v>
      </c>
      <c r="I187" s="20" t="s">
        <v>387</v>
      </c>
      <c r="J187" s="45" t="s">
        <v>504</v>
      </c>
      <c r="K187" s="45" t="s">
        <v>14</v>
      </c>
      <c r="L187" s="45" t="s">
        <v>14</v>
      </c>
      <c r="M187" s="16" t="s">
        <v>104</v>
      </c>
      <c r="N187" s="11" t="s">
        <v>121</v>
      </c>
      <c r="O187" s="12" t="s">
        <v>505</v>
      </c>
      <c r="P187" s="45" t="s">
        <v>542</v>
      </c>
      <c r="Q187" s="45" t="s">
        <v>1098</v>
      </c>
    </row>
    <row r="188" spans="1:17" s="59" customFormat="1" ht="75" x14ac:dyDescent="0.25">
      <c r="A188" s="49">
        <f t="shared" si="2"/>
        <v>183</v>
      </c>
      <c r="B188" s="14">
        <v>42474</v>
      </c>
      <c r="C188" s="14">
        <v>42474</v>
      </c>
      <c r="D188" s="9">
        <v>437</v>
      </c>
      <c r="E188" s="15">
        <v>164000</v>
      </c>
      <c r="F188" s="15">
        <v>0</v>
      </c>
      <c r="G188" s="11" t="s">
        <v>436</v>
      </c>
      <c r="H188" s="11" t="s">
        <v>436</v>
      </c>
      <c r="I188" s="45" t="s">
        <v>387</v>
      </c>
      <c r="J188" s="10" t="s">
        <v>437</v>
      </c>
      <c r="K188" s="45" t="s">
        <v>14</v>
      </c>
      <c r="L188" s="45" t="s">
        <v>14</v>
      </c>
      <c r="M188" s="16" t="s">
        <v>1276</v>
      </c>
      <c r="N188" s="11" t="s">
        <v>439</v>
      </c>
      <c r="O188" s="12" t="s">
        <v>507</v>
      </c>
      <c r="P188" s="10" t="s">
        <v>551</v>
      </c>
      <c r="Q188" s="10" t="s">
        <v>1099</v>
      </c>
    </row>
    <row r="189" spans="1:17" s="59" customFormat="1" ht="60" x14ac:dyDescent="0.25">
      <c r="A189" s="49">
        <f t="shared" si="2"/>
        <v>184</v>
      </c>
      <c r="B189" s="14">
        <v>42478</v>
      </c>
      <c r="C189" s="14">
        <v>42478</v>
      </c>
      <c r="D189" s="9">
        <v>450</v>
      </c>
      <c r="E189" s="15">
        <v>153000</v>
      </c>
      <c r="F189" s="15">
        <v>0</v>
      </c>
      <c r="G189" s="72" t="s">
        <v>508</v>
      </c>
      <c r="H189" s="72" t="s">
        <v>508</v>
      </c>
      <c r="I189" s="45" t="s">
        <v>387</v>
      </c>
      <c r="J189" s="10" t="s">
        <v>509</v>
      </c>
      <c r="K189" s="45" t="s">
        <v>14</v>
      </c>
      <c r="L189" s="45" t="s">
        <v>14</v>
      </c>
      <c r="M189" s="16" t="s">
        <v>939</v>
      </c>
      <c r="N189" s="11" t="s">
        <v>510</v>
      </c>
      <c r="O189" s="55" t="s">
        <v>511</v>
      </c>
      <c r="P189" s="10" t="s">
        <v>542</v>
      </c>
      <c r="Q189" s="10" t="s">
        <v>1100</v>
      </c>
    </row>
    <row r="190" spans="1:17" s="59" customFormat="1" ht="75" x14ac:dyDescent="0.25">
      <c r="A190" s="49">
        <f t="shared" si="2"/>
        <v>185</v>
      </c>
      <c r="B190" s="14">
        <v>42478</v>
      </c>
      <c r="C190" s="14">
        <v>42478</v>
      </c>
      <c r="D190" s="9">
        <v>451</v>
      </c>
      <c r="E190" s="15">
        <v>419128.09</v>
      </c>
      <c r="F190" s="15">
        <v>0</v>
      </c>
      <c r="G190" s="42" t="s">
        <v>423</v>
      </c>
      <c r="H190" s="42" t="s">
        <v>423</v>
      </c>
      <c r="I190" s="45" t="s">
        <v>387</v>
      </c>
      <c r="J190" s="10" t="s">
        <v>424</v>
      </c>
      <c r="K190" s="45" t="s">
        <v>14</v>
      </c>
      <c r="L190" s="45" t="s">
        <v>14</v>
      </c>
      <c r="M190" s="46" t="s">
        <v>65</v>
      </c>
      <c r="N190" s="11" t="s">
        <v>425</v>
      </c>
      <c r="O190" s="66" t="s">
        <v>512</v>
      </c>
      <c r="P190" s="10" t="s">
        <v>577</v>
      </c>
      <c r="Q190" s="10" t="s">
        <v>1078</v>
      </c>
    </row>
    <row r="191" spans="1:17" s="59" customFormat="1" ht="60" x14ac:dyDescent="0.25">
      <c r="A191" s="49">
        <f t="shared" si="2"/>
        <v>186</v>
      </c>
      <c r="B191" s="14">
        <v>42480</v>
      </c>
      <c r="C191" s="14">
        <v>42480</v>
      </c>
      <c r="D191" s="9">
        <v>459</v>
      </c>
      <c r="E191" s="15">
        <v>396000</v>
      </c>
      <c r="F191" s="15">
        <v>0</v>
      </c>
      <c r="G191" s="68" t="s">
        <v>413</v>
      </c>
      <c r="H191" s="68" t="s">
        <v>413</v>
      </c>
      <c r="I191" s="45" t="s">
        <v>387</v>
      </c>
      <c r="J191" s="10" t="s">
        <v>403</v>
      </c>
      <c r="K191" s="45" t="s">
        <v>14</v>
      </c>
      <c r="L191" s="45" t="s">
        <v>14</v>
      </c>
      <c r="M191" s="16" t="s">
        <v>114</v>
      </c>
      <c r="N191" s="11" t="s">
        <v>115</v>
      </c>
      <c r="O191" s="55" t="s">
        <v>513</v>
      </c>
      <c r="P191" s="10" t="s">
        <v>573</v>
      </c>
      <c r="Q191" s="10" t="s">
        <v>1079</v>
      </c>
    </row>
    <row r="192" spans="1:17" s="59" customFormat="1" ht="75" x14ac:dyDescent="0.25">
      <c r="A192" s="49">
        <f t="shared" si="2"/>
        <v>187</v>
      </c>
      <c r="B192" s="14">
        <v>42480</v>
      </c>
      <c r="C192" s="14">
        <v>42480</v>
      </c>
      <c r="D192" s="9">
        <v>460</v>
      </c>
      <c r="E192" s="15">
        <v>304176.27</v>
      </c>
      <c r="F192" s="15">
        <v>0</v>
      </c>
      <c r="G192" s="68" t="s">
        <v>514</v>
      </c>
      <c r="H192" s="68" t="s">
        <v>514</v>
      </c>
      <c r="I192" s="45" t="s">
        <v>387</v>
      </c>
      <c r="J192" s="45" t="s">
        <v>515</v>
      </c>
      <c r="K192" s="45" t="s">
        <v>14</v>
      </c>
      <c r="L192" s="45" t="s">
        <v>14</v>
      </c>
      <c r="M192" s="16" t="s">
        <v>774</v>
      </c>
      <c r="N192" s="11" t="s">
        <v>464</v>
      </c>
      <c r="O192" s="55" t="s">
        <v>516</v>
      </c>
      <c r="P192" s="45" t="s">
        <v>551</v>
      </c>
      <c r="Q192" s="45" t="s">
        <v>1080</v>
      </c>
    </row>
    <row r="193" spans="1:17" s="59" customFormat="1" ht="75" x14ac:dyDescent="0.25">
      <c r="A193" s="49">
        <f t="shared" si="2"/>
        <v>188</v>
      </c>
      <c r="B193" s="14">
        <v>42485</v>
      </c>
      <c r="C193" s="14">
        <v>42485</v>
      </c>
      <c r="D193" s="9">
        <v>493</v>
      </c>
      <c r="E193" s="15">
        <v>255057.61</v>
      </c>
      <c r="F193" s="15">
        <v>0</v>
      </c>
      <c r="G193" s="58" t="s">
        <v>482</v>
      </c>
      <c r="H193" s="58" t="s">
        <v>482</v>
      </c>
      <c r="I193" s="45" t="s">
        <v>387</v>
      </c>
      <c r="J193" s="10" t="s">
        <v>483</v>
      </c>
      <c r="K193" s="45" t="s">
        <v>14</v>
      </c>
      <c r="L193" s="45" t="s">
        <v>14</v>
      </c>
      <c r="M193" s="16" t="s">
        <v>40</v>
      </c>
      <c r="N193" s="11" t="s">
        <v>61</v>
      </c>
      <c r="O193" s="55" t="s">
        <v>517</v>
      </c>
      <c r="P193" s="10" t="s">
        <v>542</v>
      </c>
      <c r="Q193" s="10" t="s">
        <v>1081</v>
      </c>
    </row>
    <row r="194" spans="1:17" s="13" customFormat="1" ht="75" x14ac:dyDescent="0.25">
      <c r="A194" s="49">
        <f t="shared" si="2"/>
        <v>189</v>
      </c>
      <c r="B194" s="14">
        <v>42487</v>
      </c>
      <c r="C194" s="14">
        <v>42487</v>
      </c>
      <c r="D194" s="9">
        <v>512</v>
      </c>
      <c r="E194" s="15">
        <v>48000</v>
      </c>
      <c r="F194" s="15">
        <v>0</v>
      </c>
      <c r="G194" s="58" t="s">
        <v>227</v>
      </c>
      <c r="H194" s="11" t="s">
        <v>227</v>
      </c>
      <c r="I194" s="45" t="s">
        <v>387</v>
      </c>
      <c r="J194" s="10" t="s">
        <v>54</v>
      </c>
      <c r="K194" s="45" t="s">
        <v>14</v>
      </c>
      <c r="L194" s="45" t="s">
        <v>14</v>
      </c>
      <c r="M194" s="16" t="s">
        <v>228</v>
      </c>
      <c r="N194" s="11" t="s">
        <v>229</v>
      </c>
      <c r="O194" s="55" t="s">
        <v>734</v>
      </c>
      <c r="P194" s="10" t="s">
        <v>551</v>
      </c>
      <c r="Q194" s="10" t="s">
        <v>1082</v>
      </c>
    </row>
    <row r="195" spans="1:17" s="13" customFormat="1" ht="75" x14ac:dyDescent="0.25">
      <c r="A195" s="49">
        <f t="shared" si="2"/>
        <v>190</v>
      </c>
      <c r="B195" s="14">
        <v>42489</v>
      </c>
      <c r="C195" s="14">
        <v>42489</v>
      </c>
      <c r="D195" s="9">
        <v>519</v>
      </c>
      <c r="E195" s="15">
        <v>87321.24</v>
      </c>
      <c r="F195" s="15">
        <v>0</v>
      </c>
      <c r="G195" s="58" t="s">
        <v>84</v>
      </c>
      <c r="H195" s="58" t="s">
        <v>84</v>
      </c>
      <c r="I195" s="45" t="s">
        <v>387</v>
      </c>
      <c r="J195" s="10" t="s">
        <v>85</v>
      </c>
      <c r="K195" s="45" t="s">
        <v>14</v>
      </c>
      <c r="L195" s="45" t="s">
        <v>14</v>
      </c>
      <c r="M195" s="16" t="s">
        <v>86</v>
      </c>
      <c r="N195" s="11" t="s">
        <v>87</v>
      </c>
      <c r="O195" s="55" t="s">
        <v>735</v>
      </c>
      <c r="P195" s="10" t="s">
        <v>551</v>
      </c>
      <c r="Q195" s="10" t="s">
        <v>1083</v>
      </c>
    </row>
    <row r="196" spans="1:17" s="13" customFormat="1" ht="60" x14ac:dyDescent="0.25">
      <c r="A196" s="49">
        <f t="shared" si="2"/>
        <v>191</v>
      </c>
      <c r="B196" s="14">
        <v>42495</v>
      </c>
      <c r="C196" s="14">
        <v>42495</v>
      </c>
      <c r="D196" s="9">
        <v>536</v>
      </c>
      <c r="E196" s="15">
        <v>225581.37</v>
      </c>
      <c r="F196" s="15">
        <v>0</v>
      </c>
      <c r="G196" s="75" t="s">
        <v>786</v>
      </c>
      <c r="H196" s="58" t="s">
        <v>786</v>
      </c>
      <c r="I196" s="45" t="s">
        <v>387</v>
      </c>
      <c r="J196" s="10" t="s">
        <v>763</v>
      </c>
      <c r="K196" s="45" t="s">
        <v>14</v>
      </c>
      <c r="L196" s="45" t="s">
        <v>14</v>
      </c>
      <c r="M196" s="16" t="s">
        <v>787</v>
      </c>
      <c r="N196" s="11" t="s">
        <v>78</v>
      </c>
      <c r="O196" s="55" t="s">
        <v>788</v>
      </c>
      <c r="P196" s="10" t="s">
        <v>562</v>
      </c>
      <c r="Q196" s="10" t="s">
        <v>1084</v>
      </c>
    </row>
    <row r="197" spans="1:17" s="13" customFormat="1" ht="60" x14ac:dyDescent="0.25">
      <c r="A197" s="49">
        <f t="shared" si="2"/>
        <v>192</v>
      </c>
      <c r="B197" s="14">
        <v>42496</v>
      </c>
      <c r="C197" s="14">
        <v>42496</v>
      </c>
      <c r="D197" s="9">
        <v>544</v>
      </c>
      <c r="E197" s="15">
        <v>227430.49</v>
      </c>
      <c r="F197" s="15">
        <v>0</v>
      </c>
      <c r="G197" s="58" t="s">
        <v>53</v>
      </c>
      <c r="H197" s="58" t="s">
        <v>53</v>
      </c>
      <c r="I197" s="45" t="s">
        <v>387</v>
      </c>
      <c r="J197" s="10" t="s">
        <v>54</v>
      </c>
      <c r="K197" s="45" t="s">
        <v>14</v>
      </c>
      <c r="L197" s="45" t="s">
        <v>14</v>
      </c>
      <c r="M197" s="16" t="s">
        <v>55</v>
      </c>
      <c r="N197" s="11" t="s">
        <v>56</v>
      </c>
      <c r="O197" s="55" t="s">
        <v>736</v>
      </c>
      <c r="P197" s="10" t="s">
        <v>551</v>
      </c>
      <c r="Q197" s="10" t="s">
        <v>1085</v>
      </c>
    </row>
    <row r="198" spans="1:17" s="13" customFormat="1" ht="60" x14ac:dyDescent="0.25">
      <c r="A198" s="49">
        <f t="shared" si="2"/>
        <v>193</v>
      </c>
      <c r="B198" s="14">
        <v>42496</v>
      </c>
      <c r="C198" s="14">
        <v>42496</v>
      </c>
      <c r="D198" s="9">
        <v>543</v>
      </c>
      <c r="E198" s="15">
        <v>438326.34</v>
      </c>
      <c r="F198" s="15">
        <v>0</v>
      </c>
      <c r="G198" s="58" t="s">
        <v>738</v>
      </c>
      <c r="H198" s="11" t="s">
        <v>738</v>
      </c>
      <c r="I198" s="45" t="s">
        <v>387</v>
      </c>
      <c r="J198" s="10" t="s">
        <v>424</v>
      </c>
      <c r="K198" s="45" t="s">
        <v>14</v>
      </c>
      <c r="L198" s="45" t="s">
        <v>14</v>
      </c>
      <c r="M198" s="16" t="s">
        <v>767</v>
      </c>
      <c r="N198" s="11" t="s">
        <v>770</v>
      </c>
      <c r="O198" s="55" t="s">
        <v>737</v>
      </c>
      <c r="P198" s="10" t="s">
        <v>600</v>
      </c>
      <c r="Q198" s="10" t="s">
        <v>1202</v>
      </c>
    </row>
    <row r="199" spans="1:17" s="13" customFormat="1" ht="60" x14ac:dyDescent="0.25">
      <c r="A199" s="49">
        <f t="shared" si="2"/>
        <v>194</v>
      </c>
      <c r="B199" s="14">
        <v>42502</v>
      </c>
      <c r="C199" s="14">
        <v>42502</v>
      </c>
      <c r="D199" s="9">
        <v>554</v>
      </c>
      <c r="E199" s="15">
        <v>335150.56</v>
      </c>
      <c r="F199" s="15">
        <v>0</v>
      </c>
      <c r="G199" s="58" t="s">
        <v>741</v>
      </c>
      <c r="H199" s="58" t="s">
        <v>741</v>
      </c>
      <c r="I199" s="45" t="s">
        <v>387</v>
      </c>
      <c r="J199" s="10" t="s">
        <v>740</v>
      </c>
      <c r="K199" s="45" t="s">
        <v>14</v>
      </c>
      <c r="L199" s="45" t="s">
        <v>14</v>
      </c>
      <c r="M199" s="16" t="s">
        <v>768</v>
      </c>
      <c r="N199" s="11" t="s">
        <v>771</v>
      </c>
      <c r="O199" s="55" t="s">
        <v>739</v>
      </c>
      <c r="P199" s="10" t="s">
        <v>551</v>
      </c>
      <c r="Q199" s="10" t="s">
        <v>802</v>
      </c>
    </row>
    <row r="200" spans="1:17" s="13" customFormat="1" ht="60" x14ac:dyDescent="0.25">
      <c r="A200" s="49">
        <f t="shared" ref="A200:A234" si="3">A199+1</f>
        <v>195</v>
      </c>
      <c r="B200" s="14">
        <v>42503</v>
      </c>
      <c r="C200" s="14">
        <v>42503</v>
      </c>
      <c r="D200" s="9">
        <v>567</v>
      </c>
      <c r="E200" s="15">
        <v>57000</v>
      </c>
      <c r="F200" s="15">
        <v>0</v>
      </c>
      <c r="G200" s="58" t="s">
        <v>48</v>
      </c>
      <c r="H200" s="58" t="s">
        <v>48</v>
      </c>
      <c r="I200" s="45" t="s">
        <v>387</v>
      </c>
      <c r="J200" s="10" t="s">
        <v>745</v>
      </c>
      <c r="K200" s="45" t="s">
        <v>14</v>
      </c>
      <c r="L200" s="45" t="s">
        <v>14</v>
      </c>
      <c r="M200" s="16" t="s">
        <v>50</v>
      </c>
      <c r="N200" s="11" t="s">
        <v>51</v>
      </c>
      <c r="O200" s="55" t="s">
        <v>742</v>
      </c>
      <c r="P200" s="10" t="s">
        <v>542</v>
      </c>
      <c r="Q200" s="10" t="s">
        <v>1091</v>
      </c>
    </row>
    <row r="201" spans="1:17" s="13" customFormat="1" ht="60" x14ac:dyDescent="0.25">
      <c r="A201" s="49">
        <f t="shared" si="3"/>
        <v>196</v>
      </c>
      <c r="B201" s="14">
        <v>42503</v>
      </c>
      <c r="C201" s="14">
        <v>42503</v>
      </c>
      <c r="D201" s="9">
        <v>569</v>
      </c>
      <c r="E201" s="15">
        <v>51000</v>
      </c>
      <c r="F201" s="15">
        <v>0</v>
      </c>
      <c r="G201" s="58" t="s">
        <v>747</v>
      </c>
      <c r="H201" s="58" t="s">
        <v>747</v>
      </c>
      <c r="I201" s="45" t="s">
        <v>387</v>
      </c>
      <c r="J201" s="10" t="s">
        <v>746</v>
      </c>
      <c r="K201" s="45" t="s">
        <v>14</v>
      </c>
      <c r="L201" s="45" t="s">
        <v>14</v>
      </c>
      <c r="M201" s="16" t="s">
        <v>769</v>
      </c>
      <c r="N201" s="11" t="s">
        <v>434</v>
      </c>
      <c r="O201" s="55" t="s">
        <v>743</v>
      </c>
      <c r="P201" s="10" t="s">
        <v>542</v>
      </c>
      <c r="Q201" s="10" t="s">
        <v>1092</v>
      </c>
    </row>
    <row r="202" spans="1:17" s="13" customFormat="1" ht="60" x14ac:dyDescent="0.25">
      <c r="A202" s="49">
        <f t="shared" si="3"/>
        <v>197</v>
      </c>
      <c r="B202" s="14">
        <v>42503</v>
      </c>
      <c r="C202" s="14">
        <v>42503</v>
      </c>
      <c r="D202" s="9">
        <v>568</v>
      </c>
      <c r="E202" s="15">
        <v>76678.2</v>
      </c>
      <c r="F202" s="15">
        <v>0</v>
      </c>
      <c r="G202" s="58" t="s">
        <v>748</v>
      </c>
      <c r="H202" s="58" t="s">
        <v>748</v>
      </c>
      <c r="I202" s="45" t="s">
        <v>387</v>
      </c>
      <c r="J202" s="10" t="s">
        <v>59</v>
      </c>
      <c r="K202" s="45" t="s">
        <v>14</v>
      </c>
      <c r="L202" s="45" t="s">
        <v>14</v>
      </c>
      <c r="M202" s="16" t="s">
        <v>60</v>
      </c>
      <c r="N202" s="11" t="s">
        <v>772</v>
      </c>
      <c r="O202" s="55" t="s">
        <v>744</v>
      </c>
      <c r="P202" s="10" t="s">
        <v>542</v>
      </c>
      <c r="Q202" s="10" t="s">
        <v>1086</v>
      </c>
    </row>
    <row r="203" spans="1:17" s="71" customFormat="1" ht="75" x14ac:dyDescent="0.25">
      <c r="A203" s="39">
        <f t="shared" si="3"/>
        <v>198</v>
      </c>
      <c r="B203" s="14">
        <v>42506</v>
      </c>
      <c r="C203" s="14">
        <v>42506</v>
      </c>
      <c r="D203" s="9">
        <v>570</v>
      </c>
      <c r="E203" s="15">
        <v>49225.52</v>
      </c>
      <c r="F203" s="15">
        <v>0</v>
      </c>
      <c r="G203" s="11" t="s">
        <v>84</v>
      </c>
      <c r="H203" s="11" t="s">
        <v>84</v>
      </c>
      <c r="I203" s="10" t="s">
        <v>387</v>
      </c>
      <c r="J203" s="10" t="s">
        <v>85</v>
      </c>
      <c r="K203" s="10" t="s">
        <v>14</v>
      </c>
      <c r="L203" s="10" t="s">
        <v>14</v>
      </c>
      <c r="M203" s="16" t="s">
        <v>86</v>
      </c>
      <c r="N203" s="11" t="s">
        <v>87</v>
      </c>
      <c r="O203" s="64" t="s">
        <v>749</v>
      </c>
      <c r="P203" s="10" t="s">
        <v>551</v>
      </c>
      <c r="Q203" s="10" t="s">
        <v>1192</v>
      </c>
    </row>
    <row r="204" spans="1:17" s="13" customFormat="1" ht="75" x14ac:dyDescent="0.25">
      <c r="A204" s="49">
        <f t="shared" si="3"/>
        <v>199</v>
      </c>
      <c r="B204" s="14">
        <v>42506</v>
      </c>
      <c r="C204" s="14">
        <v>42506</v>
      </c>
      <c r="D204" s="9">
        <v>571</v>
      </c>
      <c r="E204" s="15">
        <v>147000</v>
      </c>
      <c r="F204" s="15">
        <v>0</v>
      </c>
      <c r="G204" s="58" t="s">
        <v>456</v>
      </c>
      <c r="H204" s="58" t="s">
        <v>456</v>
      </c>
      <c r="I204" s="45" t="s">
        <v>387</v>
      </c>
      <c r="J204" s="10" t="s">
        <v>39</v>
      </c>
      <c r="K204" s="45" t="s">
        <v>26</v>
      </c>
      <c r="L204" s="45" t="s">
        <v>248</v>
      </c>
      <c r="M204" s="16" t="s">
        <v>141</v>
      </c>
      <c r="N204" s="11" t="s">
        <v>458</v>
      </c>
      <c r="O204" s="55" t="s">
        <v>752</v>
      </c>
      <c r="P204" s="10" t="s">
        <v>542</v>
      </c>
      <c r="Q204" s="10" t="s">
        <v>1087</v>
      </c>
    </row>
    <row r="205" spans="1:17" s="13" customFormat="1" ht="75" x14ac:dyDescent="0.25">
      <c r="A205" s="49">
        <f t="shared" si="3"/>
        <v>200</v>
      </c>
      <c r="B205" s="14">
        <v>42508</v>
      </c>
      <c r="C205" s="14">
        <v>42508</v>
      </c>
      <c r="D205" s="9">
        <v>580</v>
      </c>
      <c r="E205" s="15">
        <v>153000</v>
      </c>
      <c r="F205" s="15">
        <v>0</v>
      </c>
      <c r="G205" s="58" t="s">
        <v>508</v>
      </c>
      <c r="H205" s="58" t="s">
        <v>508</v>
      </c>
      <c r="I205" s="45" t="s">
        <v>387</v>
      </c>
      <c r="J205" s="10" t="s">
        <v>509</v>
      </c>
      <c r="K205" s="45" t="s">
        <v>14</v>
      </c>
      <c r="L205" s="45" t="s">
        <v>14</v>
      </c>
      <c r="M205" s="16" t="s">
        <v>228</v>
      </c>
      <c r="N205" s="11" t="s">
        <v>510</v>
      </c>
      <c r="O205" s="55" t="s">
        <v>750</v>
      </c>
      <c r="P205" s="10" t="s">
        <v>542</v>
      </c>
      <c r="Q205" s="10" t="s">
        <v>1088</v>
      </c>
    </row>
    <row r="206" spans="1:17" s="13" customFormat="1" ht="75" x14ac:dyDescent="0.25">
      <c r="A206" s="49">
        <f t="shared" si="3"/>
        <v>201</v>
      </c>
      <c r="B206" s="14">
        <v>42508</v>
      </c>
      <c r="C206" s="14">
        <v>42508</v>
      </c>
      <c r="D206" s="9">
        <v>581</v>
      </c>
      <c r="E206" s="15">
        <v>204000</v>
      </c>
      <c r="F206" s="15">
        <v>0</v>
      </c>
      <c r="G206" s="58" t="s">
        <v>508</v>
      </c>
      <c r="H206" s="58" t="s">
        <v>508</v>
      </c>
      <c r="I206" s="45" t="s">
        <v>387</v>
      </c>
      <c r="J206" s="10" t="s">
        <v>509</v>
      </c>
      <c r="K206" s="45" t="s">
        <v>14</v>
      </c>
      <c r="L206" s="45" t="s">
        <v>14</v>
      </c>
      <c r="M206" s="16" t="s">
        <v>228</v>
      </c>
      <c r="N206" s="11" t="s">
        <v>510</v>
      </c>
      <c r="O206" s="55" t="s">
        <v>751</v>
      </c>
      <c r="P206" s="10" t="s">
        <v>542</v>
      </c>
      <c r="Q206" s="10" t="s">
        <v>1089</v>
      </c>
    </row>
    <row r="207" spans="1:17" s="13" customFormat="1" ht="75" x14ac:dyDescent="0.25">
      <c r="A207" s="49">
        <f t="shared" si="3"/>
        <v>202</v>
      </c>
      <c r="B207" s="14">
        <v>42508</v>
      </c>
      <c r="C207" s="14">
        <v>42508</v>
      </c>
      <c r="D207" s="9">
        <v>582</v>
      </c>
      <c r="E207" s="15">
        <v>140010.74</v>
      </c>
      <c r="F207" s="15">
        <v>0</v>
      </c>
      <c r="G207" s="58" t="s">
        <v>468</v>
      </c>
      <c r="H207" s="58" t="s">
        <v>468</v>
      </c>
      <c r="I207" s="45" t="s">
        <v>387</v>
      </c>
      <c r="J207" s="10" t="s">
        <v>754</v>
      </c>
      <c r="K207" s="45" t="s">
        <v>14</v>
      </c>
      <c r="L207" s="45" t="s">
        <v>14</v>
      </c>
      <c r="M207" s="16" t="s">
        <v>773</v>
      </c>
      <c r="N207" s="11" t="s">
        <v>470</v>
      </c>
      <c r="O207" s="55" t="s">
        <v>753</v>
      </c>
      <c r="P207" s="10" t="s">
        <v>577</v>
      </c>
      <c r="Q207" s="10" t="s">
        <v>1090</v>
      </c>
    </row>
    <row r="208" spans="1:17" s="13" customFormat="1" ht="60" x14ac:dyDescent="0.25">
      <c r="A208" s="39">
        <f t="shared" si="3"/>
        <v>203</v>
      </c>
      <c r="B208" s="14">
        <v>42513</v>
      </c>
      <c r="C208" s="14">
        <v>42513</v>
      </c>
      <c r="D208" s="9">
        <v>2227</v>
      </c>
      <c r="E208" s="15">
        <v>307221.90000000002</v>
      </c>
      <c r="F208" s="15">
        <v>0</v>
      </c>
      <c r="G208" s="11" t="s">
        <v>273</v>
      </c>
      <c r="H208" s="11" t="s">
        <v>273</v>
      </c>
      <c r="I208" s="10" t="s">
        <v>12</v>
      </c>
      <c r="J208" s="10" t="s">
        <v>424</v>
      </c>
      <c r="K208" s="10" t="s">
        <v>14</v>
      </c>
      <c r="L208" s="10" t="s">
        <v>14</v>
      </c>
      <c r="M208" s="16" t="s">
        <v>275</v>
      </c>
      <c r="N208" s="11" t="s">
        <v>152</v>
      </c>
      <c r="O208" s="64" t="s">
        <v>755</v>
      </c>
      <c r="P208" s="10" t="s">
        <v>551</v>
      </c>
      <c r="Q208" s="10" t="s">
        <v>803</v>
      </c>
    </row>
    <row r="209" spans="1:17" s="13" customFormat="1" ht="75" x14ac:dyDescent="0.25">
      <c r="A209" s="39">
        <f t="shared" si="3"/>
        <v>204</v>
      </c>
      <c r="B209" s="14">
        <v>42510</v>
      </c>
      <c r="C209" s="14">
        <v>42510</v>
      </c>
      <c r="D209" s="9">
        <v>81</v>
      </c>
      <c r="E209" s="127">
        <v>-91658.73</v>
      </c>
      <c r="F209" s="15">
        <v>0</v>
      </c>
      <c r="G209" s="84" t="s">
        <v>757</v>
      </c>
      <c r="H209" s="84" t="s">
        <v>197</v>
      </c>
      <c r="I209" s="20" t="s">
        <v>387</v>
      </c>
      <c r="J209" s="39" t="s">
        <v>376</v>
      </c>
      <c r="K209" s="10" t="s">
        <v>14</v>
      </c>
      <c r="L209" s="10" t="s">
        <v>14</v>
      </c>
      <c r="M209" s="10" t="s">
        <v>15</v>
      </c>
      <c r="N209" s="11" t="s">
        <v>377</v>
      </c>
      <c r="O209" s="10" t="s">
        <v>796</v>
      </c>
      <c r="P209" s="39" t="s">
        <v>546</v>
      </c>
      <c r="Q209" s="10" t="s">
        <v>805</v>
      </c>
    </row>
    <row r="210" spans="1:17" s="13" customFormat="1" ht="60" x14ac:dyDescent="0.25">
      <c r="A210" s="39">
        <f t="shared" si="3"/>
        <v>205</v>
      </c>
      <c r="B210" s="14">
        <v>42513</v>
      </c>
      <c r="C210" s="14">
        <v>42513</v>
      </c>
      <c r="D210" s="9">
        <v>595</v>
      </c>
      <c r="E210" s="15">
        <v>91658.73</v>
      </c>
      <c r="F210" s="15">
        <v>0</v>
      </c>
      <c r="G210" s="11" t="s">
        <v>757</v>
      </c>
      <c r="H210" s="11" t="s">
        <v>757</v>
      </c>
      <c r="I210" s="10" t="s">
        <v>387</v>
      </c>
      <c r="J210" s="10" t="s">
        <v>376</v>
      </c>
      <c r="K210" s="10" t="s">
        <v>14</v>
      </c>
      <c r="L210" s="10" t="s">
        <v>14</v>
      </c>
      <c r="M210" s="16" t="s">
        <v>15</v>
      </c>
      <c r="N210" s="11" t="s">
        <v>377</v>
      </c>
      <c r="O210" s="64" t="s">
        <v>756</v>
      </c>
      <c r="P210" s="10" t="s">
        <v>546</v>
      </c>
      <c r="Q210" s="10" t="s">
        <v>795</v>
      </c>
    </row>
    <row r="211" spans="1:17" s="71" customFormat="1" ht="75" x14ac:dyDescent="0.25">
      <c r="A211" s="39">
        <f t="shared" si="3"/>
        <v>206</v>
      </c>
      <c r="B211" s="14">
        <v>42515</v>
      </c>
      <c r="C211" s="14">
        <v>42515</v>
      </c>
      <c r="D211" s="9">
        <v>606</v>
      </c>
      <c r="E211" s="15">
        <v>44835.3</v>
      </c>
      <c r="F211" s="15">
        <v>0</v>
      </c>
      <c r="G211" s="11" t="s">
        <v>764</v>
      </c>
      <c r="H211" s="11" t="s">
        <v>764</v>
      </c>
      <c r="I211" s="10" t="s">
        <v>387</v>
      </c>
      <c r="J211" s="10" t="s">
        <v>761</v>
      </c>
      <c r="K211" s="10" t="s">
        <v>14</v>
      </c>
      <c r="L211" s="10" t="s">
        <v>14</v>
      </c>
      <c r="M211" s="16" t="s">
        <v>15</v>
      </c>
      <c r="N211" s="11" t="s">
        <v>775</v>
      </c>
      <c r="O211" s="64" t="s">
        <v>758</v>
      </c>
      <c r="P211" s="10" t="s">
        <v>540</v>
      </c>
      <c r="Q211" s="10" t="s">
        <v>1201</v>
      </c>
    </row>
    <row r="212" spans="1:17" s="71" customFormat="1" ht="60" x14ac:dyDescent="0.25">
      <c r="A212" s="39">
        <f t="shared" si="3"/>
        <v>207</v>
      </c>
      <c r="B212" s="14">
        <v>42515</v>
      </c>
      <c r="C212" s="14">
        <v>42515</v>
      </c>
      <c r="D212" s="9">
        <v>607</v>
      </c>
      <c r="E212" s="15">
        <v>219628.5</v>
      </c>
      <c r="F212" s="15">
        <v>0</v>
      </c>
      <c r="G212" s="11" t="s">
        <v>764</v>
      </c>
      <c r="H212" s="11" t="s">
        <v>764</v>
      </c>
      <c r="I212" s="10" t="s">
        <v>387</v>
      </c>
      <c r="J212" s="10" t="s">
        <v>762</v>
      </c>
      <c r="K212" s="10" t="s">
        <v>14</v>
      </c>
      <c r="L212" s="10" t="s">
        <v>14</v>
      </c>
      <c r="M212" s="16" t="s">
        <v>15</v>
      </c>
      <c r="N212" s="11" t="s">
        <v>775</v>
      </c>
      <c r="O212" s="64" t="s">
        <v>759</v>
      </c>
      <c r="P212" s="10" t="s">
        <v>793</v>
      </c>
      <c r="Q212" s="10" t="s">
        <v>1201</v>
      </c>
    </row>
    <row r="213" spans="1:17" s="71" customFormat="1" ht="60" x14ac:dyDescent="0.25">
      <c r="A213" s="39">
        <f t="shared" si="3"/>
        <v>208</v>
      </c>
      <c r="B213" s="14">
        <v>42515</v>
      </c>
      <c r="C213" s="14">
        <v>42515</v>
      </c>
      <c r="D213" s="9">
        <v>608</v>
      </c>
      <c r="E213" s="15">
        <v>166676.67000000001</v>
      </c>
      <c r="F213" s="15">
        <v>0</v>
      </c>
      <c r="G213" s="11" t="s">
        <v>765</v>
      </c>
      <c r="H213" s="11" t="s">
        <v>765</v>
      </c>
      <c r="I213" s="10" t="s">
        <v>387</v>
      </c>
      <c r="J213" s="10" t="s">
        <v>763</v>
      </c>
      <c r="K213" s="10" t="s">
        <v>14</v>
      </c>
      <c r="L213" s="10" t="s">
        <v>14</v>
      </c>
      <c r="M213" s="16" t="s">
        <v>774</v>
      </c>
      <c r="N213" s="11" t="s">
        <v>195</v>
      </c>
      <c r="O213" s="64" t="s">
        <v>760</v>
      </c>
      <c r="P213" s="10" t="s">
        <v>562</v>
      </c>
      <c r="Q213" s="10" t="s">
        <v>1198</v>
      </c>
    </row>
    <row r="214" spans="1:17" s="71" customFormat="1" ht="60" x14ac:dyDescent="0.25">
      <c r="A214" s="39">
        <f t="shared" si="3"/>
        <v>209</v>
      </c>
      <c r="B214" s="14">
        <v>42515</v>
      </c>
      <c r="C214" s="14">
        <v>42515</v>
      </c>
      <c r="D214" s="9">
        <v>605</v>
      </c>
      <c r="E214" s="15">
        <v>209000</v>
      </c>
      <c r="F214" s="15">
        <v>0</v>
      </c>
      <c r="G214" s="11" t="s">
        <v>112</v>
      </c>
      <c r="H214" s="11" t="s">
        <v>112</v>
      </c>
      <c r="I214" s="10" t="s">
        <v>387</v>
      </c>
      <c r="J214" s="10" t="s">
        <v>403</v>
      </c>
      <c r="K214" s="10" t="s">
        <v>14</v>
      </c>
      <c r="L214" s="10" t="s">
        <v>14</v>
      </c>
      <c r="M214" s="16" t="s">
        <v>114</v>
      </c>
      <c r="N214" s="11" t="s">
        <v>115</v>
      </c>
      <c r="O214" s="64" t="s">
        <v>513</v>
      </c>
      <c r="P214" s="10" t="s">
        <v>573</v>
      </c>
      <c r="Q214" s="10" t="s">
        <v>1197</v>
      </c>
    </row>
    <row r="215" spans="1:17" s="13" customFormat="1" ht="75" x14ac:dyDescent="0.25">
      <c r="A215" s="39">
        <f t="shared" si="3"/>
        <v>210</v>
      </c>
      <c r="B215" s="14">
        <v>42520</v>
      </c>
      <c r="C215" s="14">
        <v>42520</v>
      </c>
      <c r="D215" s="9">
        <v>5</v>
      </c>
      <c r="E215" s="61">
        <v>537000.30000000005</v>
      </c>
      <c r="F215" s="15">
        <v>0</v>
      </c>
      <c r="G215" s="11" t="s">
        <v>766</v>
      </c>
      <c r="H215" s="11" t="s">
        <v>766</v>
      </c>
      <c r="I215" s="10" t="s">
        <v>118</v>
      </c>
      <c r="J215" s="10" t="s">
        <v>54</v>
      </c>
      <c r="K215" s="10" t="s">
        <v>14</v>
      </c>
      <c r="L215" s="10" t="s">
        <v>14</v>
      </c>
      <c r="M215" s="16" t="s">
        <v>65</v>
      </c>
      <c r="N215" s="11" t="s">
        <v>776</v>
      </c>
      <c r="O215" s="64" t="s">
        <v>794</v>
      </c>
      <c r="P215" s="10" t="s">
        <v>551</v>
      </c>
      <c r="Q215" s="10" t="s">
        <v>804</v>
      </c>
    </row>
    <row r="216" spans="1:17" s="13" customFormat="1" ht="75" x14ac:dyDescent="0.25">
      <c r="A216" s="39">
        <f t="shared" si="3"/>
        <v>211</v>
      </c>
      <c r="B216" s="14">
        <v>42537</v>
      </c>
      <c r="C216" s="14">
        <v>42537</v>
      </c>
      <c r="D216" s="9">
        <v>695</v>
      </c>
      <c r="E216" s="61">
        <v>164000</v>
      </c>
      <c r="F216" s="15">
        <v>0</v>
      </c>
      <c r="G216" s="92" t="s">
        <v>436</v>
      </c>
      <c r="H216" s="11" t="s">
        <v>436</v>
      </c>
      <c r="I216" s="10" t="s">
        <v>387</v>
      </c>
      <c r="J216" s="90" t="s">
        <v>437</v>
      </c>
      <c r="K216" s="10" t="s">
        <v>14</v>
      </c>
      <c r="L216" s="10" t="s">
        <v>14</v>
      </c>
      <c r="M216" s="16" t="s">
        <v>867</v>
      </c>
      <c r="N216" s="11" t="s">
        <v>439</v>
      </c>
      <c r="O216" s="91" t="s">
        <v>826</v>
      </c>
      <c r="P216" s="10" t="s">
        <v>551</v>
      </c>
      <c r="Q216" s="10" t="s">
        <v>914</v>
      </c>
    </row>
    <row r="217" spans="1:17" s="13" customFormat="1" ht="60" x14ac:dyDescent="0.25">
      <c r="A217" s="39">
        <f t="shared" si="3"/>
        <v>212</v>
      </c>
      <c r="B217" s="14">
        <v>42535</v>
      </c>
      <c r="C217" s="14">
        <v>42535</v>
      </c>
      <c r="D217" s="9">
        <v>690</v>
      </c>
      <c r="E217" s="61">
        <v>170945.32</v>
      </c>
      <c r="F217" s="15">
        <v>0</v>
      </c>
      <c r="G217" s="92" t="s">
        <v>870</v>
      </c>
      <c r="H217" s="11" t="s">
        <v>868</v>
      </c>
      <c r="I217" s="10" t="s">
        <v>387</v>
      </c>
      <c r="J217" s="90" t="s">
        <v>260</v>
      </c>
      <c r="K217" s="10" t="s">
        <v>14</v>
      </c>
      <c r="L217" s="10" t="s">
        <v>14</v>
      </c>
      <c r="M217" s="16" t="s">
        <v>865</v>
      </c>
      <c r="N217" s="11" t="s">
        <v>866</v>
      </c>
      <c r="O217" s="91" t="s">
        <v>827</v>
      </c>
      <c r="P217" s="10" t="s">
        <v>577</v>
      </c>
      <c r="Q217" s="10" t="s">
        <v>871</v>
      </c>
    </row>
    <row r="218" spans="1:17" s="13" customFormat="1" ht="75" x14ac:dyDescent="0.25">
      <c r="A218" s="39">
        <f t="shared" si="3"/>
        <v>213</v>
      </c>
      <c r="B218" s="14">
        <v>42537</v>
      </c>
      <c r="C218" s="14">
        <v>42537</v>
      </c>
      <c r="D218" s="9">
        <v>696</v>
      </c>
      <c r="E218" s="61">
        <v>937497.39</v>
      </c>
      <c r="F218" s="15">
        <v>0</v>
      </c>
      <c r="G218" s="92" t="s">
        <v>911</v>
      </c>
      <c r="H218" s="11" t="s">
        <v>482</v>
      </c>
      <c r="I218" s="45" t="s">
        <v>387</v>
      </c>
      <c r="J218" s="90" t="s">
        <v>483</v>
      </c>
      <c r="K218" s="10" t="s">
        <v>14</v>
      </c>
      <c r="L218" s="10" t="s">
        <v>14</v>
      </c>
      <c r="M218" s="16" t="s">
        <v>40</v>
      </c>
      <c r="N218" s="11" t="s">
        <v>61</v>
      </c>
      <c r="O218" s="91" t="s">
        <v>828</v>
      </c>
      <c r="P218" s="10" t="s">
        <v>542</v>
      </c>
      <c r="Q218" s="10" t="s">
        <v>1199</v>
      </c>
    </row>
    <row r="219" spans="1:17" s="13" customFormat="1" ht="60" x14ac:dyDescent="0.25">
      <c r="A219" s="39">
        <f t="shared" si="3"/>
        <v>214</v>
      </c>
      <c r="B219" s="14">
        <v>42522</v>
      </c>
      <c r="C219" s="14">
        <v>42522</v>
      </c>
      <c r="D219" s="9">
        <v>657</v>
      </c>
      <c r="E219" s="61">
        <v>58500</v>
      </c>
      <c r="F219" s="15">
        <v>0</v>
      </c>
      <c r="G219" s="92" t="s">
        <v>937</v>
      </c>
      <c r="H219" s="11" t="s">
        <v>869</v>
      </c>
      <c r="I219" s="10" t="s">
        <v>387</v>
      </c>
      <c r="J219" s="90" t="s">
        <v>808</v>
      </c>
      <c r="K219" s="89" t="s">
        <v>26</v>
      </c>
      <c r="L219" s="10" t="s">
        <v>248</v>
      </c>
      <c r="M219" s="16" t="s">
        <v>141</v>
      </c>
      <c r="N219" s="11" t="s">
        <v>405</v>
      </c>
      <c r="O219" s="94" t="s">
        <v>1288</v>
      </c>
      <c r="P219" s="10" t="s">
        <v>542</v>
      </c>
      <c r="Q219" s="10" t="s">
        <v>938</v>
      </c>
    </row>
    <row r="220" spans="1:17" s="13" customFormat="1" ht="75" x14ac:dyDescent="0.25">
      <c r="A220" s="39">
        <f t="shared" si="3"/>
        <v>215</v>
      </c>
      <c r="B220" s="14">
        <v>42522</v>
      </c>
      <c r="C220" s="14">
        <v>42522</v>
      </c>
      <c r="D220" s="9">
        <v>656</v>
      </c>
      <c r="E220" s="61">
        <v>12984</v>
      </c>
      <c r="F220" s="15">
        <v>0</v>
      </c>
      <c r="G220" s="58" t="s">
        <v>227</v>
      </c>
      <c r="H220" s="11" t="s">
        <v>227</v>
      </c>
      <c r="I220" s="45" t="s">
        <v>387</v>
      </c>
      <c r="J220" s="90" t="s">
        <v>54</v>
      </c>
      <c r="K220" s="89" t="s">
        <v>14</v>
      </c>
      <c r="L220" s="10" t="s">
        <v>14</v>
      </c>
      <c r="M220" s="16" t="s">
        <v>228</v>
      </c>
      <c r="N220" s="11" t="s">
        <v>229</v>
      </c>
      <c r="O220" s="91" t="s">
        <v>830</v>
      </c>
      <c r="P220" s="10" t="s">
        <v>551</v>
      </c>
      <c r="Q220" s="10" t="s">
        <v>1200</v>
      </c>
    </row>
    <row r="221" spans="1:17" s="13" customFormat="1" ht="75" x14ac:dyDescent="0.25">
      <c r="A221" s="39">
        <f t="shared" si="3"/>
        <v>216</v>
      </c>
      <c r="B221" s="14">
        <v>42523</v>
      </c>
      <c r="C221" s="14">
        <v>42523</v>
      </c>
      <c r="D221" s="9">
        <v>663</v>
      </c>
      <c r="E221" s="61">
        <v>70500</v>
      </c>
      <c r="F221" s="15">
        <v>0</v>
      </c>
      <c r="G221" s="92" t="s">
        <v>932</v>
      </c>
      <c r="H221" s="11" t="s">
        <v>931</v>
      </c>
      <c r="I221" s="10" t="s">
        <v>387</v>
      </c>
      <c r="J221" s="90" t="s">
        <v>809</v>
      </c>
      <c r="K221" s="89" t="s">
        <v>26</v>
      </c>
      <c r="L221" s="10" t="s">
        <v>248</v>
      </c>
      <c r="M221" s="16" t="s">
        <v>141</v>
      </c>
      <c r="N221" s="11" t="s">
        <v>929</v>
      </c>
      <c r="O221" s="91" t="s">
        <v>831</v>
      </c>
      <c r="P221" s="10" t="s">
        <v>925</v>
      </c>
      <c r="Q221" s="10" t="s">
        <v>930</v>
      </c>
    </row>
    <row r="222" spans="1:17" s="13" customFormat="1" ht="60" x14ac:dyDescent="0.25">
      <c r="A222" s="39">
        <f t="shared" si="3"/>
        <v>217</v>
      </c>
      <c r="B222" s="14">
        <v>42523</v>
      </c>
      <c r="C222" s="14">
        <v>42523</v>
      </c>
      <c r="D222" s="9">
        <v>662</v>
      </c>
      <c r="E222" s="61">
        <v>112650</v>
      </c>
      <c r="F222" s="15">
        <v>0</v>
      </c>
      <c r="G222" s="92" t="s">
        <v>860</v>
      </c>
      <c r="H222" s="11" t="s">
        <v>935</v>
      </c>
      <c r="I222" s="10" t="s">
        <v>387</v>
      </c>
      <c r="J222" s="90" t="s">
        <v>809</v>
      </c>
      <c r="K222" s="89" t="s">
        <v>26</v>
      </c>
      <c r="L222" s="10" t="s">
        <v>248</v>
      </c>
      <c r="M222" s="16" t="s">
        <v>933</v>
      </c>
      <c r="N222" s="11" t="s">
        <v>918</v>
      </c>
      <c r="O222" s="91" t="s">
        <v>832</v>
      </c>
      <c r="P222" s="10" t="s">
        <v>925</v>
      </c>
      <c r="Q222" s="10" t="s">
        <v>934</v>
      </c>
    </row>
    <row r="223" spans="1:17" s="13" customFormat="1" ht="60" x14ac:dyDescent="0.25">
      <c r="A223" s="39">
        <f t="shared" si="3"/>
        <v>218</v>
      </c>
      <c r="B223" s="14">
        <v>42541</v>
      </c>
      <c r="C223" s="14">
        <v>42541</v>
      </c>
      <c r="D223" s="9">
        <v>718</v>
      </c>
      <c r="E223" s="61">
        <v>206571.89</v>
      </c>
      <c r="F223" s="15">
        <v>0</v>
      </c>
      <c r="G223" s="92" t="s">
        <v>880</v>
      </c>
      <c r="H223" s="11" t="s">
        <v>879</v>
      </c>
      <c r="I223" s="10" t="s">
        <v>387</v>
      </c>
      <c r="J223" s="90" t="s">
        <v>201</v>
      </c>
      <c r="K223" s="10" t="s">
        <v>14</v>
      </c>
      <c r="L223" s="10" t="s">
        <v>14</v>
      </c>
      <c r="M223" s="16" t="s">
        <v>151</v>
      </c>
      <c r="N223" s="11" t="s">
        <v>447</v>
      </c>
      <c r="O223" s="91" t="s">
        <v>833</v>
      </c>
      <c r="P223" s="10" t="s">
        <v>551</v>
      </c>
      <c r="Q223" s="10" t="s">
        <v>882</v>
      </c>
    </row>
    <row r="224" spans="1:17" s="13" customFormat="1" ht="75" x14ac:dyDescent="0.25">
      <c r="A224" s="39">
        <f t="shared" si="3"/>
        <v>219</v>
      </c>
      <c r="B224" s="14">
        <v>42529</v>
      </c>
      <c r="C224" s="14">
        <v>42529</v>
      </c>
      <c r="D224" s="9">
        <v>677</v>
      </c>
      <c r="E224" s="61">
        <v>94860</v>
      </c>
      <c r="F224" s="15">
        <v>0</v>
      </c>
      <c r="G224" s="92" t="s">
        <v>928</v>
      </c>
      <c r="H224" s="11" t="s">
        <v>927</v>
      </c>
      <c r="I224" s="10" t="s">
        <v>387</v>
      </c>
      <c r="J224" s="90" t="s">
        <v>809</v>
      </c>
      <c r="K224" s="89" t="s">
        <v>26</v>
      </c>
      <c r="L224" s="10" t="s">
        <v>248</v>
      </c>
      <c r="M224" s="16" t="s">
        <v>141</v>
      </c>
      <c r="N224" s="11" t="s">
        <v>924</v>
      </c>
      <c r="O224" s="94" t="s">
        <v>936</v>
      </c>
      <c r="P224" s="10" t="s">
        <v>925</v>
      </c>
      <c r="Q224" s="10" t="s">
        <v>926</v>
      </c>
    </row>
    <row r="225" spans="1:28" s="13" customFormat="1" ht="60" x14ac:dyDescent="0.25">
      <c r="A225" s="39">
        <f t="shared" si="3"/>
        <v>220</v>
      </c>
      <c r="B225" s="14">
        <v>42529</v>
      </c>
      <c r="C225" s="14">
        <v>42529</v>
      </c>
      <c r="D225" s="9">
        <v>678</v>
      </c>
      <c r="E225" s="61">
        <v>474338.4</v>
      </c>
      <c r="F225" s="15">
        <v>0</v>
      </c>
      <c r="G225" s="92" t="s">
        <v>903</v>
      </c>
      <c r="H225" s="11" t="s">
        <v>900</v>
      </c>
      <c r="I225" s="10" t="s">
        <v>387</v>
      </c>
      <c r="J225" s="90" t="s">
        <v>810</v>
      </c>
      <c r="K225" s="10" t="s">
        <v>14</v>
      </c>
      <c r="L225" s="10" t="s">
        <v>14</v>
      </c>
      <c r="M225" s="16" t="s">
        <v>65</v>
      </c>
      <c r="N225" s="11" t="s">
        <v>881</v>
      </c>
      <c r="O225" s="91" t="s">
        <v>834</v>
      </c>
      <c r="P225" s="10" t="s">
        <v>551</v>
      </c>
      <c r="Q225" s="10" t="s">
        <v>898</v>
      </c>
    </row>
    <row r="226" spans="1:28" s="13" customFormat="1" ht="60" x14ac:dyDescent="0.25">
      <c r="A226" s="39">
        <f t="shared" si="3"/>
        <v>221</v>
      </c>
      <c r="B226" s="14">
        <v>42529</v>
      </c>
      <c r="C226" s="14">
        <v>42529</v>
      </c>
      <c r="D226" s="9">
        <v>679</v>
      </c>
      <c r="E226" s="61">
        <v>45000</v>
      </c>
      <c r="F226" s="15">
        <v>0</v>
      </c>
      <c r="G226" s="92" t="s">
        <v>901</v>
      </c>
      <c r="H226" s="11" t="s">
        <v>901</v>
      </c>
      <c r="I226" s="10" t="s">
        <v>387</v>
      </c>
      <c r="J226" s="90" t="s">
        <v>59</v>
      </c>
      <c r="K226" s="10" t="s">
        <v>14</v>
      </c>
      <c r="L226" s="10" t="s">
        <v>14</v>
      </c>
      <c r="M226" s="16" t="s">
        <v>65</v>
      </c>
      <c r="N226" s="11" t="s">
        <v>920</v>
      </c>
      <c r="O226" s="91" t="s">
        <v>835</v>
      </c>
      <c r="P226" s="10" t="s">
        <v>921</v>
      </c>
      <c r="Q226" s="10" t="s">
        <v>922</v>
      </c>
    </row>
    <row r="227" spans="1:28" s="13" customFormat="1" ht="60" x14ac:dyDescent="0.25">
      <c r="A227" s="39">
        <f t="shared" si="3"/>
        <v>222</v>
      </c>
      <c r="B227" s="14">
        <v>42531</v>
      </c>
      <c r="C227" s="14">
        <v>42531</v>
      </c>
      <c r="D227" s="9">
        <v>688</v>
      </c>
      <c r="E227" s="61">
        <v>228668.27</v>
      </c>
      <c r="F227" s="15">
        <v>0</v>
      </c>
      <c r="G227" s="92" t="s">
        <v>919</v>
      </c>
      <c r="H227" s="11" t="s">
        <v>902</v>
      </c>
      <c r="I227" s="10" t="s">
        <v>387</v>
      </c>
      <c r="J227" s="90" t="s">
        <v>811</v>
      </c>
      <c r="K227" s="89" t="s">
        <v>14</v>
      </c>
      <c r="L227" s="10" t="s">
        <v>14</v>
      </c>
      <c r="M227" s="16" t="s">
        <v>917</v>
      </c>
      <c r="N227" s="11" t="s">
        <v>918</v>
      </c>
      <c r="O227" s="91" t="s">
        <v>836</v>
      </c>
      <c r="P227" s="10" t="s">
        <v>915</v>
      </c>
      <c r="Q227" s="10" t="s">
        <v>916</v>
      </c>
    </row>
    <row r="228" spans="1:28" s="13" customFormat="1" ht="75" x14ac:dyDescent="0.25">
      <c r="A228" s="39">
        <f t="shared" si="3"/>
        <v>223</v>
      </c>
      <c r="B228" s="14">
        <v>42535</v>
      </c>
      <c r="C228" s="14">
        <v>42535</v>
      </c>
      <c r="D228" s="9">
        <v>691</v>
      </c>
      <c r="E228" s="61">
        <v>178915.8</v>
      </c>
      <c r="F228" s="15">
        <v>0</v>
      </c>
      <c r="G228" s="92" t="s">
        <v>748</v>
      </c>
      <c r="H228" s="11" t="s">
        <v>748</v>
      </c>
      <c r="I228" s="10" t="s">
        <v>387</v>
      </c>
      <c r="J228" s="90" t="s">
        <v>59</v>
      </c>
      <c r="K228" s="10" t="s">
        <v>14</v>
      </c>
      <c r="L228" s="10" t="s">
        <v>14</v>
      </c>
      <c r="M228" s="16" t="s">
        <v>60</v>
      </c>
      <c r="N228" s="11" t="s">
        <v>772</v>
      </c>
      <c r="O228" s="91" t="s">
        <v>837</v>
      </c>
      <c r="P228" s="10" t="s">
        <v>540</v>
      </c>
      <c r="Q228" s="10" t="s">
        <v>864</v>
      </c>
    </row>
    <row r="229" spans="1:28" s="13" customFormat="1" ht="60" x14ac:dyDescent="0.25">
      <c r="A229" s="39">
        <f t="shared" si="3"/>
        <v>224</v>
      </c>
      <c r="B229" s="14">
        <v>42537</v>
      </c>
      <c r="C229" s="14">
        <v>42537</v>
      </c>
      <c r="D229" s="9">
        <v>697</v>
      </c>
      <c r="E229" s="61">
        <v>153872.6</v>
      </c>
      <c r="F229" s="15">
        <v>0</v>
      </c>
      <c r="G229" s="92" t="s">
        <v>485</v>
      </c>
      <c r="H229" s="11" t="s">
        <v>485</v>
      </c>
      <c r="I229" s="10" t="s">
        <v>387</v>
      </c>
      <c r="J229" s="90" t="s">
        <v>486</v>
      </c>
      <c r="K229" s="89" t="s">
        <v>14</v>
      </c>
      <c r="L229" s="10" t="s">
        <v>14</v>
      </c>
      <c r="M229" s="16" t="s">
        <v>912</v>
      </c>
      <c r="N229" s="11" t="s">
        <v>487</v>
      </c>
      <c r="O229" s="91" t="s">
        <v>838</v>
      </c>
      <c r="P229" s="10" t="s">
        <v>542</v>
      </c>
      <c r="Q229" s="45" t="s">
        <v>1195</v>
      </c>
    </row>
    <row r="230" spans="1:28" s="111" customFormat="1" ht="60" x14ac:dyDescent="0.25">
      <c r="A230" s="121">
        <f t="shared" si="3"/>
        <v>225</v>
      </c>
      <c r="B230" s="56">
        <v>42538</v>
      </c>
      <c r="C230" s="56">
        <v>42538</v>
      </c>
      <c r="D230" s="60">
        <v>714</v>
      </c>
      <c r="E230" s="61">
        <v>160726.91</v>
      </c>
      <c r="F230" s="118">
        <v>0</v>
      </c>
      <c r="G230" s="119" t="s">
        <v>1257</v>
      </c>
      <c r="H230" s="63" t="s">
        <v>1257</v>
      </c>
      <c r="I230" s="10" t="s">
        <v>387</v>
      </c>
      <c r="J230" s="120" t="s">
        <v>812</v>
      </c>
      <c r="K230" s="89" t="s">
        <v>14</v>
      </c>
      <c r="L230" s="10" t="s">
        <v>14</v>
      </c>
      <c r="M230" s="24" t="s">
        <v>104</v>
      </c>
      <c r="N230" s="63" t="s">
        <v>105</v>
      </c>
      <c r="O230" s="122" t="s">
        <v>839</v>
      </c>
      <c r="P230" s="62" t="s">
        <v>540</v>
      </c>
      <c r="Q230" s="45" t="s">
        <v>1303</v>
      </c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</row>
    <row r="231" spans="1:28" s="111" customFormat="1" ht="60" x14ac:dyDescent="0.25">
      <c r="A231" s="121">
        <f t="shared" si="3"/>
        <v>226</v>
      </c>
      <c r="B231" s="56">
        <v>42538</v>
      </c>
      <c r="C231" s="56">
        <v>42538</v>
      </c>
      <c r="D231" s="60">
        <v>715</v>
      </c>
      <c r="E231" s="61">
        <v>91811.19</v>
      </c>
      <c r="F231" s="118">
        <v>0</v>
      </c>
      <c r="G231" s="119" t="s">
        <v>1257</v>
      </c>
      <c r="H231" s="63" t="s">
        <v>1257</v>
      </c>
      <c r="I231" s="10" t="s">
        <v>387</v>
      </c>
      <c r="J231" s="120" t="s">
        <v>812</v>
      </c>
      <c r="K231" s="89" t="s">
        <v>14</v>
      </c>
      <c r="L231" s="10" t="s">
        <v>14</v>
      </c>
      <c r="M231" s="24" t="s">
        <v>104</v>
      </c>
      <c r="N231" s="63" t="s">
        <v>105</v>
      </c>
      <c r="O231" s="122" t="s">
        <v>840</v>
      </c>
      <c r="P231" s="62" t="s">
        <v>551</v>
      </c>
      <c r="Q231" s="45" t="s">
        <v>1303</v>
      </c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</row>
    <row r="232" spans="1:28" s="13" customFormat="1" ht="75" x14ac:dyDescent="0.25">
      <c r="A232" s="39">
        <v>225</v>
      </c>
      <c r="B232" s="18">
        <v>42538</v>
      </c>
      <c r="C232" s="18">
        <v>42538</v>
      </c>
      <c r="D232" s="7">
        <v>717</v>
      </c>
      <c r="E232" s="61">
        <v>115478.13</v>
      </c>
      <c r="F232" s="95">
        <v>0</v>
      </c>
      <c r="G232" s="92" t="s">
        <v>878</v>
      </c>
      <c r="H232" s="25" t="s">
        <v>877</v>
      </c>
      <c r="I232" s="10" t="s">
        <v>387</v>
      </c>
      <c r="J232" s="90" t="s">
        <v>813</v>
      </c>
      <c r="K232" s="6" t="s">
        <v>14</v>
      </c>
      <c r="L232" s="5" t="s">
        <v>14</v>
      </c>
      <c r="M232" s="16" t="s">
        <v>875</v>
      </c>
      <c r="N232" s="8" t="s">
        <v>213</v>
      </c>
      <c r="O232" s="91" t="s">
        <v>859</v>
      </c>
      <c r="P232" s="19" t="s">
        <v>551</v>
      </c>
      <c r="Q232" s="19" t="s">
        <v>876</v>
      </c>
    </row>
    <row r="233" spans="1:28" s="13" customFormat="1" ht="60" x14ac:dyDescent="0.25">
      <c r="A233" s="39">
        <f t="shared" si="3"/>
        <v>226</v>
      </c>
      <c r="B233" s="14">
        <v>42538</v>
      </c>
      <c r="C233" s="14">
        <v>42538</v>
      </c>
      <c r="D233" s="9">
        <v>716</v>
      </c>
      <c r="E233" s="61">
        <v>501093</v>
      </c>
      <c r="F233" s="95">
        <v>0</v>
      </c>
      <c r="G233" s="92" t="s">
        <v>874</v>
      </c>
      <c r="H233" s="11" t="s">
        <v>874</v>
      </c>
      <c r="I233" s="10" t="s">
        <v>387</v>
      </c>
      <c r="J233" s="90" t="s">
        <v>814</v>
      </c>
      <c r="K233" s="89" t="s">
        <v>14</v>
      </c>
      <c r="L233" s="10" t="s">
        <v>14</v>
      </c>
      <c r="M233" s="16" t="s">
        <v>872</v>
      </c>
      <c r="N233" s="11" t="s">
        <v>458</v>
      </c>
      <c r="O233" s="91" t="s">
        <v>841</v>
      </c>
      <c r="P233" s="10" t="s">
        <v>549</v>
      </c>
      <c r="Q233" s="10" t="s">
        <v>873</v>
      </c>
    </row>
    <row r="234" spans="1:28" s="13" customFormat="1" ht="75" x14ac:dyDescent="0.25">
      <c r="A234" s="39">
        <f t="shared" si="3"/>
        <v>227</v>
      </c>
      <c r="B234" s="14">
        <v>42542</v>
      </c>
      <c r="C234" s="14">
        <v>42542</v>
      </c>
      <c r="D234" s="9">
        <v>722</v>
      </c>
      <c r="E234" s="61">
        <v>709744.63</v>
      </c>
      <c r="F234" s="95">
        <v>0</v>
      </c>
      <c r="G234" s="92" t="s">
        <v>514</v>
      </c>
      <c r="H234" s="11" t="s">
        <v>514</v>
      </c>
      <c r="I234" s="10" t="s">
        <v>387</v>
      </c>
      <c r="J234" s="90" t="s">
        <v>515</v>
      </c>
      <c r="K234" s="89" t="s">
        <v>14</v>
      </c>
      <c r="L234" s="10" t="s">
        <v>14</v>
      </c>
      <c r="M234" s="16" t="s">
        <v>774</v>
      </c>
      <c r="N234" s="11" t="s">
        <v>464</v>
      </c>
      <c r="O234" s="91" t="s">
        <v>842</v>
      </c>
      <c r="P234" s="10" t="s">
        <v>551</v>
      </c>
      <c r="Q234" s="10" t="s">
        <v>1196</v>
      </c>
    </row>
    <row r="235" spans="1:28" s="13" customFormat="1" ht="75" x14ac:dyDescent="0.25">
      <c r="A235" s="39">
        <v>228</v>
      </c>
      <c r="B235" s="14">
        <v>42551</v>
      </c>
      <c r="C235" s="14">
        <v>42551</v>
      </c>
      <c r="D235" s="9">
        <v>768</v>
      </c>
      <c r="E235" s="61">
        <v>6072.65</v>
      </c>
      <c r="F235" s="95">
        <v>0</v>
      </c>
      <c r="G235" s="92" t="s">
        <v>1552</v>
      </c>
      <c r="H235" s="11" t="s">
        <v>963</v>
      </c>
      <c r="I235" s="10" t="s">
        <v>387</v>
      </c>
      <c r="J235" s="90" t="s">
        <v>815</v>
      </c>
      <c r="K235" s="89" t="s">
        <v>14</v>
      </c>
      <c r="L235" s="10" t="s">
        <v>14</v>
      </c>
      <c r="M235" s="16" t="s">
        <v>960</v>
      </c>
      <c r="N235" s="11" t="s">
        <v>961</v>
      </c>
      <c r="O235" s="91" t="s">
        <v>843</v>
      </c>
      <c r="P235" s="10" t="s">
        <v>957</v>
      </c>
      <c r="Q235" s="10" t="s">
        <v>1072</v>
      </c>
    </row>
    <row r="236" spans="1:28" s="13" customFormat="1" ht="60" x14ac:dyDescent="0.25">
      <c r="A236" s="39">
        <v>229</v>
      </c>
      <c r="B236" s="14">
        <v>42542</v>
      </c>
      <c r="C236" s="14">
        <v>42542</v>
      </c>
      <c r="D236" s="9">
        <v>724</v>
      </c>
      <c r="E236" s="61">
        <v>426991.5</v>
      </c>
      <c r="F236" s="95">
        <v>0</v>
      </c>
      <c r="G236" s="92" t="s">
        <v>908</v>
      </c>
      <c r="H236" s="11" t="s">
        <v>908</v>
      </c>
      <c r="I236" s="20" t="s">
        <v>387</v>
      </c>
      <c r="J236" s="90" t="s">
        <v>816</v>
      </c>
      <c r="K236" s="45" t="s">
        <v>14</v>
      </c>
      <c r="L236" s="45" t="s">
        <v>14</v>
      </c>
      <c r="M236" s="16" t="s">
        <v>1267</v>
      </c>
      <c r="N236" s="11" t="s">
        <v>907</v>
      </c>
      <c r="O236" s="91" t="s">
        <v>844</v>
      </c>
      <c r="P236" s="10" t="s">
        <v>923</v>
      </c>
      <c r="Q236" s="45" t="s">
        <v>1073</v>
      </c>
    </row>
    <row r="237" spans="1:28" s="13" customFormat="1" ht="60" x14ac:dyDescent="0.25">
      <c r="A237" s="39">
        <v>230</v>
      </c>
      <c r="B237" s="14">
        <v>42543</v>
      </c>
      <c r="C237" s="14">
        <v>42543</v>
      </c>
      <c r="D237" s="9">
        <v>731</v>
      </c>
      <c r="E237" s="61">
        <v>56806.32</v>
      </c>
      <c r="F237" s="95">
        <v>0</v>
      </c>
      <c r="G237" s="93" t="s">
        <v>883</v>
      </c>
      <c r="H237" s="11" t="s">
        <v>503</v>
      </c>
      <c r="I237" s="20" t="s">
        <v>387</v>
      </c>
      <c r="J237" s="90" t="s">
        <v>504</v>
      </c>
      <c r="K237" s="45" t="s">
        <v>14</v>
      </c>
      <c r="L237" s="45" t="s">
        <v>14</v>
      </c>
      <c r="M237" s="16" t="s">
        <v>104</v>
      </c>
      <c r="N237" s="11" t="s">
        <v>121</v>
      </c>
      <c r="O237" s="91" t="s">
        <v>845</v>
      </c>
      <c r="P237" s="10" t="s">
        <v>542</v>
      </c>
      <c r="Q237" s="45" t="s">
        <v>1074</v>
      </c>
    </row>
    <row r="238" spans="1:28" s="13" customFormat="1" ht="60" x14ac:dyDescent="0.25">
      <c r="A238" s="39">
        <v>231</v>
      </c>
      <c r="B238" s="14">
        <v>42543</v>
      </c>
      <c r="C238" s="14">
        <v>42543</v>
      </c>
      <c r="D238" s="9">
        <v>735</v>
      </c>
      <c r="E238" s="61">
        <v>26529.61</v>
      </c>
      <c r="F238" s="95">
        <v>0</v>
      </c>
      <c r="G238" s="92" t="s">
        <v>897</v>
      </c>
      <c r="H238" s="58" t="s">
        <v>340</v>
      </c>
      <c r="I238" s="45" t="s">
        <v>387</v>
      </c>
      <c r="J238" s="90" t="s">
        <v>817</v>
      </c>
      <c r="K238" s="10" t="s">
        <v>14</v>
      </c>
      <c r="L238" s="10" t="s">
        <v>14</v>
      </c>
      <c r="M238" s="16" t="s">
        <v>388</v>
      </c>
      <c r="N238" s="11" t="s">
        <v>341</v>
      </c>
      <c r="O238" s="91" t="s">
        <v>846</v>
      </c>
      <c r="P238" s="10" t="s">
        <v>904</v>
      </c>
      <c r="Q238" s="10" t="s">
        <v>1075</v>
      </c>
    </row>
    <row r="239" spans="1:28" s="13" customFormat="1" ht="75" x14ac:dyDescent="0.25">
      <c r="A239" s="39">
        <v>232</v>
      </c>
      <c r="B239" s="14">
        <v>42544</v>
      </c>
      <c r="C239" s="14">
        <v>42544</v>
      </c>
      <c r="D239" s="9">
        <v>739</v>
      </c>
      <c r="E239" s="61">
        <v>472729.59</v>
      </c>
      <c r="F239" s="95">
        <v>0</v>
      </c>
      <c r="G239" s="92" t="s">
        <v>888</v>
      </c>
      <c r="H239" s="11" t="s">
        <v>478</v>
      </c>
      <c r="I239" s="45" t="s">
        <v>387</v>
      </c>
      <c r="J239" s="90" t="s">
        <v>479</v>
      </c>
      <c r="K239" s="45" t="s">
        <v>14</v>
      </c>
      <c r="L239" s="45" t="s">
        <v>14</v>
      </c>
      <c r="M239" s="16" t="s">
        <v>887</v>
      </c>
      <c r="N239" s="11" t="s">
        <v>722</v>
      </c>
      <c r="O239" s="91" t="s">
        <v>847</v>
      </c>
      <c r="P239" s="10" t="s">
        <v>562</v>
      </c>
      <c r="Q239" s="45" t="s">
        <v>1076</v>
      </c>
    </row>
    <row r="240" spans="1:28" s="13" customFormat="1" ht="75" x14ac:dyDescent="0.25">
      <c r="A240" s="39">
        <v>233</v>
      </c>
      <c r="B240" s="14">
        <v>42544</v>
      </c>
      <c r="C240" s="14">
        <v>42544</v>
      </c>
      <c r="D240" s="9">
        <v>740</v>
      </c>
      <c r="E240" s="61">
        <v>314556.26</v>
      </c>
      <c r="F240" s="95">
        <v>0</v>
      </c>
      <c r="G240" s="92" t="s">
        <v>894</v>
      </c>
      <c r="H240" s="58" t="s">
        <v>741</v>
      </c>
      <c r="I240" s="45" t="s">
        <v>387</v>
      </c>
      <c r="J240" s="90" t="s">
        <v>740</v>
      </c>
      <c r="K240" s="45" t="s">
        <v>14</v>
      </c>
      <c r="L240" s="45" t="s">
        <v>14</v>
      </c>
      <c r="M240" s="16" t="s">
        <v>768</v>
      </c>
      <c r="N240" s="11" t="s">
        <v>771</v>
      </c>
      <c r="O240" s="91" t="s">
        <v>848</v>
      </c>
      <c r="P240" s="10" t="s">
        <v>551</v>
      </c>
      <c r="Q240" s="45" t="s">
        <v>1387</v>
      </c>
    </row>
    <row r="241" spans="1:17" ht="75" x14ac:dyDescent="0.25">
      <c r="A241" s="39">
        <v>234</v>
      </c>
      <c r="B241" s="18">
        <v>42544</v>
      </c>
      <c r="C241" s="18">
        <v>42544</v>
      </c>
      <c r="D241" s="7">
        <v>741</v>
      </c>
      <c r="E241" s="61">
        <v>555000</v>
      </c>
      <c r="F241" s="95">
        <v>0</v>
      </c>
      <c r="G241" s="92" t="s">
        <v>891</v>
      </c>
      <c r="H241" s="25" t="s">
        <v>892</v>
      </c>
      <c r="I241" s="20" t="s">
        <v>387</v>
      </c>
      <c r="J241" s="90" t="s">
        <v>311</v>
      </c>
      <c r="K241" s="6" t="s">
        <v>14</v>
      </c>
      <c r="L241" s="5" t="s">
        <v>14</v>
      </c>
      <c r="M241" s="16" t="s">
        <v>65</v>
      </c>
      <c r="N241" s="8" t="s">
        <v>885</v>
      </c>
      <c r="O241" s="91" t="s">
        <v>849</v>
      </c>
      <c r="P241" s="19" t="s">
        <v>577</v>
      </c>
      <c r="Q241" s="10" t="s">
        <v>886</v>
      </c>
    </row>
    <row r="242" spans="1:17" ht="75" x14ac:dyDescent="0.25">
      <c r="A242" s="39">
        <v>235</v>
      </c>
      <c r="B242" s="18">
        <v>42548</v>
      </c>
      <c r="C242" s="18">
        <v>42548</v>
      </c>
      <c r="D242" s="7">
        <v>2628</v>
      </c>
      <c r="E242" s="61">
        <v>206034.43</v>
      </c>
      <c r="F242" s="95">
        <v>0</v>
      </c>
      <c r="G242" s="25" t="s">
        <v>956</v>
      </c>
      <c r="H242" s="25" t="s">
        <v>956</v>
      </c>
      <c r="I242" s="10" t="s">
        <v>12</v>
      </c>
      <c r="J242" s="90" t="s">
        <v>818</v>
      </c>
      <c r="K242" s="6" t="s">
        <v>14</v>
      </c>
      <c r="L242" s="5" t="s">
        <v>14</v>
      </c>
      <c r="M242" s="16" t="s">
        <v>317</v>
      </c>
      <c r="N242" s="8" t="s">
        <v>218</v>
      </c>
      <c r="O242" s="91" t="s">
        <v>850</v>
      </c>
      <c r="P242" s="19" t="s">
        <v>573</v>
      </c>
      <c r="Q242" s="19" t="s">
        <v>958</v>
      </c>
    </row>
    <row r="243" spans="1:17" ht="75" x14ac:dyDescent="0.25">
      <c r="A243" s="39">
        <v>236</v>
      </c>
      <c r="B243" s="18">
        <v>42548</v>
      </c>
      <c r="C243" s="18">
        <v>42548</v>
      </c>
      <c r="D243" s="7">
        <v>2630</v>
      </c>
      <c r="E243" s="61">
        <v>2019.14</v>
      </c>
      <c r="F243" s="95">
        <v>0</v>
      </c>
      <c r="G243" s="25" t="s">
        <v>956</v>
      </c>
      <c r="H243" s="25" t="s">
        <v>956</v>
      </c>
      <c r="I243" s="10" t="s">
        <v>12</v>
      </c>
      <c r="J243" s="90" t="s">
        <v>819</v>
      </c>
      <c r="K243" s="6" t="s">
        <v>14</v>
      </c>
      <c r="L243" s="5" t="s">
        <v>14</v>
      </c>
      <c r="M243" s="16" t="s">
        <v>317</v>
      </c>
      <c r="N243" s="8" t="s">
        <v>218</v>
      </c>
      <c r="O243" s="91" t="s">
        <v>851</v>
      </c>
      <c r="P243" s="19" t="s">
        <v>959</v>
      </c>
      <c r="Q243" s="19" t="s">
        <v>958</v>
      </c>
    </row>
    <row r="244" spans="1:17" ht="60" x14ac:dyDescent="0.25">
      <c r="A244" s="39">
        <v>237</v>
      </c>
      <c r="B244" s="18">
        <v>42545</v>
      </c>
      <c r="C244" s="18">
        <v>42545</v>
      </c>
      <c r="D244" s="7">
        <v>744</v>
      </c>
      <c r="E244" s="61">
        <v>106641.28</v>
      </c>
      <c r="F244" s="95">
        <v>0</v>
      </c>
      <c r="G244" s="25" t="s">
        <v>955</v>
      </c>
      <c r="H244" s="25" t="s">
        <v>955</v>
      </c>
      <c r="I244" s="20" t="s">
        <v>387</v>
      </c>
      <c r="J244" s="90" t="s">
        <v>820</v>
      </c>
      <c r="K244" s="6" t="s">
        <v>26</v>
      </c>
      <c r="L244" s="5" t="s">
        <v>248</v>
      </c>
      <c r="M244" s="16" t="s">
        <v>141</v>
      </c>
      <c r="N244" s="8" t="s">
        <v>907</v>
      </c>
      <c r="O244" s="91" t="s">
        <v>852</v>
      </c>
      <c r="P244" s="19" t="s">
        <v>540</v>
      </c>
      <c r="Q244" s="10" t="s">
        <v>954</v>
      </c>
    </row>
    <row r="245" spans="1:17" ht="60" x14ac:dyDescent="0.25">
      <c r="A245" s="39">
        <v>238</v>
      </c>
      <c r="B245" s="18">
        <v>42548</v>
      </c>
      <c r="C245" s="18">
        <v>42548</v>
      </c>
      <c r="D245" s="7">
        <v>748</v>
      </c>
      <c r="E245" s="61">
        <v>37471.86</v>
      </c>
      <c r="F245" s="95">
        <v>0</v>
      </c>
      <c r="G245" s="25" t="s">
        <v>941</v>
      </c>
      <c r="H245" s="25" t="s">
        <v>941</v>
      </c>
      <c r="I245" s="20" t="s">
        <v>387</v>
      </c>
      <c r="J245" s="90" t="s">
        <v>821</v>
      </c>
      <c r="K245" s="6" t="s">
        <v>14</v>
      </c>
      <c r="L245" s="5" t="s">
        <v>14</v>
      </c>
      <c r="M245" s="16" t="s">
        <v>322</v>
      </c>
      <c r="N245" s="8" t="s">
        <v>148</v>
      </c>
      <c r="O245" s="91" t="s">
        <v>853</v>
      </c>
      <c r="P245" s="19" t="s">
        <v>946</v>
      </c>
      <c r="Q245" s="19" t="s">
        <v>952</v>
      </c>
    </row>
    <row r="246" spans="1:17" ht="60" x14ac:dyDescent="0.25">
      <c r="A246" s="39">
        <v>239</v>
      </c>
      <c r="B246" s="18">
        <v>42548</v>
      </c>
      <c r="C246" s="18">
        <v>42548</v>
      </c>
      <c r="D246" s="7">
        <v>746</v>
      </c>
      <c r="E246" s="61">
        <v>48180</v>
      </c>
      <c r="F246" s="95">
        <v>0</v>
      </c>
      <c r="G246" s="25" t="s">
        <v>942</v>
      </c>
      <c r="H246" s="25" t="s">
        <v>942</v>
      </c>
      <c r="I246" s="20" t="s">
        <v>387</v>
      </c>
      <c r="J246" s="90" t="s">
        <v>207</v>
      </c>
      <c r="K246" s="6" t="s">
        <v>14</v>
      </c>
      <c r="L246" s="5" t="s">
        <v>14</v>
      </c>
      <c r="M246" s="16" t="s">
        <v>65</v>
      </c>
      <c r="N246" s="8" t="s">
        <v>943</v>
      </c>
      <c r="O246" s="91" t="s">
        <v>855</v>
      </c>
      <c r="P246" s="19" t="s">
        <v>944</v>
      </c>
      <c r="Q246" s="19" t="s">
        <v>953</v>
      </c>
    </row>
    <row r="247" spans="1:17" ht="60" x14ac:dyDescent="0.25">
      <c r="A247" s="39">
        <v>240</v>
      </c>
      <c r="B247" s="18">
        <v>42548</v>
      </c>
      <c r="C247" s="18">
        <v>42548</v>
      </c>
      <c r="D247" s="7">
        <v>749</v>
      </c>
      <c r="E247" s="61">
        <v>43800</v>
      </c>
      <c r="F247" s="95">
        <v>0</v>
      </c>
      <c r="G247" s="25" t="s">
        <v>941</v>
      </c>
      <c r="H247" s="25" t="s">
        <v>941</v>
      </c>
      <c r="I247" s="20" t="s">
        <v>387</v>
      </c>
      <c r="J247" s="90" t="s">
        <v>823</v>
      </c>
      <c r="K247" s="6" t="s">
        <v>14</v>
      </c>
      <c r="L247" s="5" t="s">
        <v>14</v>
      </c>
      <c r="M247" s="16" t="s">
        <v>322</v>
      </c>
      <c r="N247" s="8" t="s">
        <v>148</v>
      </c>
      <c r="O247" s="91" t="s">
        <v>856</v>
      </c>
      <c r="P247" s="19" t="s">
        <v>540</v>
      </c>
      <c r="Q247" s="19" t="s">
        <v>952</v>
      </c>
    </row>
    <row r="248" spans="1:17" ht="75" x14ac:dyDescent="0.25">
      <c r="A248" s="39">
        <v>241</v>
      </c>
      <c r="B248" s="18">
        <v>42549</v>
      </c>
      <c r="C248" s="18">
        <v>42549</v>
      </c>
      <c r="D248" s="7">
        <v>750</v>
      </c>
      <c r="E248" s="61">
        <v>431081</v>
      </c>
      <c r="F248" s="95">
        <v>0</v>
      </c>
      <c r="G248" s="92" t="s">
        <v>947</v>
      </c>
      <c r="H248" s="25" t="s">
        <v>947</v>
      </c>
      <c r="I248" s="20" t="s">
        <v>387</v>
      </c>
      <c r="J248" s="90" t="s">
        <v>824</v>
      </c>
      <c r="K248" s="6" t="s">
        <v>14</v>
      </c>
      <c r="L248" s="5" t="s">
        <v>14</v>
      </c>
      <c r="M248" s="16" t="s">
        <v>867</v>
      </c>
      <c r="N248" s="8" t="s">
        <v>948</v>
      </c>
      <c r="O248" s="91" t="s">
        <v>857</v>
      </c>
      <c r="P248" s="19" t="s">
        <v>551</v>
      </c>
      <c r="Q248" s="19" t="s">
        <v>1060</v>
      </c>
    </row>
    <row r="249" spans="1:17" ht="60" x14ac:dyDescent="0.25">
      <c r="A249" s="39">
        <v>242</v>
      </c>
      <c r="B249" s="18">
        <v>42549</v>
      </c>
      <c r="C249" s="18">
        <v>42549</v>
      </c>
      <c r="D249" s="7">
        <v>752</v>
      </c>
      <c r="E249" s="61">
        <v>1000552.68</v>
      </c>
      <c r="F249" s="95">
        <v>0</v>
      </c>
      <c r="G249" s="25" t="s">
        <v>949</v>
      </c>
      <c r="H249" s="25" t="s">
        <v>949</v>
      </c>
      <c r="I249" s="20" t="s">
        <v>387</v>
      </c>
      <c r="J249" s="90" t="s">
        <v>825</v>
      </c>
      <c r="K249" s="6" t="s">
        <v>14</v>
      </c>
      <c r="L249" s="5" t="s">
        <v>14</v>
      </c>
      <c r="M249" s="16" t="s">
        <v>950</v>
      </c>
      <c r="N249" s="8" t="s">
        <v>350</v>
      </c>
      <c r="O249" s="91" t="s">
        <v>858</v>
      </c>
      <c r="P249" s="19" t="s">
        <v>551</v>
      </c>
      <c r="Q249" s="19" t="s">
        <v>1059</v>
      </c>
    </row>
    <row r="250" spans="1:17" ht="75" x14ac:dyDescent="0.25">
      <c r="A250" s="39">
        <v>243</v>
      </c>
      <c r="B250" s="18">
        <v>42550</v>
      </c>
      <c r="C250" s="18">
        <v>42550</v>
      </c>
      <c r="D250" s="7">
        <v>763</v>
      </c>
      <c r="E250" s="61">
        <v>269448.96000000002</v>
      </c>
      <c r="F250" s="95">
        <v>0</v>
      </c>
      <c r="G250" s="25" t="s">
        <v>877</v>
      </c>
      <c r="H250" s="25" t="s">
        <v>877</v>
      </c>
      <c r="I250" s="10" t="s">
        <v>387</v>
      </c>
      <c r="J250" s="90" t="s">
        <v>813</v>
      </c>
      <c r="K250" s="6" t="s">
        <v>14</v>
      </c>
      <c r="L250" s="5" t="s">
        <v>14</v>
      </c>
      <c r="M250" s="16" t="s">
        <v>875</v>
      </c>
      <c r="N250" s="8" t="s">
        <v>213</v>
      </c>
      <c r="O250" s="91" t="s">
        <v>859</v>
      </c>
      <c r="P250" s="19" t="s">
        <v>551</v>
      </c>
      <c r="Q250" s="19" t="s">
        <v>1058</v>
      </c>
    </row>
    <row r="251" spans="1:17" ht="75" x14ac:dyDescent="0.25">
      <c r="A251" s="39">
        <v>244</v>
      </c>
      <c r="B251" s="18">
        <v>42551</v>
      </c>
      <c r="C251" s="18">
        <v>42551</v>
      </c>
      <c r="D251" s="7">
        <v>769</v>
      </c>
      <c r="E251" s="61">
        <v>350656.82</v>
      </c>
      <c r="F251" s="95">
        <v>0</v>
      </c>
      <c r="G251" s="25" t="s">
        <v>489</v>
      </c>
      <c r="H251" s="25" t="s">
        <v>489</v>
      </c>
      <c r="I251" s="10" t="s">
        <v>387</v>
      </c>
      <c r="J251" s="19" t="s">
        <v>39</v>
      </c>
      <c r="K251" s="6" t="s">
        <v>14</v>
      </c>
      <c r="L251" s="5" t="s">
        <v>14</v>
      </c>
      <c r="M251" s="16" t="s">
        <v>965</v>
      </c>
      <c r="N251" s="8" t="s">
        <v>490</v>
      </c>
      <c r="O251" s="91" t="s">
        <v>964</v>
      </c>
      <c r="P251" s="45" t="s">
        <v>542</v>
      </c>
      <c r="Q251" s="45" t="s">
        <v>1070</v>
      </c>
    </row>
    <row r="252" spans="1:17" ht="30" x14ac:dyDescent="0.25">
      <c r="A252" s="39">
        <v>245</v>
      </c>
      <c r="B252" s="18">
        <v>42542</v>
      </c>
      <c r="C252" s="18">
        <v>42542</v>
      </c>
      <c r="D252" s="7">
        <v>6499</v>
      </c>
      <c r="E252" s="162">
        <v>-206571.89</v>
      </c>
      <c r="F252" s="95">
        <v>0</v>
      </c>
      <c r="G252" s="25" t="s">
        <v>880</v>
      </c>
      <c r="H252" s="25" t="s">
        <v>879</v>
      </c>
      <c r="I252" s="10" t="s">
        <v>387</v>
      </c>
      <c r="J252" s="19" t="s">
        <v>201</v>
      </c>
      <c r="K252" s="6" t="s">
        <v>14</v>
      </c>
      <c r="L252" s="5" t="s">
        <v>14</v>
      </c>
      <c r="M252" s="16" t="s">
        <v>151</v>
      </c>
      <c r="N252" s="8" t="s">
        <v>447</v>
      </c>
      <c r="O252" s="94" t="s">
        <v>1367</v>
      </c>
      <c r="P252" s="45" t="s">
        <v>1659</v>
      </c>
      <c r="Q252" s="45" t="s">
        <v>805</v>
      </c>
    </row>
    <row r="253" spans="1:17" ht="60" x14ac:dyDescent="0.25">
      <c r="A253" s="39">
        <v>246</v>
      </c>
      <c r="B253" s="18">
        <v>42555</v>
      </c>
      <c r="C253" s="18">
        <v>42555</v>
      </c>
      <c r="D253" s="7">
        <v>747</v>
      </c>
      <c r="E253" s="61">
        <v>92325.34</v>
      </c>
      <c r="F253" s="95">
        <v>0</v>
      </c>
      <c r="G253" s="25" t="s">
        <v>941</v>
      </c>
      <c r="H253" s="25" t="s">
        <v>941</v>
      </c>
      <c r="I253" s="10" t="s">
        <v>387</v>
      </c>
      <c r="J253" s="19" t="s">
        <v>822</v>
      </c>
      <c r="K253" s="6" t="s">
        <v>14</v>
      </c>
      <c r="L253" s="5" t="s">
        <v>14</v>
      </c>
      <c r="M253" s="16" t="s">
        <v>322</v>
      </c>
      <c r="N253" s="8" t="s">
        <v>148</v>
      </c>
      <c r="O253" s="91" t="s">
        <v>854</v>
      </c>
      <c r="P253" s="45" t="s">
        <v>540</v>
      </c>
      <c r="Q253" s="45" t="s">
        <v>1036</v>
      </c>
    </row>
    <row r="254" spans="1:17" ht="75" x14ac:dyDescent="0.25">
      <c r="A254" s="39">
        <v>247</v>
      </c>
      <c r="B254" s="18">
        <v>42555</v>
      </c>
      <c r="C254" s="18">
        <v>42555</v>
      </c>
      <c r="D254" s="7">
        <v>786</v>
      </c>
      <c r="E254" s="61">
        <v>115000</v>
      </c>
      <c r="F254" s="95">
        <v>0</v>
      </c>
      <c r="G254" s="11" t="s">
        <v>112</v>
      </c>
      <c r="H254" s="11" t="s">
        <v>112</v>
      </c>
      <c r="I254" s="10" t="s">
        <v>387</v>
      </c>
      <c r="J254" s="19" t="s">
        <v>403</v>
      </c>
      <c r="K254" s="6" t="s">
        <v>14</v>
      </c>
      <c r="L254" s="5" t="s">
        <v>14</v>
      </c>
      <c r="M254" s="16" t="s">
        <v>114</v>
      </c>
      <c r="N254" s="8" t="s">
        <v>115</v>
      </c>
      <c r="O254" s="91" t="s">
        <v>969</v>
      </c>
      <c r="P254" s="10" t="s">
        <v>573</v>
      </c>
      <c r="Q254" s="45" t="s">
        <v>1071</v>
      </c>
    </row>
    <row r="255" spans="1:17" ht="60" x14ac:dyDescent="0.25">
      <c r="A255" s="39">
        <v>248</v>
      </c>
      <c r="B255" s="18">
        <v>42555</v>
      </c>
      <c r="C255" s="18">
        <v>42555</v>
      </c>
      <c r="D255" s="7">
        <v>789</v>
      </c>
      <c r="E255" s="61">
        <v>103409.82</v>
      </c>
      <c r="F255" s="95">
        <v>0</v>
      </c>
      <c r="G255" s="25" t="s">
        <v>1067</v>
      </c>
      <c r="H255" s="25" t="s">
        <v>1067</v>
      </c>
      <c r="I255" s="10" t="s">
        <v>19</v>
      </c>
      <c r="J255" s="19" t="s">
        <v>975</v>
      </c>
      <c r="K255" s="6" t="s">
        <v>14</v>
      </c>
      <c r="L255" s="5" t="s">
        <v>14</v>
      </c>
      <c r="M255" s="16" t="s">
        <v>1012</v>
      </c>
      <c r="N255" s="8" t="s">
        <v>1014</v>
      </c>
      <c r="O255" s="91" t="s">
        <v>970</v>
      </c>
      <c r="P255" s="45" t="s">
        <v>1068</v>
      </c>
      <c r="Q255" s="45" t="s">
        <v>1069</v>
      </c>
    </row>
    <row r="256" spans="1:17" ht="60" x14ac:dyDescent="0.25">
      <c r="A256" s="39">
        <v>249</v>
      </c>
      <c r="B256" s="18">
        <v>42555</v>
      </c>
      <c r="C256" s="18">
        <v>42555</v>
      </c>
      <c r="D256" s="7">
        <v>788</v>
      </c>
      <c r="E256" s="61">
        <v>117039.62</v>
      </c>
      <c r="F256" s="95">
        <v>0</v>
      </c>
      <c r="G256" s="25" t="s">
        <v>1035</v>
      </c>
      <c r="H256" s="25" t="s">
        <v>1035</v>
      </c>
      <c r="I256" s="45" t="s">
        <v>387</v>
      </c>
      <c r="J256" s="19" t="s">
        <v>763</v>
      </c>
      <c r="K256" s="6" t="s">
        <v>14</v>
      </c>
      <c r="L256" s="5" t="s">
        <v>14</v>
      </c>
      <c r="M256" s="16" t="s">
        <v>388</v>
      </c>
      <c r="N256" s="8" t="s">
        <v>1013</v>
      </c>
      <c r="O256" s="91" t="s">
        <v>971</v>
      </c>
      <c r="P256" s="45" t="s">
        <v>540</v>
      </c>
      <c r="Q256" s="45" t="s">
        <v>1039</v>
      </c>
    </row>
    <row r="257" spans="1:17" ht="60" x14ac:dyDescent="0.25">
      <c r="A257" s="39">
        <v>250</v>
      </c>
      <c r="B257" s="18">
        <v>42555</v>
      </c>
      <c r="C257" s="18">
        <v>42555</v>
      </c>
      <c r="D257" s="7">
        <v>787</v>
      </c>
      <c r="E257" s="61">
        <v>75177.56</v>
      </c>
      <c r="F257" s="95">
        <v>0</v>
      </c>
      <c r="G257" s="25" t="s">
        <v>1034</v>
      </c>
      <c r="H257" s="25" t="s">
        <v>1034</v>
      </c>
      <c r="I257" s="10" t="s">
        <v>19</v>
      </c>
      <c r="J257" s="19" t="s">
        <v>976</v>
      </c>
      <c r="K257" s="6" t="s">
        <v>26</v>
      </c>
      <c r="L257" s="5" t="s">
        <v>248</v>
      </c>
      <c r="M257" s="16" t="s">
        <v>141</v>
      </c>
      <c r="N257" s="8" t="s">
        <v>148</v>
      </c>
      <c r="O257" s="91" t="s">
        <v>972</v>
      </c>
      <c r="P257" s="45" t="s">
        <v>562</v>
      </c>
      <c r="Q257" s="45" t="s">
        <v>1040</v>
      </c>
    </row>
    <row r="258" spans="1:17" ht="75" x14ac:dyDescent="0.25">
      <c r="A258" s="39">
        <v>251</v>
      </c>
      <c r="B258" s="18">
        <v>42555</v>
      </c>
      <c r="C258" s="18">
        <v>42555</v>
      </c>
      <c r="D258" s="7">
        <v>785</v>
      </c>
      <c r="E258" s="61">
        <v>133000</v>
      </c>
      <c r="F258" s="95">
        <v>0</v>
      </c>
      <c r="G258" s="58" t="s">
        <v>48</v>
      </c>
      <c r="H258" s="58" t="s">
        <v>48</v>
      </c>
      <c r="I258" s="45" t="s">
        <v>387</v>
      </c>
      <c r="J258" s="19" t="s">
        <v>745</v>
      </c>
      <c r="K258" s="6" t="s">
        <v>14</v>
      </c>
      <c r="L258" s="5" t="s">
        <v>14</v>
      </c>
      <c r="M258" s="16" t="s">
        <v>50</v>
      </c>
      <c r="N258" s="8" t="s">
        <v>51</v>
      </c>
      <c r="O258" s="91" t="s">
        <v>973</v>
      </c>
      <c r="P258" s="10" t="s">
        <v>542</v>
      </c>
      <c r="Q258" s="10" t="s">
        <v>1077</v>
      </c>
    </row>
    <row r="259" spans="1:17" ht="75" x14ac:dyDescent="0.25">
      <c r="A259" s="39">
        <v>252</v>
      </c>
      <c r="B259" s="18">
        <v>42555</v>
      </c>
      <c r="C259" s="18">
        <v>42555</v>
      </c>
      <c r="D259" s="7">
        <v>784</v>
      </c>
      <c r="E259" s="61">
        <v>75950.429999999993</v>
      </c>
      <c r="F259" s="95">
        <v>0</v>
      </c>
      <c r="G259" s="11" t="s">
        <v>84</v>
      </c>
      <c r="H259" s="11" t="s">
        <v>84</v>
      </c>
      <c r="I259" s="10" t="s">
        <v>387</v>
      </c>
      <c r="J259" s="19" t="s">
        <v>85</v>
      </c>
      <c r="K259" s="6" t="s">
        <v>14</v>
      </c>
      <c r="L259" s="5" t="s">
        <v>14</v>
      </c>
      <c r="M259" s="16" t="s">
        <v>86</v>
      </c>
      <c r="N259" s="8" t="s">
        <v>87</v>
      </c>
      <c r="O259" s="91" t="s">
        <v>974</v>
      </c>
      <c r="P259" s="45" t="s">
        <v>551</v>
      </c>
      <c r="Q259" s="10" t="s">
        <v>1194</v>
      </c>
    </row>
    <row r="260" spans="1:17" ht="60" x14ac:dyDescent="0.25">
      <c r="A260" s="39">
        <v>253</v>
      </c>
      <c r="B260" s="18">
        <v>42555</v>
      </c>
      <c r="C260" s="18">
        <v>42556</v>
      </c>
      <c r="D260" s="7">
        <v>6</v>
      </c>
      <c r="E260" s="61">
        <v>491224.2</v>
      </c>
      <c r="F260" s="95">
        <v>0</v>
      </c>
      <c r="G260" s="25" t="s">
        <v>1044</v>
      </c>
      <c r="H260" s="25" t="s">
        <v>1044</v>
      </c>
      <c r="I260" s="10" t="s">
        <v>118</v>
      </c>
      <c r="J260" s="19" t="s">
        <v>979</v>
      </c>
      <c r="K260" s="6" t="s">
        <v>14</v>
      </c>
      <c r="L260" s="5" t="s">
        <v>14</v>
      </c>
      <c r="M260" s="16" t="s">
        <v>1016</v>
      </c>
      <c r="N260" s="8" t="s">
        <v>1021</v>
      </c>
      <c r="O260" s="91" t="s">
        <v>977</v>
      </c>
      <c r="P260" s="45" t="s">
        <v>551</v>
      </c>
      <c r="Q260" s="45" t="s">
        <v>1043</v>
      </c>
    </row>
    <row r="261" spans="1:17" ht="60" x14ac:dyDescent="0.25">
      <c r="A261" s="39">
        <v>254</v>
      </c>
      <c r="B261" s="18">
        <v>42555</v>
      </c>
      <c r="C261" s="18">
        <v>42556</v>
      </c>
      <c r="D261" s="7">
        <v>7</v>
      </c>
      <c r="E261" s="61">
        <v>243018</v>
      </c>
      <c r="F261" s="95">
        <v>0</v>
      </c>
      <c r="G261" s="25" t="s">
        <v>1045</v>
      </c>
      <c r="H261" s="25" t="s">
        <v>1045</v>
      </c>
      <c r="I261" s="10" t="s">
        <v>118</v>
      </c>
      <c r="J261" s="19" t="s">
        <v>980</v>
      </c>
      <c r="K261" s="6" t="s">
        <v>14</v>
      </c>
      <c r="L261" s="5" t="s">
        <v>14</v>
      </c>
      <c r="M261" s="16" t="s">
        <v>875</v>
      </c>
      <c r="N261" s="8" t="s">
        <v>1022</v>
      </c>
      <c r="O261" s="91" t="s">
        <v>978</v>
      </c>
      <c r="P261" s="45" t="s">
        <v>551</v>
      </c>
      <c r="Q261" s="45" t="s">
        <v>1042</v>
      </c>
    </row>
    <row r="262" spans="1:17" ht="60" x14ac:dyDescent="0.25">
      <c r="A262" s="39">
        <v>255</v>
      </c>
      <c r="B262" s="18">
        <v>42557</v>
      </c>
      <c r="C262" s="18">
        <v>42557</v>
      </c>
      <c r="D262" s="7">
        <v>793</v>
      </c>
      <c r="E262" s="61">
        <v>125663.78</v>
      </c>
      <c r="F262" s="95">
        <v>0</v>
      </c>
      <c r="G262" s="25" t="s">
        <v>1037</v>
      </c>
      <c r="H262" s="25" t="s">
        <v>1037</v>
      </c>
      <c r="I262" s="10" t="s">
        <v>19</v>
      </c>
      <c r="J262" s="19" t="s">
        <v>983</v>
      </c>
      <c r="K262" s="6" t="s">
        <v>14</v>
      </c>
      <c r="L262" s="5" t="s">
        <v>14</v>
      </c>
      <c r="M262" s="16" t="s">
        <v>1017</v>
      </c>
      <c r="N262" s="8" t="s">
        <v>1023</v>
      </c>
      <c r="O262" s="91" t="s">
        <v>981</v>
      </c>
      <c r="P262" s="45" t="s">
        <v>562</v>
      </c>
      <c r="Q262" s="45" t="s">
        <v>1038</v>
      </c>
    </row>
    <row r="263" spans="1:17" ht="60" x14ac:dyDescent="0.25">
      <c r="A263" s="39">
        <v>256</v>
      </c>
      <c r="B263" s="18">
        <v>42557</v>
      </c>
      <c r="C263" s="18">
        <v>42557</v>
      </c>
      <c r="D263" s="7">
        <v>794</v>
      </c>
      <c r="E263" s="61">
        <v>73140</v>
      </c>
      <c r="F263" s="95">
        <v>0</v>
      </c>
      <c r="G263" s="25" t="s">
        <v>1041</v>
      </c>
      <c r="H263" s="25" t="s">
        <v>1041</v>
      </c>
      <c r="I263" s="10" t="s">
        <v>19</v>
      </c>
      <c r="J263" s="19" t="s">
        <v>984</v>
      </c>
      <c r="K263" s="6" t="s">
        <v>14</v>
      </c>
      <c r="L263" s="5" t="s">
        <v>14</v>
      </c>
      <c r="M263" s="16" t="s">
        <v>1018</v>
      </c>
      <c r="N263" s="8" t="s">
        <v>1024</v>
      </c>
      <c r="O263" s="91" t="s">
        <v>982</v>
      </c>
      <c r="P263" s="45" t="s">
        <v>540</v>
      </c>
      <c r="Q263" s="45" t="s">
        <v>1056</v>
      </c>
    </row>
    <row r="264" spans="1:17" ht="75" x14ac:dyDescent="0.25">
      <c r="A264" s="39">
        <v>257</v>
      </c>
      <c r="B264" s="18">
        <v>42559</v>
      </c>
      <c r="C264" s="18">
        <v>42559</v>
      </c>
      <c r="D264" s="7">
        <v>2868</v>
      </c>
      <c r="E264" s="61">
        <v>610000</v>
      </c>
      <c r="F264" s="95">
        <v>0</v>
      </c>
      <c r="G264" s="11" t="s">
        <v>273</v>
      </c>
      <c r="H264" s="11" t="s">
        <v>273</v>
      </c>
      <c r="I264" s="10" t="s">
        <v>12</v>
      </c>
      <c r="J264" s="19" t="s">
        <v>424</v>
      </c>
      <c r="K264" s="6" t="s">
        <v>14</v>
      </c>
      <c r="L264" s="5" t="s">
        <v>14</v>
      </c>
      <c r="M264" s="16" t="s">
        <v>275</v>
      </c>
      <c r="N264" s="8" t="s">
        <v>152</v>
      </c>
      <c r="O264" s="91" t="s">
        <v>985</v>
      </c>
      <c r="P264" s="10" t="s">
        <v>551</v>
      </c>
      <c r="Q264" s="10" t="s">
        <v>1066</v>
      </c>
    </row>
    <row r="265" spans="1:17" ht="75" x14ac:dyDescent="0.25">
      <c r="A265" s="39">
        <v>258</v>
      </c>
      <c r="B265" s="18">
        <v>42559</v>
      </c>
      <c r="C265" s="18">
        <v>42559</v>
      </c>
      <c r="D265" s="7">
        <v>824</v>
      </c>
      <c r="E265" s="61">
        <v>300000</v>
      </c>
      <c r="F265" s="95">
        <v>0</v>
      </c>
      <c r="G265" s="58" t="s">
        <v>53</v>
      </c>
      <c r="H265" s="58" t="s">
        <v>53</v>
      </c>
      <c r="I265" s="45" t="s">
        <v>387</v>
      </c>
      <c r="J265" s="19" t="s">
        <v>54</v>
      </c>
      <c r="K265" s="6" t="s">
        <v>14</v>
      </c>
      <c r="L265" s="5" t="s">
        <v>14</v>
      </c>
      <c r="M265" s="16" t="s">
        <v>55</v>
      </c>
      <c r="N265" s="8" t="s">
        <v>56</v>
      </c>
      <c r="O265" s="91" t="s">
        <v>987</v>
      </c>
      <c r="P265" s="45" t="s">
        <v>551</v>
      </c>
      <c r="Q265" s="10" t="s">
        <v>1304</v>
      </c>
    </row>
    <row r="266" spans="1:17" ht="75" x14ac:dyDescent="0.25">
      <c r="A266" s="39">
        <v>259</v>
      </c>
      <c r="B266" s="18">
        <v>42562</v>
      </c>
      <c r="C266" s="18">
        <v>42562</v>
      </c>
      <c r="D266" s="7">
        <v>839</v>
      </c>
      <c r="E266" s="61">
        <v>21600.35</v>
      </c>
      <c r="F266" s="95">
        <v>0</v>
      </c>
      <c r="G266" s="72" t="s">
        <v>200</v>
      </c>
      <c r="H266" s="72" t="s">
        <v>200</v>
      </c>
      <c r="I266" s="45" t="s">
        <v>387</v>
      </c>
      <c r="J266" s="19" t="s">
        <v>201</v>
      </c>
      <c r="K266" s="6" t="s">
        <v>14</v>
      </c>
      <c r="L266" s="5" t="s">
        <v>14</v>
      </c>
      <c r="M266" s="16" t="s">
        <v>202</v>
      </c>
      <c r="N266" s="8" t="s">
        <v>1025</v>
      </c>
      <c r="O266" s="91" t="s">
        <v>989</v>
      </c>
      <c r="P266" s="73" t="s">
        <v>551</v>
      </c>
      <c r="Q266" s="45" t="s">
        <v>1215</v>
      </c>
    </row>
    <row r="267" spans="1:17" ht="60" x14ac:dyDescent="0.25">
      <c r="A267" s="39">
        <v>260</v>
      </c>
      <c r="B267" s="18">
        <v>42564</v>
      </c>
      <c r="C267" s="18">
        <v>42564</v>
      </c>
      <c r="D267" s="7">
        <v>846</v>
      </c>
      <c r="E267" s="61">
        <v>214961.9</v>
      </c>
      <c r="F267" s="95">
        <v>0</v>
      </c>
      <c r="G267" s="25" t="s">
        <v>1048</v>
      </c>
      <c r="H267" s="25" t="s">
        <v>1048</v>
      </c>
      <c r="I267" s="10" t="s">
        <v>19</v>
      </c>
      <c r="J267" s="19" t="s">
        <v>996</v>
      </c>
      <c r="K267" s="6" t="s">
        <v>14</v>
      </c>
      <c r="L267" s="5" t="s">
        <v>14</v>
      </c>
      <c r="M267" s="16" t="s">
        <v>208</v>
      </c>
      <c r="N267" s="8" t="s">
        <v>1026</v>
      </c>
      <c r="O267" s="91" t="s">
        <v>990</v>
      </c>
      <c r="P267" s="45" t="s">
        <v>540</v>
      </c>
      <c r="Q267" s="45" t="s">
        <v>1051</v>
      </c>
    </row>
    <row r="268" spans="1:17" ht="60" x14ac:dyDescent="0.25">
      <c r="A268" s="39">
        <v>261</v>
      </c>
      <c r="B268" s="18">
        <v>42564</v>
      </c>
      <c r="C268" s="18">
        <v>42564</v>
      </c>
      <c r="D268" s="7">
        <v>845</v>
      </c>
      <c r="E268" s="61">
        <v>297156</v>
      </c>
      <c r="F268" s="95">
        <v>0</v>
      </c>
      <c r="G268" s="25" t="s">
        <v>1046</v>
      </c>
      <c r="H268" s="25" t="s">
        <v>1046</v>
      </c>
      <c r="I268" s="10" t="s">
        <v>19</v>
      </c>
      <c r="J268" s="19" t="s">
        <v>997</v>
      </c>
      <c r="K268" s="6" t="s">
        <v>14</v>
      </c>
      <c r="L268" s="5" t="s">
        <v>14</v>
      </c>
      <c r="M268" s="16" t="s">
        <v>890</v>
      </c>
      <c r="N268" s="8" t="s">
        <v>1027</v>
      </c>
      <c r="O268" s="91" t="s">
        <v>991</v>
      </c>
      <c r="P268" s="45" t="s">
        <v>551</v>
      </c>
      <c r="Q268" s="45" t="s">
        <v>1052</v>
      </c>
    </row>
    <row r="269" spans="1:17" ht="75" x14ac:dyDescent="0.25">
      <c r="A269" s="39">
        <v>262</v>
      </c>
      <c r="B269" s="18">
        <v>42564</v>
      </c>
      <c r="C269" s="18">
        <v>42564</v>
      </c>
      <c r="D269" s="7">
        <v>843</v>
      </c>
      <c r="E269" s="61">
        <v>104615.7</v>
      </c>
      <c r="F269" s="95">
        <v>0</v>
      </c>
      <c r="G269" s="11" t="s">
        <v>764</v>
      </c>
      <c r="H269" s="11" t="s">
        <v>764</v>
      </c>
      <c r="I269" s="10" t="s">
        <v>387</v>
      </c>
      <c r="J269" s="19" t="s">
        <v>761</v>
      </c>
      <c r="K269" s="6" t="s">
        <v>14</v>
      </c>
      <c r="L269" s="5" t="s">
        <v>14</v>
      </c>
      <c r="M269" s="16" t="s">
        <v>15</v>
      </c>
      <c r="N269" s="8" t="s">
        <v>775</v>
      </c>
      <c r="O269" s="91" t="s">
        <v>992</v>
      </c>
      <c r="P269" s="45" t="s">
        <v>540</v>
      </c>
      <c r="Q269" s="45" t="s">
        <v>1209</v>
      </c>
    </row>
    <row r="270" spans="1:17" ht="60" x14ac:dyDescent="0.25">
      <c r="A270" s="39">
        <v>263</v>
      </c>
      <c r="B270" s="18">
        <v>42564</v>
      </c>
      <c r="C270" s="18">
        <v>42564</v>
      </c>
      <c r="D270" s="7">
        <v>844</v>
      </c>
      <c r="E270" s="61">
        <v>482981.63</v>
      </c>
      <c r="F270" s="95">
        <v>0</v>
      </c>
      <c r="G270" s="25" t="s">
        <v>1049</v>
      </c>
      <c r="H270" s="25" t="s">
        <v>1049</v>
      </c>
      <c r="I270" s="10" t="s">
        <v>19</v>
      </c>
      <c r="J270" s="19" t="s">
        <v>810</v>
      </c>
      <c r="K270" s="6" t="s">
        <v>14</v>
      </c>
      <c r="L270" s="5" t="s">
        <v>14</v>
      </c>
      <c r="M270" s="16" t="s">
        <v>65</v>
      </c>
      <c r="N270" s="8" t="s">
        <v>1028</v>
      </c>
      <c r="O270" s="91" t="s">
        <v>993</v>
      </c>
      <c r="P270" s="45" t="s">
        <v>551</v>
      </c>
      <c r="Q270" s="45" t="s">
        <v>1053</v>
      </c>
    </row>
    <row r="271" spans="1:17" ht="60" x14ac:dyDescent="0.25">
      <c r="A271" s="39">
        <v>264</v>
      </c>
      <c r="B271" s="18">
        <v>42564</v>
      </c>
      <c r="C271" s="18">
        <v>42564</v>
      </c>
      <c r="D271" s="7">
        <v>2937</v>
      </c>
      <c r="E271" s="61">
        <v>256400.08</v>
      </c>
      <c r="F271" s="95">
        <v>0</v>
      </c>
      <c r="G271" s="25" t="s">
        <v>1047</v>
      </c>
      <c r="H271" s="25" t="s">
        <v>1047</v>
      </c>
      <c r="I271" s="10" t="s">
        <v>12</v>
      </c>
      <c r="J271" s="19" t="s">
        <v>998</v>
      </c>
      <c r="K271" s="6" t="s">
        <v>14</v>
      </c>
      <c r="L271" s="5" t="s">
        <v>14</v>
      </c>
      <c r="M271" s="16" t="s">
        <v>1019</v>
      </c>
      <c r="N271" s="8" t="s">
        <v>881</v>
      </c>
      <c r="O271" s="91" t="s">
        <v>994</v>
      </c>
      <c r="P271" s="45" t="s">
        <v>551</v>
      </c>
      <c r="Q271" s="45" t="s">
        <v>1054</v>
      </c>
    </row>
    <row r="272" spans="1:17" ht="30" x14ac:dyDescent="0.25">
      <c r="A272" s="39">
        <v>265</v>
      </c>
      <c r="B272" s="18">
        <v>42566</v>
      </c>
      <c r="C272" s="18">
        <v>42566</v>
      </c>
      <c r="D272" s="7">
        <v>144</v>
      </c>
      <c r="E272" s="162">
        <v>-256400.08</v>
      </c>
      <c r="F272" s="95">
        <v>0</v>
      </c>
      <c r="G272" s="25" t="s">
        <v>1047</v>
      </c>
      <c r="H272" s="25" t="s">
        <v>1047</v>
      </c>
      <c r="I272" s="10" t="s">
        <v>12</v>
      </c>
      <c r="J272" s="19" t="s">
        <v>998</v>
      </c>
      <c r="K272" s="6" t="s">
        <v>14</v>
      </c>
      <c r="L272" s="5" t="s">
        <v>14</v>
      </c>
      <c r="M272" s="16" t="s">
        <v>1019</v>
      </c>
      <c r="N272" s="8" t="s">
        <v>881</v>
      </c>
      <c r="O272" s="94" t="s">
        <v>1364</v>
      </c>
      <c r="P272" s="45" t="s">
        <v>1659</v>
      </c>
      <c r="Q272" s="45" t="s">
        <v>805</v>
      </c>
    </row>
    <row r="273" spans="1:17" ht="60" x14ac:dyDescent="0.25">
      <c r="A273" s="39">
        <v>266</v>
      </c>
      <c r="B273" s="18">
        <v>42564</v>
      </c>
      <c r="C273" s="18">
        <v>42564</v>
      </c>
      <c r="D273" s="7">
        <v>9</v>
      </c>
      <c r="E273" s="61">
        <v>183000</v>
      </c>
      <c r="F273" s="95">
        <v>0</v>
      </c>
      <c r="G273" s="25" t="s">
        <v>1050</v>
      </c>
      <c r="H273" s="25" t="s">
        <v>1050</v>
      </c>
      <c r="I273" s="10" t="s">
        <v>118</v>
      </c>
      <c r="J273" s="19" t="s">
        <v>999</v>
      </c>
      <c r="K273" s="6" t="s">
        <v>14</v>
      </c>
      <c r="L273" s="5" t="s">
        <v>14</v>
      </c>
      <c r="M273" s="16" t="s">
        <v>1020</v>
      </c>
      <c r="N273" s="8" t="s">
        <v>1029</v>
      </c>
      <c r="O273" s="91" t="s">
        <v>995</v>
      </c>
      <c r="P273" s="45" t="s">
        <v>549</v>
      </c>
      <c r="Q273" s="45" t="s">
        <v>1057</v>
      </c>
    </row>
    <row r="274" spans="1:17" ht="60" x14ac:dyDescent="0.25">
      <c r="A274" s="39">
        <v>267</v>
      </c>
      <c r="B274" s="18">
        <v>42565</v>
      </c>
      <c r="C274" s="18">
        <v>42565</v>
      </c>
      <c r="D274" s="7">
        <v>10</v>
      </c>
      <c r="E274" s="61">
        <v>39643.199999999997</v>
      </c>
      <c r="F274" s="95">
        <v>0</v>
      </c>
      <c r="G274" s="25" t="s">
        <v>263</v>
      </c>
      <c r="H274" s="25" t="s">
        <v>263</v>
      </c>
      <c r="I274" s="10" t="s">
        <v>118</v>
      </c>
      <c r="J274" s="19" t="s">
        <v>988</v>
      </c>
      <c r="K274" s="6" t="s">
        <v>14</v>
      </c>
      <c r="L274" s="5" t="s">
        <v>14</v>
      </c>
      <c r="M274" s="16" t="s">
        <v>890</v>
      </c>
      <c r="N274" s="8" t="s">
        <v>265</v>
      </c>
      <c r="O274" s="91" t="s">
        <v>986</v>
      </c>
      <c r="P274" s="45" t="s">
        <v>549</v>
      </c>
      <c r="Q274" s="45" t="s">
        <v>1055</v>
      </c>
    </row>
    <row r="275" spans="1:17" ht="60" x14ac:dyDescent="0.25">
      <c r="A275" s="39">
        <v>268</v>
      </c>
      <c r="B275" s="18">
        <v>42569</v>
      </c>
      <c r="C275" s="18">
        <v>42569</v>
      </c>
      <c r="D275" s="7">
        <v>866</v>
      </c>
      <c r="E275" s="61">
        <v>323370.90000000002</v>
      </c>
      <c r="F275" s="95">
        <v>0</v>
      </c>
      <c r="G275" s="25" t="s">
        <v>1062</v>
      </c>
      <c r="H275" s="25" t="s">
        <v>1062</v>
      </c>
      <c r="I275" s="10" t="s">
        <v>19</v>
      </c>
      <c r="J275" s="19" t="s">
        <v>1002</v>
      </c>
      <c r="K275" s="6" t="s">
        <v>14</v>
      </c>
      <c r="L275" s="5" t="s">
        <v>14</v>
      </c>
      <c r="M275" s="16" t="s">
        <v>1030</v>
      </c>
      <c r="N275" s="8" t="s">
        <v>501</v>
      </c>
      <c r="O275" s="91" t="s">
        <v>1000</v>
      </c>
      <c r="P275" s="45" t="s">
        <v>551</v>
      </c>
      <c r="Q275" s="45" t="s">
        <v>1061</v>
      </c>
    </row>
    <row r="276" spans="1:17" ht="60" x14ac:dyDescent="0.25">
      <c r="A276" s="39">
        <v>269</v>
      </c>
      <c r="B276" s="18">
        <v>42569</v>
      </c>
      <c r="C276" s="18">
        <v>42569</v>
      </c>
      <c r="D276" s="7">
        <v>867</v>
      </c>
      <c r="E276" s="61">
        <v>137639.09</v>
      </c>
      <c r="F276" s="95">
        <v>0</v>
      </c>
      <c r="G276" s="25" t="s">
        <v>1063</v>
      </c>
      <c r="H276" s="25" t="s">
        <v>1063</v>
      </c>
      <c r="I276" s="10" t="s">
        <v>19</v>
      </c>
      <c r="J276" s="19" t="s">
        <v>975</v>
      </c>
      <c r="K276" s="6" t="s">
        <v>14</v>
      </c>
      <c r="L276" s="5" t="s">
        <v>14</v>
      </c>
      <c r="M276" s="16" t="s">
        <v>1031</v>
      </c>
      <c r="N276" s="8" t="s">
        <v>1015</v>
      </c>
      <c r="O276" s="91" t="s">
        <v>1001</v>
      </c>
      <c r="P276" s="45" t="s">
        <v>1064</v>
      </c>
      <c r="Q276" s="45" t="s">
        <v>1065</v>
      </c>
    </row>
    <row r="277" spans="1:17" ht="75" x14ac:dyDescent="0.25">
      <c r="A277" s="39">
        <v>270</v>
      </c>
      <c r="B277" s="18">
        <v>42570</v>
      </c>
      <c r="C277" s="18">
        <v>42570</v>
      </c>
      <c r="D277" s="7">
        <v>868</v>
      </c>
      <c r="E277" s="61">
        <v>105000</v>
      </c>
      <c r="F277" s="95">
        <v>0</v>
      </c>
      <c r="G277" s="25" t="s">
        <v>1218</v>
      </c>
      <c r="H277" s="25" t="s">
        <v>1218</v>
      </c>
      <c r="I277" s="10" t="s">
        <v>19</v>
      </c>
      <c r="J277" s="19" t="s">
        <v>59</v>
      </c>
      <c r="K277" s="6" t="s">
        <v>14</v>
      </c>
      <c r="L277" s="5" t="s">
        <v>14</v>
      </c>
      <c r="M277" s="16" t="s">
        <v>890</v>
      </c>
      <c r="N277" s="8" t="s">
        <v>920</v>
      </c>
      <c r="O277" s="91" t="s">
        <v>1003</v>
      </c>
      <c r="P277" s="10" t="s">
        <v>921</v>
      </c>
      <c r="Q277" s="10" t="s">
        <v>1301</v>
      </c>
    </row>
    <row r="278" spans="1:17" ht="60" x14ac:dyDescent="0.25">
      <c r="A278" s="39">
        <v>271</v>
      </c>
      <c r="B278" s="18">
        <v>42570</v>
      </c>
      <c r="C278" s="18">
        <v>42570</v>
      </c>
      <c r="D278" s="7">
        <v>870</v>
      </c>
      <c r="E278" s="61">
        <v>141762.49</v>
      </c>
      <c r="F278" s="95">
        <v>0</v>
      </c>
      <c r="G278" s="25" t="s">
        <v>1217</v>
      </c>
      <c r="H278" s="25" t="s">
        <v>1217</v>
      </c>
      <c r="I278" s="10" t="s">
        <v>19</v>
      </c>
      <c r="J278" s="19" t="s">
        <v>975</v>
      </c>
      <c r="K278" s="6" t="s">
        <v>14</v>
      </c>
      <c r="L278" s="5" t="s">
        <v>14</v>
      </c>
      <c r="M278" s="16" t="s">
        <v>1032</v>
      </c>
      <c r="N278" s="8" t="s">
        <v>918</v>
      </c>
      <c r="O278" s="91" t="s">
        <v>1004</v>
      </c>
      <c r="P278" s="45" t="s">
        <v>577</v>
      </c>
      <c r="Q278" s="45" t="s">
        <v>1295</v>
      </c>
    </row>
    <row r="279" spans="1:17" ht="75" x14ac:dyDescent="0.25">
      <c r="A279" s="39">
        <v>272</v>
      </c>
      <c r="B279" s="18">
        <v>42570</v>
      </c>
      <c r="C279" s="18">
        <v>42570</v>
      </c>
      <c r="D279" s="7">
        <v>869</v>
      </c>
      <c r="E279" s="61">
        <v>512466.5</v>
      </c>
      <c r="F279" s="113">
        <v>0</v>
      </c>
      <c r="G279" s="11" t="s">
        <v>764</v>
      </c>
      <c r="H279" s="11" t="s">
        <v>764</v>
      </c>
      <c r="I279" s="10" t="s">
        <v>387</v>
      </c>
      <c r="J279" s="19" t="s">
        <v>762</v>
      </c>
      <c r="K279" s="6" t="s">
        <v>14</v>
      </c>
      <c r="L279" s="5" t="s">
        <v>14</v>
      </c>
      <c r="M279" s="16" t="s">
        <v>15</v>
      </c>
      <c r="N279" s="8" t="s">
        <v>775</v>
      </c>
      <c r="O279" s="91" t="s">
        <v>1005</v>
      </c>
      <c r="P279" s="10" t="s">
        <v>793</v>
      </c>
      <c r="Q279" s="10" t="s">
        <v>1208</v>
      </c>
    </row>
    <row r="280" spans="1:17" ht="75" x14ac:dyDescent="0.25">
      <c r="A280" s="39">
        <v>273</v>
      </c>
      <c r="B280" s="18">
        <v>42569</v>
      </c>
      <c r="C280" s="18">
        <v>42570</v>
      </c>
      <c r="D280" s="7">
        <v>2989</v>
      </c>
      <c r="E280" s="61">
        <v>228000</v>
      </c>
      <c r="F280" s="95">
        <v>0</v>
      </c>
      <c r="G280" s="25" t="s">
        <v>150</v>
      </c>
      <c r="H280" s="25" t="s">
        <v>150</v>
      </c>
      <c r="I280" s="10" t="s">
        <v>12</v>
      </c>
      <c r="J280" s="19" t="s">
        <v>54</v>
      </c>
      <c r="K280" s="6" t="s">
        <v>14</v>
      </c>
      <c r="L280" s="5" t="s">
        <v>14</v>
      </c>
      <c r="M280" s="16" t="s">
        <v>151</v>
      </c>
      <c r="N280" s="8" t="s">
        <v>152</v>
      </c>
      <c r="O280" s="91" t="s">
        <v>1006</v>
      </c>
      <c r="P280" s="45" t="s">
        <v>551</v>
      </c>
      <c r="Q280" s="10" t="s">
        <v>1300</v>
      </c>
    </row>
    <row r="281" spans="1:17" ht="60" x14ac:dyDescent="0.25">
      <c r="A281" s="39">
        <v>274</v>
      </c>
      <c r="B281" s="18">
        <v>42571</v>
      </c>
      <c r="C281" s="18">
        <v>42571</v>
      </c>
      <c r="D281" s="7">
        <v>877</v>
      </c>
      <c r="E281" s="61">
        <v>325386.18</v>
      </c>
      <c r="F281" s="95">
        <v>0</v>
      </c>
      <c r="G281" s="25" t="s">
        <v>178</v>
      </c>
      <c r="H281" s="25" t="s">
        <v>178</v>
      </c>
      <c r="I281" s="10" t="s">
        <v>19</v>
      </c>
      <c r="J281" s="19" t="s">
        <v>179</v>
      </c>
      <c r="K281" s="6" t="s">
        <v>14</v>
      </c>
      <c r="L281" s="5" t="s">
        <v>14</v>
      </c>
      <c r="M281" s="16" t="s">
        <v>180</v>
      </c>
      <c r="N281" s="8" t="s">
        <v>181</v>
      </c>
      <c r="O281" s="91" t="s">
        <v>1007</v>
      </c>
      <c r="P281" s="10" t="s">
        <v>577</v>
      </c>
      <c r="Q281" s="10" t="s">
        <v>1297</v>
      </c>
    </row>
    <row r="282" spans="1:17" ht="60" x14ac:dyDescent="0.25">
      <c r="A282" s="39">
        <v>275</v>
      </c>
      <c r="B282" s="18">
        <v>42571</v>
      </c>
      <c r="C282" s="18">
        <v>42571</v>
      </c>
      <c r="D282" s="7">
        <v>878</v>
      </c>
      <c r="E282" s="61">
        <v>139157.04999999999</v>
      </c>
      <c r="F282" s="95">
        <v>0</v>
      </c>
      <c r="G282" s="25" t="s">
        <v>18</v>
      </c>
      <c r="H282" s="25" t="s">
        <v>18</v>
      </c>
      <c r="I282" s="10" t="s">
        <v>19</v>
      </c>
      <c r="J282" s="19" t="s">
        <v>166</v>
      </c>
      <c r="K282" s="6" t="s">
        <v>14</v>
      </c>
      <c r="L282" s="5" t="s">
        <v>14</v>
      </c>
      <c r="M282" s="16" t="s">
        <v>1033</v>
      </c>
      <c r="N282" s="8" t="s">
        <v>21</v>
      </c>
      <c r="O282" s="91" t="s">
        <v>1008</v>
      </c>
      <c r="P282" s="45" t="s">
        <v>551</v>
      </c>
      <c r="Q282" s="45" t="s">
        <v>1294</v>
      </c>
    </row>
    <row r="283" spans="1:17" ht="60" x14ac:dyDescent="0.25">
      <c r="A283" s="39">
        <v>276</v>
      </c>
      <c r="B283" s="18">
        <v>42570</v>
      </c>
      <c r="C283" s="18">
        <v>42571</v>
      </c>
      <c r="D283" s="7">
        <v>11</v>
      </c>
      <c r="E283" s="61">
        <v>150820.20000000001</v>
      </c>
      <c r="F283" s="95">
        <v>0</v>
      </c>
      <c r="G283" s="25" t="s">
        <v>1216</v>
      </c>
      <c r="H283" s="25" t="s">
        <v>1216</v>
      </c>
      <c r="I283" s="10" t="s">
        <v>118</v>
      </c>
      <c r="J283" s="19" t="s">
        <v>1010</v>
      </c>
      <c r="K283" s="6" t="s">
        <v>14</v>
      </c>
      <c r="L283" s="5" t="s">
        <v>14</v>
      </c>
      <c r="M283" s="16" t="s">
        <v>45</v>
      </c>
      <c r="N283" s="8" t="s">
        <v>510</v>
      </c>
      <c r="O283" s="91" t="s">
        <v>1009</v>
      </c>
      <c r="P283" s="45" t="s">
        <v>577</v>
      </c>
      <c r="Q283" s="10" t="s">
        <v>1293</v>
      </c>
    </row>
    <row r="284" spans="1:17" ht="75" x14ac:dyDescent="0.25">
      <c r="A284" s="39">
        <v>277</v>
      </c>
      <c r="B284" s="18">
        <v>42576</v>
      </c>
      <c r="C284" s="18">
        <v>42576</v>
      </c>
      <c r="D284" s="7">
        <v>892</v>
      </c>
      <c r="E284" s="61">
        <v>551275.69999999995</v>
      </c>
      <c r="F284" s="95">
        <v>0</v>
      </c>
      <c r="G284" s="25" t="s">
        <v>1271</v>
      </c>
      <c r="H284" s="25" t="s">
        <v>1271</v>
      </c>
      <c r="I284" s="10" t="s">
        <v>19</v>
      </c>
      <c r="J284" s="19" t="s">
        <v>54</v>
      </c>
      <c r="K284" s="6" t="s">
        <v>14</v>
      </c>
      <c r="L284" s="5" t="s">
        <v>14</v>
      </c>
      <c r="M284" s="16" t="s">
        <v>252</v>
      </c>
      <c r="N284" s="8" t="s">
        <v>1021</v>
      </c>
      <c r="O284" s="91" t="s">
        <v>1219</v>
      </c>
      <c r="P284" s="45" t="s">
        <v>551</v>
      </c>
      <c r="Q284" s="45" t="s">
        <v>1292</v>
      </c>
    </row>
    <row r="285" spans="1:17" ht="60" x14ac:dyDescent="0.25">
      <c r="A285" s="39">
        <v>278</v>
      </c>
      <c r="B285" s="18">
        <v>42576</v>
      </c>
      <c r="C285" s="18">
        <v>42576</v>
      </c>
      <c r="D285" s="7">
        <v>891</v>
      </c>
      <c r="E285" s="61">
        <v>436083.6</v>
      </c>
      <c r="F285" s="95">
        <v>0</v>
      </c>
      <c r="G285" s="25" t="s">
        <v>1272</v>
      </c>
      <c r="H285" s="25" t="s">
        <v>1272</v>
      </c>
      <c r="I285" s="10" t="s">
        <v>19</v>
      </c>
      <c r="J285" s="19" t="s">
        <v>1221</v>
      </c>
      <c r="K285" s="6" t="s">
        <v>1223</v>
      </c>
      <c r="L285" s="5" t="s">
        <v>1222</v>
      </c>
      <c r="M285" s="16" t="s">
        <v>1224</v>
      </c>
      <c r="N285" s="8" t="s">
        <v>218</v>
      </c>
      <c r="O285" s="91" t="s">
        <v>1220</v>
      </c>
      <c r="P285" s="45" t="s">
        <v>551</v>
      </c>
      <c r="Q285" s="45" t="s">
        <v>1298</v>
      </c>
    </row>
    <row r="286" spans="1:17" ht="75" x14ac:dyDescent="0.25">
      <c r="A286" s="39">
        <v>279</v>
      </c>
      <c r="B286" s="18">
        <v>42577</v>
      </c>
      <c r="C286" s="18">
        <v>42577</v>
      </c>
      <c r="D286" s="7">
        <v>3104</v>
      </c>
      <c r="E286" s="61">
        <v>344786.4</v>
      </c>
      <c r="F286" s="95">
        <v>0</v>
      </c>
      <c r="G286" s="25" t="s">
        <v>224</v>
      </c>
      <c r="H286" s="25" t="s">
        <v>224</v>
      </c>
      <c r="I286" s="10" t="s">
        <v>12</v>
      </c>
      <c r="J286" s="19" t="s">
        <v>1229</v>
      </c>
      <c r="K286" s="6" t="s">
        <v>14</v>
      </c>
      <c r="L286" s="5" t="s">
        <v>14</v>
      </c>
      <c r="M286" s="16" t="s">
        <v>15</v>
      </c>
      <c r="N286" s="8" t="s">
        <v>16</v>
      </c>
      <c r="O286" s="91" t="s">
        <v>1225</v>
      </c>
      <c r="P286" s="45" t="s">
        <v>549</v>
      </c>
      <c r="Q286" s="45" t="s">
        <v>1275</v>
      </c>
    </row>
    <row r="287" spans="1:17" ht="60" x14ac:dyDescent="0.25">
      <c r="A287" s="39">
        <v>280</v>
      </c>
      <c r="B287" s="18">
        <v>42577</v>
      </c>
      <c r="C287" s="18">
        <v>42577</v>
      </c>
      <c r="D287" s="7">
        <v>895</v>
      </c>
      <c r="E287" s="61">
        <v>248829.64</v>
      </c>
      <c r="F287" s="95">
        <v>0</v>
      </c>
      <c r="G287" s="25" t="s">
        <v>955</v>
      </c>
      <c r="H287" s="25" t="s">
        <v>955</v>
      </c>
      <c r="I287" s="20" t="s">
        <v>387</v>
      </c>
      <c r="J287" s="19" t="s">
        <v>820</v>
      </c>
      <c r="K287" s="6" t="s">
        <v>26</v>
      </c>
      <c r="L287" s="5" t="s">
        <v>248</v>
      </c>
      <c r="M287" s="16" t="s">
        <v>141</v>
      </c>
      <c r="N287" s="8" t="s">
        <v>907</v>
      </c>
      <c r="O287" s="94" t="s">
        <v>1231</v>
      </c>
      <c r="P287" s="45" t="s">
        <v>540</v>
      </c>
      <c r="Q287" s="10" t="s">
        <v>1274</v>
      </c>
    </row>
    <row r="288" spans="1:17" ht="60" x14ac:dyDescent="0.25">
      <c r="A288" s="39">
        <v>281</v>
      </c>
      <c r="B288" s="18">
        <v>42577</v>
      </c>
      <c r="C288" s="18">
        <v>42577</v>
      </c>
      <c r="D288" s="7">
        <v>896</v>
      </c>
      <c r="E288" s="61">
        <v>996313.5</v>
      </c>
      <c r="F288" s="95">
        <v>0</v>
      </c>
      <c r="G288" s="92" t="s">
        <v>908</v>
      </c>
      <c r="H288" s="11" t="s">
        <v>908</v>
      </c>
      <c r="I288" s="20" t="s">
        <v>387</v>
      </c>
      <c r="J288" s="19" t="s">
        <v>816</v>
      </c>
      <c r="K288" s="6" t="s">
        <v>14</v>
      </c>
      <c r="L288" s="5" t="s">
        <v>14</v>
      </c>
      <c r="M288" s="16" t="s">
        <v>1232</v>
      </c>
      <c r="N288" s="8" t="s">
        <v>907</v>
      </c>
      <c r="O288" s="91" t="s">
        <v>1226</v>
      </c>
      <c r="P288" s="10" t="s">
        <v>923</v>
      </c>
      <c r="Q288" s="10" t="s">
        <v>1273</v>
      </c>
    </row>
    <row r="289" spans="1:17" ht="75" x14ac:dyDescent="0.25">
      <c r="A289" s="39">
        <v>282</v>
      </c>
      <c r="B289" s="18">
        <v>42577</v>
      </c>
      <c r="C289" s="18">
        <v>42577</v>
      </c>
      <c r="D289" s="7">
        <v>898</v>
      </c>
      <c r="E289" s="61">
        <v>266308.25</v>
      </c>
      <c r="F289" s="95">
        <v>0</v>
      </c>
      <c r="G289" s="25" t="s">
        <v>1265</v>
      </c>
      <c r="H289" s="25" t="s">
        <v>1265</v>
      </c>
      <c r="I289" s="10" t="s">
        <v>19</v>
      </c>
      <c r="J289" s="19" t="s">
        <v>1230</v>
      </c>
      <c r="K289" s="6" t="s">
        <v>14</v>
      </c>
      <c r="L289" s="5" t="s">
        <v>14</v>
      </c>
      <c r="M289" s="16" t="s">
        <v>15</v>
      </c>
      <c r="N289" s="8" t="s">
        <v>1233</v>
      </c>
      <c r="O289" s="91" t="s">
        <v>1227</v>
      </c>
      <c r="P289" s="45" t="s">
        <v>562</v>
      </c>
      <c r="Q289" s="10" t="s">
        <v>1273</v>
      </c>
    </row>
    <row r="290" spans="1:17" ht="75" x14ac:dyDescent="0.25">
      <c r="A290" s="39">
        <v>283</v>
      </c>
      <c r="B290" s="18">
        <v>42577</v>
      </c>
      <c r="C290" s="18">
        <v>42577</v>
      </c>
      <c r="D290" s="7">
        <v>897</v>
      </c>
      <c r="E290" s="61">
        <v>286328.18</v>
      </c>
      <c r="F290" s="95">
        <v>0</v>
      </c>
      <c r="G290" s="92" t="s">
        <v>894</v>
      </c>
      <c r="H290" s="58" t="s">
        <v>741</v>
      </c>
      <c r="I290" s="45" t="s">
        <v>387</v>
      </c>
      <c r="J290" s="19" t="s">
        <v>740</v>
      </c>
      <c r="K290" s="6" t="s">
        <v>14</v>
      </c>
      <c r="L290" s="5" t="s">
        <v>14</v>
      </c>
      <c r="M290" s="16" t="s">
        <v>768</v>
      </c>
      <c r="N290" s="8" t="s">
        <v>771</v>
      </c>
      <c r="O290" s="91" t="s">
        <v>1228</v>
      </c>
      <c r="P290" s="45" t="s">
        <v>551</v>
      </c>
      <c r="Q290" s="10" t="s">
        <v>1386</v>
      </c>
    </row>
    <row r="291" spans="1:17" ht="60" x14ac:dyDescent="0.25">
      <c r="A291" s="39">
        <v>284</v>
      </c>
      <c r="B291" s="18">
        <v>42578</v>
      </c>
      <c r="C291" s="18">
        <v>42578</v>
      </c>
      <c r="D291" s="7">
        <v>905</v>
      </c>
      <c r="E291" s="61">
        <v>222173.04</v>
      </c>
      <c r="F291" s="95">
        <v>0</v>
      </c>
      <c r="G291" s="25" t="s">
        <v>1268</v>
      </c>
      <c r="H291" s="25" t="s">
        <v>1268</v>
      </c>
      <c r="I291" s="10" t="s">
        <v>19</v>
      </c>
      <c r="J291" s="19" t="s">
        <v>1244</v>
      </c>
      <c r="K291" s="6" t="s">
        <v>14</v>
      </c>
      <c r="L291" s="5" t="s">
        <v>14</v>
      </c>
      <c r="M291" s="16" t="s">
        <v>1250</v>
      </c>
      <c r="N291" s="8" t="s">
        <v>1252</v>
      </c>
      <c r="O291" s="91" t="s">
        <v>1234</v>
      </c>
      <c r="P291" s="45" t="s">
        <v>577</v>
      </c>
      <c r="Q291" s="10" t="s">
        <v>1385</v>
      </c>
    </row>
    <row r="292" spans="1:17" ht="60" x14ac:dyDescent="0.25">
      <c r="A292" s="39">
        <v>285</v>
      </c>
      <c r="B292" s="18">
        <v>42578</v>
      </c>
      <c r="C292" s="18">
        <v>42578</v>
      </c>
      <c r="D292" s="7">
        <v>908</v>
      </c>
      <c r="E292" s="61">
        <v>87842.05</v>
      </c>
      <c r="F292" s="95">
        <v>0</v>
      </c>
      <c r="G292" s="25" t="s">
        <v>1270</v>
      </c>
      <c r="H292" s="25" t="s">
        <v>1270</v>
      </c>
      <c r="I292" s="10" t="s">
        <v>19</v>
      </c>
      <c r="J292" s="19" t="s">
        <v>1245</v>
      </c>
      <c r="K292" s="6" t="s">
        <v>14</v>
      </c>
      <c r="L292" s="5" t="s">
        <v>14</v>
      </c>
      <c r="M292" s="16" t="s">
        <v>890</v>
      </c>
      <c r="N292" s="8" t="s">
        <v>1253</v>
      </c>
      <c r="O292" s="91" t="s">
        <v>1235</v>
      </c>
      <c r="P292" s="45" t="s">
        <v>551</v>
      </c>
      <c r="Q292" s="10" t="s">
        <v>1384</v>
      </c>
    </row>
    <row r="293" spans="1:17" ht="60" x14ac:dyDescent="0.25">
      <c r="A293" s="39">
        <v>286</v>
      </c>
      <c r="B293" s="18">
        <v>42578</v>
      </c>
      <c r="C293" s="18">
        <v>42578</v>
      </c>
      <c r="D293" s="7">
        <v>902</v>
      </c>
      <c r="E293" s="61">
        <v>72080.77</v>
      </c>
      <c r="F293" s="95">
        <v>0</v>
      </c>
      <c r="G293" s="25" t="s">
        <v>1256</v>
      </c>
      <c r="H293" s="25" t="s">
        <v>1256</v>
      </c>
      <c r="I293" s="10" t="s">
        <v>19</v>
      </c>
      <c r="J293" s="19" t="s">
        <v>424</v>
      </c>
      <c r="K293" s="6" t="s">
        <v>14</v>
      </c>
      <c r="L293" s="5" t="s">
        <v>14</v>
      </c>
      <c r="M293" s="16" t="s">
        <v>1251</v>
      </c>
      <c r="N293" s="8" t="s">
        <v>458</v>
      </c>
      <c r="O293" s="91" t="s">
        <v>1236</v>
      </c>
      <c r="P293" s="45" t="s">
        <v>573</v>
      </c>
      <c r="Q293" s="45" t="s">
        <v>1383</v>
      </c>
    </row>
    <row r="294" spans="1:17" ht="60" x14ac:dyDescent="0.25">
      <c r="A294" s="39">
        <v>287</v>
      </c>
      <c r="B294" s="18">
        <v>42578</v>
      </c>
      <c r="C294" s="18">
        <v>42578</v>
      </c>
      <c r="D294" s="7">
        <v>3107</v>
      </c>
      <c r="E294" s="61">
        <v>159900.29999999999</v>
      </c>
      <c r="F294" s="95">
        <v>0</v>
      </c>
      <c r="G294" s="25" t="s">
        <v>1290</v>
      </c>
      <c r="H294" s="25" t="s">
        <v>1290</v>
      </c>
      <c r="I294" s="10" t="s">
        <v>12</v>
      </c>
      <c r="J294" s="19" t="s">
        <v>983</v>
      </c>
      <c r="K294" s="6" t="s">
        <v>14</v>
      </c>
      <c r="L294" s="5" t="s">
        <v>14</v>
      </c>
      <c r="M294" s="16" t="s">
        <v>1017</v>
      </c>
      <c r="N294" s="8" t="s">
        <v>1264</v>
      </c>
      <c r="O294" s="91" t="s">
        <v>1237</v>
      </c>
      <c r="P294" s="45" t="s">
        <v>577</v>
      </c>
      <c r="Q294" s="45" t="s">
        <v>1382</v>
      </c>
    </row>
    <row r="295" spans="1:17" ht="60" x14ac:dyDescent="0.25">
      <c r="A295" s="39">
        <v>288</v>
      </c>
      <c r="B295" s="18">
        <v>42578</v>
      </c>
      <c r="C295" s="18">
        <v>42578</v>
      </c>
      <c r="D295" s="7">
        <v>903</v>
      </c>
      <c r="E295" s="61">
        <v>91118.49</v>
      </c>
      <c r="F295" s="95">
        <v>0</v>
      </c>
      <c r="G295" s="25" t="s">
        <v>1269</v>
      </c>
      <c r="H295" s="25" t="s">
        <v>1269</v>
      </c>
      <c r="I295" s="10" t="s">
        <v>19</v>
      </c>
      <c r="J295" s="19" t="s">
        <v>1002</v>
      </c>
      <c r="K295" s="6" t="s">
        <v>14</v>
      </c>
      <c r="L295" s="5" t="s">
        <v>14</v>
      </c>
      <c r="M295" s="16" t="s">
        <v>1018</v>
      </c>
      <c r="N295" s="8" t="s">
        <v>61</v>
      </c>
      <c r="O295" s="91" t="s">
        <v>1238</v>
      </c>
      <c r="P295" s="45" t="s">
        <v>549</v>
      </c>
      <c r="Q295" s="45" t="s">
        <v>1379</v>
      </c>
    </row>
    <row r="296" spans="1:17" ht="60" x14ac:dyDescent="0.25">
      <c r="A296" s="39">
        <v>289</v>
      </c>
      <c r="B296" s="18">
        <v>42578</v>
      </c>
      <c r="C296" s="18">
        <v>42578</v>
      </c>
      <c r="D296" s="7">
        <v>3106</v>
      </c>
      <c r="E296" s="61">
        <v>482981.64</v>
      </c>
      <c r="F296" s="95">
        <v>0</v>
      </c>
      <c r="G296" s="25" t="s">
        <v>1291</v>
      </c>
      <c r="H296" s="25" t="s">
        <v>1291</v>
      </c>
      <c r="I296" s="10" t="s">
        <v>12</v>
      </c>
      <c r="J296" s="19" t="s">
        <v>1246</v>
      </c>
      <c r="K296" s="6" t="s">
        <v>14</v>
      </c>
      <c r="L296" s="5" t="s">
        <v>14</v>
      </c>
      <c r="M296" s="16" t="s">
        <v>890</v>
      </c>
      <c r="N296" s="8" t="s">
        <v>1254</v>
      </c>
      <c r="O296" s="91" t="s">
        <v>1239</v>
      </c>
      <c r="P296" s="45" t="s">
        <v>551</v>
      </c>
      <c r="Q296" s="45" t="s">
        <v>1380</v>
      </c>
    </row>
    <row r="297" spans="1:17" ht="60" x14ac:dyDescent="0.25">
      <c r="A297" s="39">
        <v>290</v>
      </c>
      <c r="B297" s="18">
        <v>42578</v>
      </c>
      <c r="C297" s="18">
        <v>42578</v>
      </c>
      <c r="D297" s="7">
        <v>804</v>
      </c>
      <c r="E297" s="61">
        <v>121546.56</v>
      </c>
      <c r="F297" s="95">
        <v>0</v>
      </c>
      <c r="G297" s="25" t="s">
        <v>239</v>
      </c>
      <c r="H297" s="25" t="s">
        <v>239</v>
      </c>
      <c r="I297" s="10" t="s">
        <v>19</v>
      </c>
      <c r="J297" s="19" t="s">
        <v>1247</v>
      </c>
      <c r="K297" s="6" t="s">
        <v>14</v>
      </c>
      <c r="L297" s="5" t="s">
        <v>14</v>
      </c>
      <c r="M297" s="16" t="s">
        <v>180</v>
      </c>
      <c r="N297" s="8" t="s">
        <v>241</v>
      </c>
      <c r="O297" s="91" t="s">
        <v>1240</v>
      </c>
      <c r="P297" s="45" t="s">
        <v>562</v>
      </c>
      <c r="Q297" s="45" t="s">
        <v>1381</v>
      </c>
    </row>
    <row r="298" spans="1:17" ht="60" x14ac:dyDescent="0.25">
      <c r="A298" s="39">
        <v>291</v>
      </c>
      <c r="B298" s="18">
        <v>42578</v>
      </c>
      <c r="C298" s="18">
        <v>42578</v>
      </c>
      <c r="D298" s="7">
        <v>906</v>
      </c>
      <c r="E298" s="61">
        <v>118005.6</v>
      </c>
      <c r="F298" s="95">
        <v>0</v>
      </c>
      <c r="G298" s="25" t="s">
        <v>1289</v>
      </c>
      <c r="H298" s="25" t="s">
        <v>1289</v>
      </c>
      <c r="I298" s="10" t="s">
        <v>19</v>
      </c>
      <c r="J298" s="19" t="s">
        <v>1248</v>
      </c>
      <c r="K298" s="6" t="s">
        <v>14</v>
      </c>
      <c r="L298" s="5" t="s">
        <v>14</v>
      </c>
      <c r="M298" s="16" t="s">
        <v>92</v>
      </c>
      <c r="N298" s="8" t="s">
        <v>405</v>
      </c>
      <c r="O298" s="91" t="s">
        <v>1241</v>
      </c>
      <c r="P298" s="45" t="s">
        <v>551</v>
      </c>
      <c r="Q298" s="45" t="s">
        <v>1391</v>
      </c>
    </row>
    <row r="299" spans="1:17" ht="60" x14ac:dyDescent="0.25">
      <c r="A299" s="39">
        <v>292</v>
      </c>
      <c r="B299" s="18">
        <v>42578</v>
      </c>
      <c r="C299" s="18">
        <v>42578</v>
      </c>
      <c r="D299" s="7">
        <v>907</v>
      </c>
      <c r="E299" s="61">
        <v>41861.58</v>
      </c>
      <c r="F299" s="95">
        <v>0</v>
      </c>
      <c r="G299" s="25" t="s">
        <v>1266</v>
      </c>
      <c r="H299" s="25" t="s">
        <v>1266</v>
      </c>
      <c r="I299" s="10" t="s">
        <v>19</v>
      </c>
      <c r="J299" s="19" t="s">
        <v>1249</v>
      </c>
      <c r="K299" s="6" t="s">
        <v>14</v>
      </c>
      <c r="L299" s="5" t="s">
        <v>14</v>
      </c>
      <c r="M299" s="16" t="s">
        <v>890</v>
      </c>
      <c r="N299" s="8" t="s">
        <v>1255</v>
      </c>
      <c r="O299" s="91" t="s">
        <v>1242</v>
      </c>
      <c r="P299" s="45" t="s">
        <v>540</v>
      </c>
      <c r="Q299" s="45" t="s">
        <v>1378</v>
      </c>
    </row>
    <row r="300" spans="1:17" ht="60" x14ac:dyDescent="0.25">
      <c r="A300" s="39">
        <v>293</v>
      </c>
      <c r="B300" s="18">
        <v>42578</v>
      </c>
      <c r="C300" s="18">
        <v>42578</v>
      </c>
      <c r="D300" s="7">
        <v>909</v>
      </c>
      <c r="E300" s="61">
        <v>119000</v>
      </c>
      <c r="F300" s="95">
        <v>0</v>
      </c>
      <c r="G300" s="58" t="s">
        <v>747</v>
      </c>
      <c r="H300" s="58" t="s">
        <v>747</v>
      </c>
      <c r="I300" s="45" t="s">
        <v>387</v>
      </c>
      <c r="J300" s="19" t="s">
        <v>746</v>
      </c>
      <c r="K300" s="6" t="s">
        <v>14</v>
      </c>
      <c r="L300" s="5" t="s">
        <v>14</v>
      </c>
      <c r="M300" s="16" t="s">
        <v>769</v>
      </c>
      <c r="N300" s="8" t="s">
        <v>434</v>
      </c>
      <c r="O300" s="91" t="s">
        <v>1243</v>
      </c>
      <c r="P300" s="45" t="s">
        <v>542</v>
      </c>
      <c r="Q300" s="45" t="s">
        <v>1377</v>
      </c>
    </row>
    <row r="301" spans="1:17" ht="60" x14ac:dyDescent="0.25">
      <c r="A301" s="39">
        <v>294</v>
      </c>
      <c r="B301" s="18">
        <v>42579</v>
      </c>
      <c r="C301" s="18">
        <v>42579</v>
      </c>
      <c r="D301" s="7">
        <v>914</v>
      </c>
      <c r="E301" s="61">
        <v>136500</v>
      </c>
      <c r="F301" s="95">
        <v>0</v>
      </c>
      <c r="G301" s="116" t="s">
        <v>869</v>
      </c>
      <c r="H301" s="11" t="s">
        <v>869</v>
      </c>
      <c r="I301" s="10" t="s">
        <v>387</v>
      </c>
      <c r="J301" s="19" t="s">
        <v>808</v>
      </c>
      <c r="K301" s="6" t="s">
        <v>26</v>
      </c>
      <c r="L301" s="5" t="s">
        <v>248</v>
      </c>
      <c r="M301" s="16" t="s">
        <v>141</v>
      </c>
      <c r="N301" s="8" t="s">
        <v>405</v>
      </c>
      <c r="O301" s="91" t="s">
        <v>1258</v>
      </c>
      <c r="P301" s="10" t="s">
        <v>542</v>
      </c>
      <c r="Q301" s="45" t="s">
        <v>1391</v>
      </c>
    </row>
    <row r="302" spans="1:17" ht="75" x14ac:dyDescent="0.25">
      <c r="A302" s="39">
        <v>295</v>
      </c>
      <c r="B302" s="18">
        <v>42579</v>
      </c>
      <c r="C302" s="18">
        <v>42579</v>
      </c>
      <c r="D302" s="7">
        <v>915</v>
      </c>
      <c r="E302" s="61">
        <v>243097</v>
      </c>
      <c r="F302" s="95">
        <v>0</v>
      </c>
      <c r="G302" s="92" t="s">
        <v>874</v>
      </c>
      <c r="H302" s="11" t="s">
        <v>874</v>
      </c>
      <c r="I302" s="10" t="s">
        <v>387</v>
      </c>
      <c r="J302" s="90" t="s">
        <v>814</v>
      </c>
      <c r="K302" s="89" t="s">
        <v>14</v>
      </c>
      <c r="L302" s="10" t="s">
        <v>14</v>
      </c>
      <c r="M302" s="16" t="s">
        <v>872</v>
      </c>
      <c r="N302" s="8" t="s">
        <v>458</v>
      </c>
      <c r="O302" s="115" t="s">
        <v>1259</v>
      </c>
      <c r="P302" s="45" t="s">
        <v>549</v>
      </c>
      <c r="Q302" s="45" t="s">
        <v>1393</v>
      </c>
    </row>
    <row r="303" spans="1:17" ht="60" x14ac:dyDescent="0.25">
      <c r="A303" s="39">
        <v>296</v>
      </c>
      <c r="B303" s="18">
        <v>42579</v>
      </c>
      <c r="C303" s="18">
        <v>42579</v>
      </c>
      <c r="D303" s="7">
        <v>917</v>
      </c>
      <c r="E303" s="61">
        <v>47363.43</v>
      </c>
      <c r="F303" s="95">
        <v>0</v>
      </c>
      <c r="G303" s="58" t="s">
        <v>1302</v>
      </c>
      <c r="H303" s="58" t="s">
        <v>1302</v>
      </c>
      <c r="I303" s="45" t="s">
        <v>19</v>
      </c>
      <c r="J303" s="19" t="s">
        <v>1260</v>
      </c>
      <c r="K303" s="6" t="s">
        <v>26</v>
      </c>
      <c r="L303" s="5" t="s">
        <v>248</v>
      </c>
      <c r="M303" s="16" t="s">
        <v>141</v>
      </c>
      <c r="N303" s="8" t="s">
        <v>142</v>
      </c>
      <c r="O303" s="94" t="s">
        <v>1262</v>
      </c>
      <c r="P303" s="45" t="s">
        <v>546</v>
      </c>
      <c r="Q303" s="45" t="s">
        <v>1389</v>
      </c>
    </row>
    <row r="304" spans="1:17" ht="75" x14ac:dyDescent="0.25">
      <c r="A304" s="39">
        <v>297</v>
      </c>
      <c r="B304" s="18">
        <v>42579</v>
      </c>
      <c r="C304" s="18">
        <v>42579</v>
      </c>
      <c r="D304" s="7">
        <v>916</v>
      </c>
      <c r="E304" s="61">
        <v>39552.07</v>
      </c>
      <c r="F304" s="95">
        <v>0</v>
      </c>
      <c r="G304" s="58" t="s">
        <v>1302</v>
      </c>
      <c r="H304" s="58" t="s">
        <v>1302</v>
      </c>
      <c r="I304" s="45" t="s">
        <v>19</v>
      </c>
      <c r="J304" s="19" t="s">
        <v>1261</v>
      </c>
      <c r="K304" s="6" t="s">
        <v>26</v>
      </c>
      <c r="L304" s="5" t="s">
        <v>248</v>
      </c>
      <c r="M304" s="16" t="s">
        <v>141</v>
      </c>
      <c r="N304" s="8" t="s">
        <v>142</v>
      </c>
      <c r="O304" s="94" t="s">
        <v>1263</v>
      </c>
      <c r="P304" s="45" t="s">
        <v>546</v>
      </c>
      <c r="Q304" s="45" t="s">
        <v>1389</v>
      </c>
    </row>
    <row r="305" spans="1:17" ht="60" x14ac:dyDescent="0.25">
      <c r="A305" s="39">
        <v>298</v>
      </c>
      <c r="B305" s="18">
        <v>42580</v>
      </c>
      <c r="C305" s="18">
        <v>42580</v>
      </c>
      <c r="D305" s="7">
        <v>921</v>
      </c>
      <c r="E305" s="61">
        <v>535312.80000000005</v>
      </c>
      <c r="F305" s="95">
        <v>0</v>
      </c>
      <c r="G305" s="68" t="s">
        <v>1284</v>
      </c>
      <c r="H305" s="68" t="s">
        <v>1284</v>
      </c>
      <c r="I305" s="45" t="s">
        <v>19</v>
      </c>
      <c r="J305" s="19" t="s">
        <v>1283</v>
      </c>
      <c r="K305" s="6" t="s">
        <v>14</v>
      </c>
      <c r="L305" s="5" t="s">
        <v>14</v>
      </c>
      <c r="M305" s="16" t="s">
        <v>1286</v>
      </c>
      <c r="N305" s="8" t="s">
        <v>443</v>
      </c>
      <c r="O305" s="91" t="s">
        <v>1279</v>
      </c>
      <c r="P305" s="45" t="s">
        <v>551</v>
      </c>
      <c r="Q305" s="45" t="s">
        <v>1390</v>
      </c>
    </row>
    <row r="306" spans="1:17" ht="75" x14ac:dyDescent="0.25">
      <c r="A306" s="39">
        <v>299</v>
      </c>
      <c r="B306" s="18">
        <v>42580</v>
      </c>
      <c r="C306" s="18">
        <v>42580</v>
      </c>
      <c r="D306" s="7">
        <v>13</v>
      </c>
      <c r="E306" s="61">
        <v>375463.62</v>
      </c>
      <c r="F306" s="95">
        <v>0</v>
      </c>
      <c r="G306" s="68" t="s">
        <v>1285</v>
      </c>
      <c r="H306" s="25" t="s">
        <v>1045</v>
      </c>
      <c r="I306" s="10" t="s">
        <v>118</v>
      </c>
      <c r="J306" s="19" t="s">
        <v>980</v>
      </c>
      <c r="K306" s="6" t="s">
        <v>14</v>
      </c>
      <c r="L306" s="5" t="s">
        <v>14</v>
      </c>
      <c r="M306" s="16" t="s">
        <v>875</v>
      </c>
      <c r="N306" s="8" t="s">
        <v>1022</v>
      </c>
      <c r="O306" s="91" t="s">
        <v>1280</v>
      </c>
      <c r="P306" s="45" t="s">
        <v>551</v>
      </c>
      <c r="Q306" s="45" t="s">
        <v>1388</v>
      </c>
    </row>
    <row r="307" spans="1:17" ht="60" x14ac:dyDescent="0.25">
      <c r="A307" s="39">
        <v>300</v>
      </c>
      <c r="B307" s="18">
        <v>42580</v>
      </c>
      <c r="C307" s="18">
        <v>42550</v>
      </c>
      <c r="D307" s="7">
        <v>920</v>
      </c>
      <c r="E307" s="61">
        <v>214226.12</v>
      </c>
      <c r="F307" s="95">
        <v>0</v>
      </c>
      <c r="G307" s="68" t="s">
        <v>1257</v>
      </c>
      <c r="H307" s="58" t="s">
        <v>1257</v>
      </c>
      <c r="I307" s="45" t="s">
        <v>19</v>
      </c>
      <c r="J307" s="19" t="s">
        <v>812</v>
      </c>
      <c r="K307" s="6" t="s">
        <v>14</v>
      </c>
      <c r="L307" s="5" t="s">
        <v>14</v>
      </c>
      <c r="M307" s="16" t="s">
        <v>104</v>
      </c>
      <c r="N307" s="8" t="s">
        <v>105</v>
      </c>
      <c r="O307" s="91" t="s">
        <v>1281</v>
      </c>
      <c r="P307" s="45" t="s">
        <v>540</v>
      </c>
      <c r="Q307" s="45" t="s">
        <v>1392</v>
      </c>
    </row>
    <row r="308" spans="1:17" ht="60" x14ac:dyDescent="0.25">
      <c r="A308" s="39">
        <v>301</v>
      </c>
      <c r="B308" s="18">
        <v>42580</v>
      </c>
      <c r="C308" s="18" t="s">
        <v>1287</v>
      </c>
      <c r="D308" s="7">
        <v>919</v>
      </c>
      <c r="E308" s="61">
        <v>375029.45</v>
      </c>
      <c r="F308" s="95">
        <v>0</v>
      </c>
      <c r="G308" s="58" t="s">
        <v>102</v>
      </c>
      <c r="H308" s="58" t="s">
        <v>102</v>
      </c>
      <c r="I308" s="45" t="s">
        <v>19</v>
      </c>
      <c r="J308" s="19" t="s">
        <v>812</v>
      </c>
      <c r="K308" s="6" t="s">
        <v>14</v>
      </c>
      <c r="L308" s="5" t="s">
        <v>14</v>
      </c>
      <c r="M308" s="16" t="s">
        <v>104</v>
      </c>
      <c r="N308" s="8" t="s">
        <v>105</v>
      </c>
      <c r="O308" s="91" t="s">
        <v>1282</v>
      </c>
      <c r="P308" s="45" t="s">
        <v>551</v>
      </c>
      <c r="Q308" s="45" t="s">
        <v>1392</v>
      </c>
    </row>
    <row r="309" spans="1:17" ht="60" x14ac:dyDescent="0.25">
      <c r="A309" s="39">
        <v>302</v>
      </c>
      <c r="B309" s="18">
        <v>42580</v>
      </c>
      <c r="C309" s="18">
        <v>42583</v>
      </c>
      <c r="D309" s="7">
        <v>16</v>
      </c>
      <c r="E309" s="61">
        <v>620453.80000000005</v>
      </c>
      <c r="F309" s="95">
        <v>0</v>
      </c>
      <c r="G309" s="25" t="s">
        <v>1044</v>
      </c>
      <c r="H309" s="25" t="s">
        <v>1044</v>
      </c>
      <c r="I309" s="10" t="s">
        <v>118</v>
      </c>
      <c r="J309" s="19" t="s">
        <v>979</v>
      </c>
      <c r="K309" s="6" t="s">
        <v>14</v>
      </c>
      <c r="L309" s="5" t="s">
        <v>14</v>
      </c>
      <c r="M309" s="16" t="s">
        <v>1016</v>
      </c>
      <c r="N309" s="8" t="s">
        <v>1021</v>
      </c>
      <c r="O309" s="91" t="s">
        <v>1369</v>
      </c>
      <c r="P309" s="45" t="s">
        <v>551</v>
      </c>
      <c r="Q309" s="45" t="s">
        <v>1411</v>
      </c>
    </row>
    <row r="310" spans="1:17" ht="90" x14ac:dyDescent="0.25">
      <c r="A310" s="39">
        <v>303</v>
      </c>
      <c r="B310" s="18">
        <v>42583</v>
      </c>
      <c r="C310" s="18">
        <v>42583</v>
      </c>
      <c r="D310" s="7">
        <v>924</v>
      </c>
      <c r="E310" s="61">
        <v>300000</v>
      </c>
      <c r="F310" s="95">
        <v>0</v>
      </c>
      <c r="G310" s="58" t="s">
        <v>436</v>
      </c>
      <c r="H310" s="58" t="s">
        <v>436</v>
      </c>
      <c r="I310" s="45" t="s">
        <v>19</v>
      </c>
      <c r="J310" s="19" t="s">
        <v>437</v>
      </c>
      <c r="K310" s="6" t="s">
        <v>14</v>
      </c>
      <c r="L310" s="5" t="s">
        <v>14</v>
      </c>
      <c r="M310" s="16" t="s">
        <v>867</v>
      </c>
      <c r="N310" s="8" t="s">
        <v>439</v>
      </c>
      <c r="O310" s="91" t="s">
        <v>1370</v>
      </c>
      <c r="P310" s="19" t="s">
        <v>551</v>
      </c>
      <c r="Q310" s="45" t="s">
        <v>1410</v>
      </c>
    </row>
    <row r="311" spans="1:17" ht="60" x14ac:dyDescent="0.25">
      <c r="A311" s="39">
        <v>304</v>
      </c>
      <c r="B311" s="18">
        <v>42580</v>
      </c>
      <c r="C311" s="18">
        <v>42583</v>
      </c>
      <c r="D311" s="7">
        <v>15</v>
      </c>
      <c r="E311" s="61">
        <v>270000</v>
      </c>
      <c r="F311" s="95">
        <v>0</v>
      </c>
      <c r="G311" s="83" t="s">
        <v>409</v>
      </c>
      <c r="H311" s="83" t="s">
        <v>409</v>
      </c>
      <c r="I311" s="44" t="s">
        <v>118</v>
      </c>
      <c r="J311" s="19" t="s">
        <v>410</v>
      </c>
      <c r="K311" s="6" t="s">
        <v>14</v>
      </c>
      <c r="L311" s="5" t="s">
        <v>14</v>
      </c>
      <c r="M311" s="16" t="s">
        <v>120</v>
      </c>
      <c r="N311" s="8" t="s">
        <v>1374</v>
      </c>
      <c r="O311" s="91" t="s">
        <v>1371</v>
      </c>
      <c r="P311" s="45" t="s">
        <v>551</v>
      </c>
      <c r="Q311" s="45" t="s">
        <v>1412</v>
      </c>
    </row>
    <row r="312" spans="1:17" ht="60" x14ac:dyDescent="0.25">
      <c r="A312" s="39">
        <v>305</v>
      </c>
      <c r="B312" s="18">
        <v>42580</v>
      </c>
      <c r="C312" s="18">
        <v>42583</v>
      </c>
      <c r="D312" s="7">
        <v>14</v>
      </c>
      <c r="E312" s="61">
        <v>113367.97</v>
      </c>
      <c r="F312" s="95">
        <v>0</v>
      </c>
      <c r="G312" s="58" t="s">
        <v>1376</v>
      </c>
      <c r="H312" s="58" t="s">
        <v>1376</v>
      </c>
      <c r="I312" s="44" t="s">
        <v>118</v>
      </c>
      <c r="J312" s="19" t="s">
        <v>1245</v>
      </c>
      <c r="K312" s="6" t="s">
        <v>14</v>
      </c>
      <c r="L312" s="5" t="s">
        <v>14</v>
      </c>
      <c r="M312" s="16" t="s">
        <v>65</v>
      </c>
      <c r="N312" s="8" t="s">
        <v>1375</v>
      </c>
      <c r="O312" s="91" t="s">
        <v>1372</v>
      </c>
      <c r="P312" s="45" t="s">
        <v>551</v>
      </c>
      <c r="Q312" s="45" t="s">
        <v>1409</v>
      </c>
    </row>
    <row r="313" spans="1:17" ht="75" x14ac:dyDescent="0.25">
      <c r="A313" s="39">
        <v>306</v>
      </c>
      <c r="B313" s="18">
        <v>42587</v>
      </c>
      <c r="C313" s="18">
        <v>42587</v>
      </c>
      <c r="D313" s="7">
        <v>1039</v>
      </c>
      <c r="E313" s="61">
        <v>361000</v>
      </c>
      <c r="F313" s="95">
        <v>0</v>
      </c>
      <c r="G313" s="69" t="s">
        <v>417</v>
      </c>
      <c r="H313" s="69" t="s">
        <v>417</v>
      </c>
      <c r="I313" s="45" t="s">
        <v>387</v>
      </c>
      <c r="J313" s="19" t="s">
        <v>418</v>
      </c>
      <c r="K313" s="6" t="s">
        <v>14</v>
      </c>
      <c r="L313" s="5" t="s">
        <v>14</v>
      </c>
      <c r="M313" s="16" t="s">
        <v>65</v>
      </c>
      <c r="N313" s="8" t="s">
        <v>419</v>
      </c>
      <c r="O313" s="91" t="s">
        <v>1395</v>
      </c>
      <c r="P313" s="45" t="s">
        <v>551</v>
      </c>
      <c r="Q313" s="45" t="s">
        <v>1417</v>
      </c>
    </row>
    <row r="314" spans="1:17" ht="75" x14ac:dyDescent="0.25">
      <c r="A314" s="39">
        <f>A313+1</f>
        <v>307</v>
      </c>
      <c r="B314" s="18">
        <v>42587</v>
      </c>
      <c r="C314" s="18">
        <v>42587</v>
      </c>
      <c r="D314" s="7">
        <v>1041</v>
      </c>
      <c r="E314" s="61">
        <v>268223.28999999998</v>
      </c>
      <c r="F314" s="95">
        <v>0</v>
      </c>
      <c r="G314" s="58" t="s">
        <v>1416</v>
      </c>
      <c r="H314" s="58" t="s">
        <v>1416</v>
      </c>
      <c r="I314" s="45" t="s">
        <v>19</v>
      </c>
      <c r="J314" s="19" t="s">
        <v>1397</v>
      </c>
      <c r="K314" s="6" t="s">
        <v>14</v>
      </c>
      <c r="L314" s="5" t="s">
        <v>14</v>
      </c>
      <c r="M314" s="16" t="s">
        <v>65</v>
      </c>
      <c r="N314" s="8" t="s">
        <v>1413</v>
      </c>
      <c r="O314" s="91" t="s">
        <v>1396</v>
      </c>
      <c r="P314" s="45" t="s">
        <v>551</v>
      </c>
      <c r="Q314" s="45" t="s">
        <v>1420</v>
      </c>
    </row>
    <row r="315" spans="1:17" ht="60" x14ac:dyDescent="0.25">
      <c r="A315" s="39">
        <f t="shared" ref="A315:A325" si="4">A314+1</f>
        <v>308</v>
      </c>
      <c r="B315" s="18">
        <v>42587</v>
      </c>
      <c r="C315" s="18">
        <v>42587</v>
      </c>
      <c r="D315" s="7">
        <v>1040</v>
      </c>
      <c r="E315" s="61">
        <v>206571.89</v>
      </c>
      <c r="F315" s="95">
        <v>0</v>
      </c>
      <c r="G315" s="58" t="s">
        <v>880</v>
      </c>
      <c r="H315" s="58" t="s">
        <v>879</v>
      </c>
      <c r="I315" s="45" t="s">
        <v>387</v>
      </c>
      <c r="J315" s="19" t="s">
        <v>201</v>
      </c>
      <c r="K315" s="6" t="s">
        <v>14</v>
      </c>
      <c r="L315" s="5" t="s">
        <v>14</v>
      </c>
      <c r="M315" s="16" t="s">
        <v>151</v>
      </c>
      <c r="N315" s="8" t="s">
        <v>447</v>
      </c>
      <c r="O315" s="91" t="s">
        <v>833</v>
      </c>
      <c r="P315" s="45" t="s">
        <v>551</v>
      </c>
      <c r="Q315" s="45" t="s">
        <v>1418</v>
      </c>
    </row>
    <row r="316" spans="1:17" ht="60" x14ac:dyDescent="0.25">
      <c r="A316" s="39">
        <f t="shared" si="4"/>
        <v>309</v>
      </c>
      <c r="B316" s="18">
        <v>42590</v>
      </c>
      <c r="C316" s="18">
        <v>42590</v>
      </c>
      <c r="D316" s="7">
        <v>1046</v>
      </c>
      <c r="E316" s="61">
        <v>238391.05</v>
      </c>
      <c r="F316" s="95">
        <v>0</v>
      </c>
      <c r="G316" s="58" t="s">
        <v>1484</v>
      </c>
      <c r="H316" s="58" t="s">
        <v>1484</v>
      </c>
      <c r="I316" s="45" t="s">
        <v>19</v>
      </c>
      <c r="J316" s="19" t="s">
        <v>403</v>
      </c>
      <c r="K316" s="6" t="s">
        <v>14</v>
      </c>
      <c r="L316" s="5" t="s">
        <v>14</v>
      </c>
      <c r="M316" s="16" t="s">
        <v>1414</v>
      </c>
      <c r="N316" s="8" t="s">
        <v>61</v>
      </c>
      <c r="O316" s="91" t="s">
        <v>1398</v>
      </c>
      <c r="P316" s="10" t="s">
        <v>546</v>
      </c>
      <c r="Q316" s="45" t="s">
        <v>1605</v>
      </c>
    </row>
    <row r="317" spans="1:17" ht="60" x14ac:dyDescent="0.25">
      <c r="A317" s="39">
        <f t="shared" si="4"/>
        <v>310</v>
      </c>
      <c r="B317" s="18">
        <v>42591</v>
      </c>
      <c r="C317" s="18" t="s">
        <v>1425</v>
      </c>
      <c r="D317" s="7">
        <v>1057</v>
      </c>
      <c r="E317" s="61">
        <v>369000</v>
      </c>
      <c r="F317" s="95">
        <v>0</v>
      </c>
      <c r="G317" s="58" t="s">
        <v>765</v>
      </c>
      <c r="H317" s="58" t="s">
        <v>765</v>
      </c>
      <c r="I317" s="45" t="s">
        <v>387</v>
      </c>
      <c r="J317" s="19" t="s">
        <v>763</v>
      </c>
      <c r="K317" s="6" t="s">
        <v>14</v>
      </c>
      <c r="L317" s="5" t="s">
        <v>14</v>
      </c>
      <c r="M317" s="16" t="s">
        <v>774</v>
      </c>
      <c r="N317" s="8" t="s">
        <v>195</v>
      </c>
      <c r="O317" s="91" t="s">
        <v>1399</v>
      </c>
      <c r="P317" s="45" t="s">
        <v>562</v>
      </c>
      <c r="Q317" s="45" t="s">
        <v>1426</v>
      </c>
    </row>
    <row r="318" spans="1:17" ht="75" x14ac:dyDescent="0.25">
      <c r="A318" s="39">
        <f t="shared" si="4"/>
        <v>311</v>
      </c>
      <c r="B318" s="18">
        <v>42591</v>
      </c>
      <c r="C318" s="18">
        <v>42591</v>
      </c>
      <c r="D318" s="7">
        <v>1058</v>
      </c>
      <c r="E318" s="61">
        <v>69000</v>
      </c>
      <c r="F318" s="95">
        <v>0</v>
      </c>
      <c r="G318" s="92" t="s">
        <v>894</v>
      </c>
      <c r="H318" s="58" t="s">
        <v>741</v>
      </c>
      <c r="I318" s="45" t="s">
        <v>387</v>
      </c>
      <c r="J318" s="19" t="s">
        <v>740</v>
      </c>
      <c r="K318" s="6" t="s">
        <v>14</v>
      </c>
      <c r="L318" s="5" t="s">
        <v>14</v>
      </c>
      <c r="M318" s="16" t="s">
        <v>768</v>
      </c>
      <c r="N318" s="8" t="s">
        <v>771</v>
      </c>
      <c r="O318" s="91" t="s">
        <v>1400</v>
      </c>
      <c r="P318" s="45" t="s">
        <v>551</v>
      </c>
      <c r="Q318" s="10" t="s">
        <v>1427</v>
      </c>
    </row>
    <row r="319" spans="1:17" ht="60" x14ac:dyDescent="0.25">
      <c r="A319" s="39">
        <f t="shared" si="4"/>
        <v>312</v>
      </c>
      <c r="B319" s="18">
        <v>42591</v>
      </c>
      <c r="C319" s="18">
        <v>42591</v>
      </c>
      <c r="D319" s="7">
        <v>1062</v>
      </c>
      <c r="E319" s="61">
        <v>39900</v>
      </c>
      <c r="F319" s="95">
        <v>0</v>
      </c>
      <c r="G319" s="58" t="s">
        <v>1422</v>
      </c>
      <c r="H319" s="58" t="s">
        <v>1422</v>
      </c>
      <c r="I319" s="45" t="s">
        <v>19</v>
      </c>
      <c r="J319" s="19" t="s">
        <v>1405</v>
      </c>
      <c r="K319" s="6" t="s">
        <v>1488</v>
      </c>
      <c r="L319" s="6" t="s">
        <v>1488</v>
      </c>
      <c r="M319" s="16" t="s">
        <v>109</v>
      </c>
      <c r="N319" s="8" t="s">
        <v>1415</v>
      </c>
      <c r="O319" s="91" t="s">
        <v>1401</v>
      </c>
      <c r="P319" s="45" t="s">
        <v>546</v>
      </c>
      <c r="Q319" s="45" t="s">
        <v>1423</v>
      </c>
    </row>
    <row r="320" spans="1:17" ht="60" x14ac:dyDescent="0.25">
      <c r="A320" s="39">
        <f t="shared" si="4"/>
        <v>313</v>
      </c>
      <c r="B320" s="18">
        <v>42591</v>
      </c>
      <c r="C320" s="18">
        <v>42591</v>
      </c>
      <c r="D320" s="7">
        <v>1059</v>
      </c>
      <c r="E320" s="61">
        <v>10000</v>
      </c>
      <c r="F320" s="95">
        <v>0</v>
      </c>
      <c r="G320" s="92" t="s">
        <v>888</v>
      </c>
      <c r="H320" s="11" t="s">
        <v>478</v>
      </c>
      <c r="I320" s="45" t="s">
        <v>387</v>
      </c>
      <c r="J320" s="19" t="s">
        <v>1406</v>
      </c>
      <c r="K320" s="6" t="s">
        <v>14</v>
      </c>
      <c r="L320" s="5" t="s">
        <v>14</v>
      </c>
      <c r="M320" s="16" t="s">
        <v>887</v>
      </c>
      <c r="N320" s="8" t="s">
        <v>722</v>
      </c>
      <c r="O320" s="91" t="s">
        <v>1402</v>
      </c>
      <c r="P320" s="45" t="s">
        <v>957</v>
      </c>
      <c r="Q320" s="45" t="s">
        <v>1421</v>
      </c>
    </row>
    <row r="321" spans="1:17" ht="60" x14ac:dyDescent="0.25">
      <c r="A321" s="39">
        <f t="shared" si="4"/>
        <v>314</v>
      </c>
      <c r="B321" s="18">
        <v>42591</v>
      </c>
      <c r="C321" s="18">
        <v>42591</v>
      </c>
      <c r="D321" s="7">
        <v>1060</v>
      </c>
      <c r="E321" s="61">
        <v>212609.81</v>
      </c>
      <c r="F321" s="95">
        <v>0</v>
      </c>
      <c r="G321" s="58" t="s">
        <v>1269</v>
      </c>
      <c r="H321" s="58" t="s">
        <v>1269</v>
      </c>
      <c r="I321" s="45" t="s">
        <v>19</v>
      </c>
      <c r="J321" s="19" t="s">
        <v>1002</v>
      </c>
      <c r="K321" s="6" t="s">
        <v>14</v>
      </c>
      <c r="L321" s="5" t="s">
        <v>14</v>
      </c>
      <c r="M321" s="16" t="s">
        <v>1018</v>
      </c>
      <c r="N321" s="8" t="s">
        <v>61</v>
      </c>
      <c r="O321" s="91" t="s">
        <v>1403</v>
      </c>
      <c r="P321" s="45" t="s">
        <v>549</v>
      </c>
      <c r="Q321" s="45" t="s">
        <v>1424</v>
      </c>
    </row>
    <row r="322" spans="1:17" ht="75" x14ac:dyDescent="0.25">
      <c r="A322" s="39">
        <f t="shared" si="4"/>
        <v>315</v>
      </c>
      <c r="B322" s="18">
        <v>42591</v>
      </c>
      <c r="C322" s="18">
        <v>42591</v>
      </c>
      <c r="D322" s="7">
        <v>1061</v>
      </c>
      <c r="E322" s="61">
        <v>394133.54</v>
      </c>
      <c r="F322" s="95">
        <v>0</v>
      </c>
      <c r="G322" s="58" t="s">
        <v>870</v>
      </c>
      <c r="H322" s="58" t="s">
        <v>868</v>
      </c>
      <c r="I322" s="45" t="s">
        <v>387</v>
      </c>
      <c r="J322" s="19" t="s">
        <v>983</v>
      </c>
      <c r="K322" s="6" t="s">
        <v>14</v>
      </c>
      <c r="L322" s="5" t="s">
        <v>14</v>
      </c>
      <c r="M322" s="16" t="s">
        <v>865</v>
      </c>
      <c r="N322" s="8" t="s">
        <v>866</v>
      </c>
      <c r="O322" s="91" t="s">
        <v>1404</v>
      </c>
      <c r="P322" s="45" t="s">
        <v>577</v>
      </c>
      <c r="Q322" s="45" t="s">
        <v>1419</v>
      </c>
    </row>
    <row r="323" spans="1:17" ht="60" x14ac:dyDescent="0.25">
      <c r="A323" s="39">
        <f t="shared" si="4"/>
        <v>316</v>
      </c>
      <c r="B323" s="18">
        <v>42593</v>
      </c>
      <c r="C323" s="18">
        <v>42593</v>
      </c>
      <c r="D323" s="7">
        <v>1066</v>
      </c>
      <c r="E323" s="61">
        <v>934000</v>
      </c>
      <c r="F323" s="95">
        <v>0</v>
      </c>
      <c r="G323" s="58" t="s">
        <v>900</v>
      </c>
      <c r="H323" s="58" t="s">
        <v>900</v>
      </c>
      <c r="I323" s="45" t="s">
        <v>387</v>
      </c>
      <c r="J323" s="19" t="s">
        <v>810</v>
      </c>
      <c r="K323" s="6" t="s">
        <v>14</v>
      </c>
      <c r="L323" s="5" t="s">
        <v>14</v>
      </c>
      <c r="M323" s="16" t="s">
        <v>65</v>
      </c>
      <c r="N323" s="8" t="s">
        <v>881</v>
      </c>
      <c r="O323" s="91" t="s">
        <v>1407</v>
      </c>
      <c r="P323" s="10" t="s">
        <v>551</v>
      </c>
      <c r="Q323" s="10" t="s">
        <v>1428</v>
      </c>
    </row>
    <row r="324" spans="1:17" ht="60" x14ac:dyDescent="0.25">
      <c r="A324" s="39">
        <f t="shared" si="4"/>
        <v>317</v>
      </c>
      <c r="B324" s="18">
        <v>42593</v>
      </c>
      <c r="C324" s="18">
        <v>42593</v>
      </c>
      <c r="D324" s="7">
        <v>1068</v>
      </c>
      <c r="E324" s="61">
        <v>82889.45</v>
      </c>
      <c r="F324" s="95">
        <v>0</v>
      </c>
      <c r="G324" s="58" t="s">
        <v>259</v>
      </c>
      <c r="H324" s="58" t="s">
        <v>259</v>
      </c>
      <c r="I324" s="45" t="s">
        <v>19</v>
      </c>
      <c r="J324" s="19" t="s">
        <v>260</v>
      </c>
      <c r="K324" s="6" t="s">
        <v>14</v>
      </c>
      <c r="L324" s="5" t="s">
        <v>14</v>
      </c>
      <c r="M324" s="16" t="s">
        <v>109</v>
      </c>
      <c r="N324" s="8" t="s">
        <v>261</v>
      </c>
      <c r="O324" s="91" t="s">
        <v>1408</v>
      </c>
      <c r="P324" s="45" t="s">
        <v>577</v>
      </c>
      <c r="Q324" s="45" t="s">
        <v>1429</v>
      </c>
    </row>
    <row r="325" spans="1:17" ht="60" x14ac:dyDescent="0.25">
      <c r="A325" s="39">
        <f t="shared" si="4"/>
        <v>318</v>
      </c>
      <c r="B325" s="18">
        <v>42591</v>
      </c>
      <c r="C325" s="18">
        <v>42593</v>
      </c>
      <c r="D325" s="7">
        <v>17</v>
      </c>
      <c r="E325" s="61">
        <v>330000</v>
      </c>
      <c r="F325" s="95">
        <v>0</v>
      </c>
      <c r="G325" s="58" t="s">
        <v>1489</v>
      </c>
      <c r="H325" s="58" t="s">
        <v>1489</v>
      </c>
      <c r="I325" s="45" t="s">
        <v>118</v>
      </c>
      <c r="J325" s="19" t="s">
        <v>1246</v>
      </c>
      <c r="K325" s="6" t="s">
        <v>14</v>
      </c>
      <c r="L325" s="5" t="s">
        <v>14</v>
      </c>
      <c r="M325" s="16" t="s">
        <v>65</v>
      </c>
      <c r="N325" s="8" t="s">
        <v>1490</v>
      </c>
      <c r="O325" s="91" t="s">
        <v>1491</v>
      </c>
      <c r="P325" s="45" t="s">
        <v>551</v>
      </c>
      <c r="Q325" s="45" t="s">
        <v>1492</v>
      </c>
    </row>
    <row r="326" spans="1:17" ht="60" x14ac:dyDescent="0.25">
      <c r="A326" s="39">
        <v>318</v>
      </c>
      <c r="B326" s="18">
        <v>42601</v>
      </c>
      <c r="C326" s="18">
        <v>42601</v>
      </c>
      <c r="D326" s="7">
        <v>1309</v>
      </c>
      <c r="E326" s="61">
        <v>425086.38</v>
      </c>
      <c r="F326" s="95">
        <v>0</v>
      </c>
      <c r="G326" s="58" t="s">
        <v>1438</v>
      </c>
      <c r="H326" s="58" t="s">
        <v>1438</v>
      </c>
      <c r="I326" s="45" t="s">
        <v>19</v>
      </c>
      <c r="J326" s="19" t="s">
        <v>1430</v>
      </c>
      <c r="K326" s="6" t="s">
        <v>14</v>
      </c>
      <c r="L326" s="5" t="s">
        <v>14</v>
      </c>
      <c r="M326" s="16" t="s">
        <v>15</v>
      </c>
      <c r="N326" s="8" t="s">
        <v>1436</v>
      </c>
      <c r="O326" s="91" t="s">
        <v>1431</v>
      </c>
      <c r="P326" s="45" t="s">
        <v>577</v>
      </c>
      <c r="Q326" s="45" t="s">
        <v>1439</v>
      </c>
    </row>
    <row r="327" spans="1:17" ht="75" x14ac:dyDescent="0.25">
      <c r="A327" s="39">
        <v>319</v>
      </c>
      <c r="B327" s="18">
        <v>42601</v>
      </c>
      <c r="C327" s="18">
        <v>42601</v>
      </c>
      <c r="D327" s="7">
        <v>1308</v>
      </c>
      <c r="E327" s="61">
        <v>159863.21</v>
      </c>
      <c r="F327" s="95">
        <v>0</v>
      </c>
      <c r="G327" s="58" t="s">
        <v>1440</v>
      </c>
      <c r="H327" s="58" t="s">
        <v>1440</v>
      </c>
      <c r="I327" s="45" t="s">
        <v>19</v>
      </c>
      <c r="J327" s="19" t="s">
        <v>515</v>
      </c>
      <c r="K327" s="6" t="s">
        <v>14</v>
      </c>
      <c r="L327" s="5" t="s">
        <v>14</v>
      </c>
      <c r="M327" s="16" t="s">
        <v>1435</v>
      </c>
      <c r="N327" s="8" t="s">
        <v>1437</v>
      </c>
      <c r="O327" s="91" t="s">
        <v>1432</v>
      </c>
      <c r="P327" s="45" t="s">
        <v>551</v>
      </c>
      <c r="Q327" s="45" t="s">
        <v>1441</v>
      </c>
    </row>
    <row r="328" spans="1:17" ht="75" x14ac:dyDescent="0.25">
      <c r="A328" s="39">
        <v>320</v>
      </c>
      <c r="B328" s="18">
        <v>42540</v>
      </c>
      <c r="C328" s="18">
        <v>42540</v>
      </c>
      <c r="D328" s="7">
        <v>1306</v>
      </c>
      <c r="E328" s="61">
        <v>240000</v>
      </c>
      <c r="F328" s="95">
        <v>0</v>
      </c>
      <c r="G328" s="75" t="s">
        <v>786</v>
      </c>
      <c r="H328" s="58" t="s">
        <v>786</v>
      </c>
      <c r="I328" s="45" t="s">
        <v>387</v>
      </c>
      <c r="J328" s="19" t="s">
        <v>1433</v>
      </c>
      <c r="K328" s="6" t="s">
        <v>14</v>
      </c>
      <c r="L328" s="5" t="s">
        <v>14</v>
      </c>
      <c r="M328" s="16" t="s">
        <v>787</v>
      </c>
      <c r="N328" s="8" t="s">
        <v>78</v>
      </c>
      <c r="O328" s="91" t="s">
        <v>1434</v>
      </c>
      <c r="P328" s="45" t="s">
        <v>562</v>
      </c>
      <c r="Q328" s="45" t="s">
        <v>1442</v>
      </c>
    </row>
    <row r="329" spans="1:17" ht="60" x14ac:dyDescent="0.25">
      <c r="A329" s="39">
        <v>321</v>
      </c>
      <c r="B329" s="18">
        <v>42605</v>
      </c>
      <c r="C329" s="18">
        <v>42605</v>
      </c>
      <c r="D329" s="7">
        <v>1331</v>
      </c>
      <c r="E329" s="61">
        <v>102200</v>
      </c>
      <c r="F329" s="95">
        <v>0</v>
      </c>
      <c r="G329" s="58" t="s">
        <v>941</v>
      </c>
      <c r="H329" s="58" t="s">
        <v>941</v>
      </c>
      <c r="I329" s="45" t="s">
        <v>387</v>
      </c>
      <c r="J329" s="133" t="s">
        <v>1447</v>
      </c>
      <c r="K329" s="6" t="s">
        <v>14</v>
      </c>
      <c r="L329" s="5" t="s">
        <v>14</v>
      </c>
      <c r="M329" s="16" t="s">
        <v>322</v>
      </c>
      <c r="N329" s="8" t="s">
        <v>148</v>
      </c>
      <c r="O329" s="91" t="s">
        <v>1443</v>
      </c>
      <c r="P329" s="45" t="s">
        <v>540</v>
      </c>
      <c r="Q329" s="45" t="s">
        <v>1451</v>
      </c>
    </row>
    <row r="330" spans="1:17" ht="75" x14ac:dyDescent="0.25">
      <c r="A330" s="39">
        <v>322</v>
      </c>
      <c r="B330" s="18">
        <v>42605</v>
      </c>
      <c r="C330" s="18">
        <v>42605</v>
      </c>
      <c r="D330" s="7">
        <v>18</v>
      </c>
      <c r="E330" s="61">
        <v>842000</v>
      </c>
      <c r="F330" s="95">
        <v>0</v>
      </c>
      <c r="G330" s="11" t="s">
        <v>766</v>
      </c>
      <c r="H330" s="11" t="s">
        <v>766</v>
      </c>
      <c r="I330" s="10" t="s">
        <v>118</v>
      </c>
      <c r="J330" s="133" t="s">
        <v>54</v>
      </c>
      <c r="K330" s="6" t="s">
        <v>14</v>
      </c>
      <c r="L330" s="5" t="s">
        <v>14</v>
      </c>
      <c r="M330" s="16" t="s">
        <v>65</v>
      </c>
      <c r="N330" s="8" t="s">
        <v>776</v>
      </c>
      <c r="O330" s="91" t="s">
        <v>1444</v>
      </c>
      <c r="P330" s="45" t="s">
        <v>551</v>
      </c>
      <c r="Q330" s="45" t="s">
        <v>1452</v>
      </c>
    </row>
    <row r="331" spans="1:17" ht="60" x14ac:dyDescent="0.25">
      <c r="A331" s="39">
        <v>323</v>
      </c>
      <c r="B331" s="18">
        <v>42605</v>
      </c>
      <c r="C331" s="18">
        <v>42605</v>
      </c>
      <c r="D331" s="7">
        <v>3383</v>
      </c>
      <c r="E331" s="61">
        <v>377861.67</v>
      </c>
      <c r="F331" s="95">
        <v>0</v>
      </c>
      <c r="G331" s="58" t="s">
        <v>1047</v>
      </c>
      <c r="H331" s="58" t="s">
        <v>1047</v>
      </c>
      <c r="I331" s="45" t="s">
        <v>12</v>
      </c>
      <c r="J331" s="133" t="s">
        <v>1448</v>
      </c>
      <c r="K331" s="6" t="s">
        <v>14</v>
      </c>
      <c r="L331" s="5" t="s">
        <v>14</v>
      </c>
      <c r="M331" s="16" t="s">
        <v>1019</v>
      </c>
      <c r="N331" s="8" t="s">
        <v>881</v>
      </c>
      <c r="O331" s="91" t="s">
        <v>1445</v>
      </c>
      <c r="P331" s="45" t="s">
        <v>551</v>
      </c>
      <c r="Q331" s="45" t="s">
        <v>1582</v>
      </c>
    </row>
    <row r="332" spans="1:17" ht="75" x14ac:dyDescent="0.25">
      <c r="A332" s="39">
        <v>324</v>
      </c>
      <c r="B332" s="18">
        <v>42605</v>
      </c>
      <c r="C332" s="18">
        <v>42605</v>
      </c>
      <c r="D332" s="7">
        <v>1314</v>
      </c>
      <c r="E332" s="61">
        <v>61902.43</v>
      </c>
      <c r="F332" s="95">
        <v>0</v>
      </c>
      <c r="G332" s="92" t="s">
        <v>897</v>
      </c>
      <c r="H332" s="58" t="s">
        <v>340</v>
      </c>
      <c r="I332" s="45" t="s">
        <v>387</v>
      </c>
      <c r="J332" s="133" t="s">
        <v>817</v>
      </c>
      <c r="K332" s="6" t="s">
        <v>14</v>
      </c>
      <c r="L332" s="5" t="s">
        <v>14</v>
      </c>
      <c r="M332" s="16" t="s">
        <v>388</v>
      </c>
      <c r="N332" s="8" t="s">
        <v>341</v>
      </c>
      <c r="O332" s="91" t="s">
        <v>1446</v>
      </c>
      <c r="P332" s="45" t="s">
        <v>1449</v>
      </c>
      <c r="Q332" s="45" t="s">
        <v>1450</v>
      </c>
    </row>
    <row r="333" spans="1:17" ht="60" x14ac:dyDescent="0.25">
      <c r="A333" s="39">
        <v>325</v>
      </c>
      <c r="B333" s="18">
        <v>42606</v>
      </c>
      <c r="C333" s="18">
        <v>42606</v>
      </c>
      <c r="D333" s="7">
        <v>1372</v>
      </c>
      <c r="E333" s="61">
        <v>103138.8</v>
      </c>
      <c r="F333" s="95">
        <v>0</v>
      </c>
      <c r="G333" s="25" t="s">
        <v>1460</v>
      </c>
      <c r="H333" s="25" t="s">
        <v>1460</v>
      </c>
      <c r="I333" s="10" t="s">
        <v>19</v>
      </c>
      <c r="J333" s="133" t="s">
        <v>1455</v>
      </c>
      <c r="K333" s="6" t="s">
        <v>14</v>
      </c>
      <c r="L333" s="5" t="s">
        <v>14</v>
      </c>
      <c r="M333" s="16" t="s">
        <v>1456</v>
      </c>
      <c r="N333" s="8" t="s">
        <v>458</v>
      </c>
      <c r="O333" s="91" t="s">
        <v>1453</v>
      </c>
      <c r="P333" s="45" t="s">
        <v>573</v>
      </c>
      <c r="Q333" s="45" t="s">
        <v>1458</v>
      </c>
    </row>
    <row r="334" spans="1:17" ht="60" x14ac:dyDescent="0.25">
      <c r="A334" s="39">
        <v>326</v>
      </c>
      <c r="B334" s="18">
        <v>42606</v>
      </c>
      <c r="C334" s="18">
        <v>42606</v>
      </c>
      <c r="D334" s="7">
        <v>20</v>
      </c>
      <c r="E334" s="61">
        <v>88209.01</v>
      </c>
      <c r="F334" s="95">
        <v>0</v>
      </c>
      <c r="G334" s="25" t="s">
        <v>1461</v>
      </c>
      <c r="H334" s="25" t="s">
        <v>1461</v>
      </c>
      <c r="I334" s="10" t="s">
        <v>118</v>
      </c>
      <c r="J334" s="133" t="s">
        <v>999</v>
      </c>
      <c r="K334" s="6" t="s">
        <v>14</v>
      </c>
      <c r="L334" s="5" t="s">
        <v>14</v>
      </c>
      <c r="M334" s="16" t="s">
        <v>1020</v>
      </c>
      <c r="N334" s="8" t="s">
        <v>1457</v>
      </c>
      <c r="O334" s="91" t="s">
        <v>1454</v>
      </c>
      <c r="P334" s="45" t="s">
        <v>549</v>
      </c>
      <c r="Q334" s="45" t="s">
        <v>1459</v>
      </c>
    </row>
    <row r="335" spans="1:17" ht="60" x14ac:dyDescent="0.25">
      <c r="A335" s="39">
        <v>327</v>
      </c>
      <c r="B335" s="18">
        <v>42607</v>
      </c>
      <c r="C335" s="18">
        <v>42607</v>
      </c>
      <c r="D335" s="7">
        <v>21</v>
      </c>
      <c r="E335" s="61">
        <v>46721.27</v>
      </c>
      <c r="F335" s="95">
        <v>0</v>
      </c>
      <c r="G335" s="25" t="s">
        <v>1483</v>
      </c>
      <c r="H335" s="25" t="s">
        <v>1483</v>
      </c>
      <c r="I335" s="10" t="s">
        <v>118</v>
      </c>
      <c r="J335" s="133" t="s">
        <v>975</v>
      </c>
      <c r="K335" s="6" t="s">
        <v>14</v>
      </c>
      <c r="L335" s="5" t="s">
        <v>14</v>
      </c>
      <c r="M335" s="16" t="s">
        <v>1031</v>
      </c>
      <c r="N335" s="8" t="s">
        <v>510</v>
      </c>
      <c r="O335" s="91" t="s">
        <v>1462</v>
      </c>
      <c r="P335" s="45" t="s">
        <v>546</v>
      </c>
      <c r="Q335" s="45" t="s">
        <v>1606</v>
      </c>
    </row>
    <row r="336" spans="1:17" ht="60" x14ac:dyDescent="0.25">
      <c r="A336" s="39">
        <v>328</v>
      </c>
      <c r="B336" s="18">
        <v>42607</v>
      </c>
      <c r="C336" s="18">
        <v>42607</v>
      </c>
      <c r="D336" s="7">
        <v>1377</v>
      </c>
      <c r="E336" s="61">
        <v>291963.09000000003</v>
      </c>
      <c r="F336" s="95">
        <v>0</v>
      </c>
      <c r="G336" s="25" t="s">
        <v>1485</v>
      </c>
      <c r="H336" s="25" t="s">
        <v>1485</v>
      </c>
      <c r="I336" s="10" t="s">
        <v>19</v>
      </c>
      <c r="J336" s="133" t="s">
        <v>1466</v>
      </c>
      <c r="K336" s="6" t="s">
        <v>26</v>
      </c>
      <c r="L336" s="5" t="s">
        <v>283</v>
      </c>
      <c r="M336" s="16"/>
      <c r="N336" s="8" t="s">
        <v>464</v>
      </c>
      <c r="O336" s="91" t="s">
        <v>1463</v>
      </c>
      <c r="P336" s="45" t="s">
        <v>550</v>
      </c>
      <c r="Q336" s="45" t="s">
        <v>1607</v>
      </c>
    </row>
    <row r="337" spans="1:17" ht="75" x14ac:dyDescent="0.25">
      <c r="A337" s="39">
        <v>329</v>
      </c>
      <c r="B337" s="18">
        <v>42606</v>
      </c>
      <c r="C337" s="18">
        <v>42607</v>
      </c>
      <c r="D337" s="7">
        <v>19</v>
      </c>
      <c r="E337" s="61">
        <v>92500.800000000003</v>
      </c>
      <c r="F337" s="95">
        <v>0</v>
      </c>
      <c r="G337" s="25" t="s">
        <v>263</v>
      </c>
      <c r="H337" s="25" t="s">
        <v>263</v>
      </c>
      <c r="I337" s="10" t="s">
        <v>118</v>
      </c>
      <c r="J337" s="133" t="s">
        <v>988</v>
      </c>
      <c r="K337" s="6" t="s">
        <v>14</v>
      </c>
      <c r="L337" s="5" t="s">
        <v>14</v>
      </c>
      <c r="M337" s="16" t="s">
        <v>65</v>
      </c>
      <c r="N337" s="8" t="s">
        <v>265</v>
      </c>
      <c r="O337" s="91" t="s">
        <v>1464</v>
      </c>
      <c r="P337" s="45" t="s">
        <v>549</v>
      </c>
      <c r="Q337" s="45" t="s">
        <v>1608</v>
      </c>
    </row>
    <row r="338" spans="1:17" ht="60" x14ac:dyDescent="0.25">
      <c r="A338" s="39">
        <v>330</v>
      </c>
      <c r="B338" s="18">
        <v>42607</v>
      </c>
      <c r="C338" s="18">
        <v>42607</v>
      </c>
      <c r="D338" s="7">
        <v>3422</v>
      </c>
      <c r="E338" s="61">
        <v>361896.9</v>
      </c>
      <c r="F338" s="95">
        <v>0</v>
      </c>
      <c r="G338" s="25" t="s">
        <v>1482</v>
      </c>
      <c r="H338" s="25" t="s">
        <v>1482</v>
      </c>
      <c r="I338" s="10" t="s">
        <v>12</v>
      </c>
      <c r="J338" s="133" t="s">
        <v>1467</v>
      </c>
      <c r="K338" s="6" t="s">
        <v>14</v>
      </c>
      <c r="L338" s="5" t="s">
        <v>14</v>
      </c>
      <c r="M338" s="16" t="s">
        <v>180</v>
      </c>
      <c r="N338" s="8" t="s">
        <v>195</v>
      </c>
      <c r="O338" s="91" t="s">
        <v>1465</v>
      </c>
      <c r="P338" s="45" t="s">
        <v>551</v>
      </c>
      <c r="Q338" s="45" t="s">
        <v>1609</v>
      </c>
    </row>
    <row r="339" spans="1:17" ht="45" x14ac:dyDescent="0.25">
      <c r="A339" s="39">
        <f t="shared" ref="A339:A402" si="5">A338+1</f>
        <v>331</v>
      </c>
      <c r="B339" s="18">
        <v>42608</v>
      </c>
      <c r="C339" s="18">
        <v>42608</v>
      </c>
      <c r="D339" s="7">
        <v>3422</v>
      </c>
      <c r="E339" s="162">
        <v>-361896.9</v>
      </c>
      <c r="F339" s="95">
        <v>0</v>
      </c>
      <c r="G339" s="25" t="s">
        <v>1482</v>
      </c>
      <c r="H339" s="25" t="s">
        <v>1482</v>
      </c>
      <c r="I339" s="10" t="s">
        <v>12</v>
      </c>
      <c r="J339" s="133" t="s">
        <v>1467</v>
      </c>
      <c r="K339" s="6" t="s">
        <v>14</v>
      </c>
      <c r="L339" s="5" t="s">
        <v>14</v>
      </c>
      <c r="M339" s="16" t="s">
        <v>180</v>
      </c>
      <c r="N339" s="8" t="s">
        <v>195</v>
      </c>
      <c r="O339" s="94" t="s">
        <v>1494</v>
      </c>
      <c r="P339" s="45" t="s">
        <v>551</v>
      </c>
      <c r="Q339" s="45" t="s">
        <v>805</v>
      </c>
    </row>
    <row r="340" spans="1:17" ht="45" x14ac:dyDescent="0.25">
      <c r="A340" s="39">
        <f t="shared" si="5"/>
        <v>332</v>
      </c>
      <c r="B340" s="18">
        <v>42611</v>
      </c>
      <c r="C340" s="18">
        <v>42611</v>
      </c>
      <c r="D340" s="7">
        <v>271</v>
      </c>
      <c r="E340" s="162">
        <v>-33000</v>
      </c>
      <c r="F340" s="95">
        <v>0</v>
      </c>
      <c r="G340" s="25" t="s">
        <v>174</v>
      </c>
      <c r="H340" s="25" t="s">
        <v>174</v>
      </c>
      <c r="I340" s="10" t="s">
        <v>118</v>
      </c>
      <c r="J340" s="133" t="s">
        <v>175</v>
      </c>
      <c r="K340" s="6" t="s">
        <v>14</v>
      </c>
      <c r="L340" s="5" t="s">
        <v>14</v>
      </c>
      <c r="M340" s="16" t="s">
        <v>65</v>
      </c>
      <c r="N340" s="8" t="s">
        <v>176</v>
      </c>
      <c r="O340" s="94" t="s">
        <v>1487</v>
      </c>
      <c r="P340" s="10" t="s">
        <v>551</v>
      </c>
      <c r="Q340" s="45" t="s">
        <v>805</v>
      </c>
    </row>
    <row r="341" spans="1:17" ht="60" x14ac:dyDescent="0.25">
      <c r="A341" s="39">
        <f t="shared" si="5"/>
        <v>333</v>
      </c>
      <c r="B341" s="18">
        <v>42612</v>
      </c>
      <c r="C341" s="18">
        <v>42612</v>
      </c>
      <c r="D341" s="7">
        <v>1399</v>
      </c>
      <c r="E341" s="61">
        <v>128987.41</v>
      </c>
      <c r="F341" s="95">
        <v>0</v>
      </c>
      <c r="G341" s="25" t="s">
        <v>1477</v>
      </c>
      <c r="H341" s="25" t="s">
        <v>1477</v>
      </c>
      <c r="I341" s="10" t="s">
        <v>19</v>
      </c>
      <c r="J341" s="133" t="s">
        <v>1472</v>
      </c>
      <c r="K341" s="6" t="s">
        <v>26</v>
      </c>
      <c r="L341" s="5" t="s">
        <v>283</v>
      </c>
      <c r="M341" s="16"/>
      <c r="N341" s="8" t="s">
        <v>1021</v>
      </c>
      <c r="O341" s="91" t="s">
        <v>1468</v>
      </c>
      <c r="P341" s="45" t="s">
        <v>1478</v>
      </c>
      <c r="Q341" s="45" t="s">
        <v>1561</v>
      </c>
    </row>
    <row r="342" spans="1:17" ht="75" x14ac:dyDescent="0.25">
      <c r="A342" s="39">
        <f t="shared" si="5"/>
        <v>334</v>
      </c>
      <c r="B342" s="18">
        <v>42612</v>
      </c>
      <c r="C342" s="18">
        <v>42612</v>
      </c>
      <c r="D342" s="7">
        <v>1400</v>
      </c>
      <c r="E342" s="61">
        <v>175414.32</v>
      </c>
      <c r="F342" s="95">
        <v>0</v>
      </c>
      <c r="G342" s="25" t="s">
        <v>1034</v>
      </c>
      <c r="H342" s="25" t="s">
        <v>1034</v>
      </c>
      <c r="I342" s="10" t="s">
        <v>19</v>
      </c>
      <c r="J342" s="133" t="s">
        <v>976</v>
      </c>
      <c r="K342" s="6" t="s">
        <v>26</v>
      </c>
      <c r="L342" s="5" t="s">
        <v>248</v>
      </c>
      <c r="M342" s="16" t="s">
        <v>141</v>
      </c>
      <c r="N342" s="8" t="s">
        <v>148</v>
      </c>
      <c r="O342" s="91" t="s">
        <v>1469</v>
      </c>
      <c r="P342" s="45" t="s">
        <v>562</v>
      </c>
      <c r="Q342" s="45" t="s">
        <v>1560</v>
      </c>
    </row>
    <row r="343" spans="1:17" ht="60" x14ac:dyDescent="0.25">
      <c r="A343" s="39">
        <f t="shared" si="5"/>
        <v>335</v>
      </c>
      <c r="B343" s="18">
        <v>42612</v>
      </c>
      <c r="C343" s="18">
        <v>42612</v>
      </c>
      <c r="D343" s="7">
        <v>1401</v>
      </c>
      <c r="E343" s="61">
        <v>332630.08</v>
      </c>
      <c r="F343" s="95">
        <v>0</v>
      </c>
      <c r="G343" s="25" t="s">
        <v>1480</v>
      </c>
      <c r="H343" s="25" t="s">
        <v>1480</v>
      </c>
      <c r="I343" s="10" t="s">
        <v>19</v>
      </c>
      <c r="J343" s="133" t="s">
        <v>1473</v>
      </c>
      <c r="K343" s="6" t="s">
        <v>14</v>
      </c>
      <c r="L343" s="5" t="s">
        <v>14</v>
      </c>
      <c r="M343" s="16" t="s">
        <v>1475</v>
      </c>
      <c r="N343" s="8" t="s">
        <v>121</v>
      </c>
      <c r="O343" s="91" t="s">
        <v>1470</v>
      </c>
      <c r="P343" s="45" t="s">
        <v>577</v>
      </c>
      <c r="Q343" s="45" t="s">
        <v>1547</v>
      </c>
    </row>
    <row r="344" spans="1:17" ht="60" x14ac:dyDescent="0.25">
      <c r="A344" s="39">
        <f t="shared" si="5"/>
        <v>336</v>
      </c>
      <c r="B344" s="18">
        <v>42612</v>
      </c>
      <c r="C344" s="18">
        <v>42612</v>
      </c>
      <c r="D344" s="7">
        <v>3519</v>
      </c>
      <c r="E344" s="61">
        <v>44976.84</v>
      </c>
      <c r="F344" s="95">
        <v>0</v>
      </c>
      <c r="G344" s="25" t="s">
        <v>1481</v>
      </c>
      <c r="H344" s="25" t="s">
        <v>1481</v>
      </c>
      <c r="I344" s="10" t="s">
        <v>12</v>
      </c>
      <c r="J344" s="133" t="s">
        <v>1474</v>
      </c>
      <c r="K344" s="6" t="s">
        <v>14</v>
      </c>
      <c r="L344" s="5" t="s">
        <v>14</v>
      </c>
      <c r="M344" s="16" t="s">
        <v>1476</v>
      </c>
      <c r="N344" s="8" t="s">
        <v>195</v>
      </c>
      <c r="O344" s="91" t="s">
        <v>1471</v>
      </c>
      <c r="P344" s="45" t="s">
        <v>549</v>
      </c>
      <c r="Q344" s="45" t="s">
        <v>1583</v>
      </c>
    </row>
    <row r="345" spans="1:17" ht="60" x14ac:dyDescent="0.25">
      <c r="A345" s="39">
        <f t="shared" si="5"/>
        <v>337</v>
      </c>
      <c r="B345" s="18">
        <v>42614</v>
      </c>
      <c r="C345" s="18">
        <v>42614</v>
      </c>
      <c r="D345" s="7">
        <v>1415</v>
      </c>
      <c r="E345" s="61">
        <v>54941.34</v>
      </c>
      <c r="F345" s="95">
        <v>0</v>
      </c>
      <c r="G345" s="25" t="s">
        <v>1580</v>
      </c>
      <c r="H345" s="25" t="s">
        <v>1580</v>
      </c>
      <c r="I345" s="10" t="s">
        <v>19</v>
      </c>
      <c r="J345" s="133" t="s">
        <v>1522</v>
      </c>
      <c r="K345" s="6" t="s">
        <v>14</v>
      </c>
      <c r="L345" s="5" t="s">
        <v>14</v>
      </c>
      <c r="M345" s="16" t="s">
        <v>1528</v>
      </c>
      <c r="N345" s="8" t="s">
        <v>229</v>
      </c>
      <c r="O345" s="91" t="s">
        <v>1565</v>
      </c>
      <c r="P345" s="45" t="s">
        <v>540</v>
      </c>
      <c r="Q345" s="45" t="s">
        <v>1581</v>
      </c>
    </row>
    <row r="346" spans="1:17" ht="60" x14ac:dyDescent="0.25">
      <c r="A346" s="39">
        <f t="shared" si="5"/>
        <v>338</v>
      </c>
      <c r="B346" s="18">
        <v>42614</v>
      </c>
      <c r="C346" s="18">
        <v>42614</v>
      </c>
      <c r="D346" s="7">
        <v>1417</v>
      </c>
      <c r="E346" s="61">
        <v>396194.4</v>
      </c>
      <c r="F346" s="95">
        <v>0</v>
      </c>
      <c r="G346" s="25" t="s">
        <v>367</v>
      </c>
      <c r="H346" s="25" t="s">
        <v>367</v>
      </c>
      <c r="I346" s="10" t="s">
        <v>19</v>
      </c>
      <c r="J346" s="133" t="s">
        <v>1570</v>
      </c>
      <c r="K346" s="6" t="s">
        <v>14</v>
      </c>
      <c r="L346" s="5" t="s">
        <v>14</v>
      </c>
      <c r="M346" s="16" t="s">
        <v>65</v>
      </c>
      <c r="N346" s="8" t="s">
        <v>369</v>
      </c>
      <c r="O346" s="91" t="s">
        <v>1566</v>
      </c>
      <c r="P346" s="45" t="s">
        <v>551</v>
      </c>
      <c r="Q346" s="45" t="s">
        <v>1577</v>
      </c>
    </row>
    <row r="347" spans="1:17" ht="60" x14ac:dyDescent="0.25">
      <c r="A347" s="39">
        <f t="shared" si="5"/>
        <v>339</v>
      </c>
      <c r="B347" s="18">
        <v>42614</v>
      </c>
      <c r="C347" s="18">
        <v>42614</v>
      </c>
      <c r="D347" s="7">
        <v>3570</v>
      </c>
      <c r="E347" s="61">
        <v>528134.86</v>
      </c>
      <c r="F347" s="95">
        <v>0</v>
      </c>
      <c r="G347" s="25" t="s">
        <v>1578</v>
      </c>
      <c r="H347" s="25" t="s">
        <v>1578</v>
      </c>
      <c r="I347" s="10" t="s">
        <v>12</v>
      </c>
      <c r="J347" s="133" t="s">
        <v>1571</v>
      </c>
      <c r="K347" s="6" t="s">
        <v>14</v>
      </c>
      <c r="L347" s="5" t="s">
        <v>14</v>
      </c>
      <c r="M347" s="16" t="s">
        <v>1020</v>
      </c>
      <c r="N347" s="8" t="s">
        <v>241</v>
      </c>
      <c r="O347" s="91" t="s">
        <v>1568</v>
      </c>
      <c r="P347" s="45" t="s">
        <v>551</v>
      </c>
      <c r="Q347" s="45" t="s">
        <v>1579</v>
      </c>
    </row>
    <row r="348" spans="1:17" ht="60" x14ac:dyDescent="0.25">
      <c r="A348" s="39">
        <f t="shared" si="5"/>
        <v>340</v>
      </c>
      <c r="B348" s="18">
        <v>42614</v>
      </c>
      <c r="C348" s="18">
        <v>42614</v>
      </c>
      <c r="D348" s="7">
        <v>3571</v>
      </c>
      <c r="E348" s="61">
        <v>213917.91</v>
      </c>
      <c r="F348" s="95">
        <v>0</v>
      </c>
      <c r="G348" s="25" t="s">
        <v>1575</v>
      </c>
      <c r="H348" s="25" t="s">
        <v>1575</v>
      </c>
      <c r="I348" s="10" t="s">
        <v>12</v>
      </c>
      <c r="J348" s="133" t="s">
        <v>1572</v>
      </c>
      <c r="K348" s="6" t="s">
        <v>14</v>
      </c>
      <c r="L348" s="5" t="s">
        <v>14</v>
      </c>
      <c r="M348" s="16" t="s">
        <v>1573</v>
      </c>
      <c r="N348" s="8" t="s">
        <v>470</v>
      </c>
      <c r="O348" s="91" t="s">
        <v>1569</v>
      </c>
      <c r="P348" s="45" t="s">
        <v>551</v>
      </c>
      <c r="Q348" s="45" t="s">
        <v>1576</v>
      </c>
    </row>
    <row r="349" spans="1:17" ht="75" x14ac:dyDescent="0.25">
      <c r="A349" s="39">
        <f t="shared" si="5"/>
        <v>341</v>
      </c>
      <c r="B349" s="18">
        <v>42614</v>
      </c>
      <c r="C349" s="18">
        <v>42614</v>
      </c>
      <c r="D349" s="7">
        <v>1419</v>
      </c>
      <c r="E349" s="61">
        <v>224703.86</v>
      </c>
      <c r="F349" s="95">
        <v>0</v>
      </c>
      <c r="G349" s="25" t="s">
        <v>1601</v>
      </c>
      <c r="H349" s="25" t="s">
        <v>1601</v>
      </c>
      <c r="I349" s="23" t="s">
        <v>19</v>
      </c>
      <c r="J349" s="133" t="s">
        <v>1653</v>
      </c>
      <c r="K349" s="62" t="s">
        <v>14</v>
      </c>
      <c r="L349" s="62" t="s">
        <v>14</v>
      </c>
      <c r="M349" s="16" t="s">
        <v>1624</v>
      </c>
      <c r="N349" s="8" t="s">
        <v>1574</v>
      </c>
      <c r="O349" s="91" t="s">
        <v>1567</v>
      </c>
      <c r="P349" s="45" t="s">
        <v>546</v>
      </c>
      <c r="Q349" s="45" t="s">
        <v>1660</v>
      </c>
    </row>
    <row r="350" spans="1:17" ht="60" x14ac:dyDescent="0.25">
      <c r="A350" s="39">
        <f t="shared" si="5"/>
        <v>342</v>
      </c>
      <c r="B350" s="18">
        <v>42620</v>
      </c>
      <c r="C350" s="18">
        <v>42620</v>
      </c>
      <c r="D350" s="7">
        <v>1419</v>
      </c>
      <c r="E350" s="162">
        <v>-224703.86</v>
      </c>
      <c r="F350" s="95">
        <v>0</v>
      </c>
      <c r="G350" s="25" t="s">
        <v>1601</v>
      </c>
      <c r="H350" s="25" t="s">
        <v>1601</v>
      </c>
      <c r="I350" s="23" t="s">
        <v>19</v>
      </c>
      <c r="J350" s="133" t="s">
        <v>1654</v>
      </c>
      <c r="K350" s="62" t="s">
        <v>14</v>
      </c>
      <c r="L350" s="62" t="s">
        <v>14</v>
      </c>
      <c r="M350" s="16" t="s">
        <v>1624</v>
      </c>
      <c r="N350" s="8" t="s">
        <v>1574</v>
      </c>
      <c r="O350" s="94" t="s">
        <v>1655</v>
      </c>
      <c r="P350" s="45" t="s">
        <v>1656</v>
      </c>
      <c r="Q350" s="45" t="s">
        <v>805</v>
      </c>
    </row>
    <row r="351" spans="1:17" ht="60" x14ac:dyDescent="0.25">
      <c r="A351" s="39">
        <f t="shared" si="5"/>
        <v>343</v>
      </c>
      <c r="B351" s="18">
        <v>42615</v>
      </c>
      <c r="C351" s="18">
        <v>42615</v>
      </c>
      <c r="D351" s="7">
        <v>1430</v>
      </c>
      <c r="E351" s="61">
        <v>15552</v>
      </c>
      <c r="F351" s="95">
        <v>0</v>
      </c>
      <c r="G351" s="25" t="s">
        <v>1580</v>
      </c>
      <c r="H351" s="25" t="s">
        <v>1580</v>
      </c>
      <c r="I351" s="10" t="s">
        <v>19</v>
      </c>
      <c r="J351" s="133" t="s">
        <v>1508</v>
      </c>
      <c r="K351" s="6" t="s">
        <v>14</v>
      </c>
      <c r="L351" s="5" t="s">
        <v>14</v>
      </c>
      <c r="M351" s="16" t="s">
        <v>1528</v>
      </c>
      <c r="N351" s="8" t="s">
        <v>229</v>
      </c>
      <c r="O351" s="91" t="s">
        <v>1500</v>
      </c>
      <c r="P351" s="45" t="s">
        <v>540</v>
      </c>
      <c r="Q351" s="45" t="s">
        <v>1581</v>
      </c>
    </row>
    <row r="352" spans="1:17" ht="60" x14ac:dyDescent="0.25">
      <c r="A352" s="39">
        <f t="shared" si="5"/>
        <v>344</v>
      </c>
      <c r="B352" s="18">
        <v>42615</v>
      </c>
      <c r="C352" s="18">
        <v>42615</v>
      </c>
      <c r="D352" s="7">
        <v>1431</v>
      </c>
      <c r="E352" s="61">
        <v>41880</v>
      </c>
      <c r="F352" s="95">
        <v>0</v>
      </c>
      <c r="G352" s="25" t="s">
        <v>1580</v>
      </c>
      <c r="H352" s="25" t="s">
        <v>1580</v>
      </c>
      <c r="I352" s="10" t="s">
        <v>19</v>
      </c>
      <c r="J352" s="133" t="s">
        <v>1509</v>
      </c>
      <c r="K352" s="6" t="s">
        <v>14</v>
      </c>
      <c r="L352" s="5" t="s">
        <v>14</v>
      </c>
      <c r="M352" s="16" t="s">
        <v>1528</v>
      </c>
      <c r="N352" s="8" t="s">
        <v>229</v>
      </c>
      <c r="O352" s="91" t="s">
        <v>1501</v>
      </c>
      <c r="P352" s="45" t="s">
        <v>540</v>
      </c>
      <c r="Q352" s="45" t="s">
        <v>1581</v>
      </c>
    </row>
    <row r="353" spans="1:17" ht="75" x14ac:dyDescent="0.25">
      <c r="A353" s="39">
        <f t="shared" si="5"/>
        <v>345</v>
      </c>
      <c r="B353" s="18">
        <v>42615</v>
      </c>
      <c r="C353" s="18">
        <v>42615</v>
      </c>
      <c r="D353" s="7">
        <v>1424</v>
      </c>
      <c r="E353" s="61">
        <v>50000</v>
      </c>
      <c r="F353" s="95">
        <v>0</v>
      </c>
      <c r="G353" s="69" t="s">
        <v>417</v>
      </c>
      <c r="H353" s="69" t="s">
        <v>417</v>
      </c>
      <c r="I353" s="45" t="s">
        <v>387</v>
      </c>
      <c r="J353" s="133" t="s">
        <v>418</v>
      </c>
      <c r="K353" s="6" t="s">
        <v>14</v>
      </c>
      <c r="L353" s="5" t="s">
        <v>14</v>
      </c>
      <c r="M353" s="16" t="s">
        <v>65</v>
      </c>
      <c r="N353" s="8" t="s">
        <v>419</v>
      </c>
      <c r="O353" s="91" t="s">
        <v>1503</v>
      </c>
      <c r="P353" s="45" t="s">
        <v>551</v>
      </c>
      <c r="Q353" s="45" t="s">
        <v>1558</v>
      </c>
    </row>
    <row r="354" spans="1:17" ht="75" x14ac:dyDescent="0.25">
      <c r="A354" s="39">
        <f t="shared" si="5"/>
        <v>346</v>
      </c>
      <c r="B354" s="18">
        <v>42615</v>
      </c>
      <c r="C354" s="18">
        <v>42615</v>
      </c>
      <c r="D354" s="7">
        <v>1426</v>
      </c>
      <c r="E354" s="61">
        <v>260000</v>
      </c>
      <c r="F354" s="95">
        <v>0</v>
      </c>
      <c r="G354" s="11" t="s">
        <v>112</v>
      </c>
      <c r="H354" s="11" t="s">
        <v>112</v>
      </c>
      <c r="I354" s="10" t="s">
        <v>387</v>
      </c>
      <c r="J354" s="133" t="s">
        <v>403</v>
      </c>
      <c r="K354" s="6" t="s">
        <v>14</v>
      </c>
      <c r="L354" s="5" t="s">
        <v>14</v>
      </c>
      <c r="M354" s="16" t="s">
        <v>114</v>
      </c>
      <c r="N354" s="8" t="s">
        <v>115</v>
      </c>
      <c r="O354" s="91" t="s">
        <v>969</v>
      </c>
      <c r="P354" s="10" t="s">
        <v>573</v>
      </c>
      <c r="Q354" s="45" t="s">
        <v>1559</v>
      </c>
    </row>
    <row r="355" spans="1:17" ht="75" x14ac:dyDescent="0.25">
      <c r="A355" s="39">
        <f t="shared" si="5"/>
        <v>347</v>
      </c>
      <c r="B355" s="18">
        <v>42615</v>
      </c>
      <c r="C355" s="18">
        <v>42615</v>
      </c>
      <c r="D355" s="7">
        <v>1427</v>
      </c>
      <c r="E355" s="61">
        <v>353205.94</v>
      </c>
      <c r="F355" s="95">
        <v>0</v>
      </c>
      <c r="G355" s="92" t="s">
        <v>947</v>
      </c>
      <c r="H355" s="25" t="s">
        <v>947</v>
      </c>
      <c r="I355" s="20" t="s">
        <v>387</v>
      </c>
      <c r="J355" s="133" t="s">
        <v>824</v>
      </c>
      <c r="K355" s="6" t="s">
        <v>14</v>
      </c>
      <c r="L355" s="5" t="s">
        <v>14</v>
      </c>
      <c r="M355" s="16" t="s">
        <v>867</v>
      </c>
      <c r="N355" s="8" t="s">
        <v>948</v>
      </c>
      <c r="O355" s="91" t="s">
        <v>1504</v>
      </c>
      <c r="P355" s="19" t="s">
        <v>551</v>
      </c>
      <c r="Q355" s="19" t="s">
        <v>1557</v>
      </c>
    </row>
    <row r="356" spans="1:17" ht="75" x14ac:dyDescent="0.25">
      <c r="A356" s="39">
        <f t="shared" si="5"/>
        <v>348</v>
      </c>
      <c r="B356" s="18">
        <v>42615</v>
      </c>
      <c r="C356" s="18">
        <v>42615</v>
      </c>
      <c r="D356" s="7">
        <v>1428</v>
      </c>
      <c r="E356" s="61">
        <v>241289.59</v>
      </c>
      <c r="F356" s="95">
        <v>0</v>
      </c>
      <c r="G356" s="25" t="s">
        <v>1067</v>
      </c>
      <c r="H356" s="25" t="s">
        <v>1067</v>
      </c>
      <c r="I356" s="10" t="s">
        <v>19</v>
      </c>
      <c r="J356" s="133" t="s">
        <v>975</v>
      </c>
      <c r="K356" s="6" t="s">
        <v>14</v>
      </c>
      <c r="L356" s="5" t="s">
        <v>14</v>
      </c>
      <c r="M356" s="16" t="s">
        <v>1012</v>
      </c>
      <c r="N356" s="8" t="s">
        <v>1530</v>
      </c>
      <c r="O356" s="91" t="s">
        <v>1505</v>
      </c>
      <c r="P356" s="45" t="s">
        <v>1068</v>
      </c>
      <c r="Q356" s="45" t="s">
        <v>1556</v>
      </c>
    </row>
    <row r="357" spans="1:17" ht="75" x14ac:dyDescent="0.25">
      <c r="A357" s="39">
        <f t="shared" si="5"/>
        <v>349</v>
      </c>
      <c r="B357" s="18">
        <v>42615</v>
      </c>
      <c r="C357" s="18">
        <v>42615</v>
      </c>
      <c r="D357" s="7">
        <v>22</v>
      </c>
      <c r="E357" s="61">
        <v>312683.18</v>
      </c>
      <c r="F357" s="95">
        <v>0</v>
      </c>
      <c r="G357" s="68" t="s">
        <v>1285</v>
      </c>
      <c r="H357" s="25" t="s">
        <v>1045</v>
      </c>
      <c r="I357" s="10" t="s">
        <v>118</v>
      </c>
      <c r="J357" s="133" t="s">
        <v>980</v>
      </c>
      <c r="K357" s="6" t="s">
        <v>14</v>
      </c>
      <c r="L357" s="5" t="s">
        <v>14</v>
      </c>
      <c r="M357" s="16" t="s">
        <v>875</v>
      </c>
      <c r="N357" s="8" t="s">
        <v>1022</v>
      </c>
      <c r="O357" s="91" t="s">
        <v>1506</v>
      </c>
      <c r="P357" s="45" t="s">
        <v>551</v>
      </c>
      <c r="Q357" s="45" t="s">
        <v>1548</v>
      </c>
    </row>
    <row r="358" spans="1:17" ht="60" x14ac:dyDescent="0.25">
      <c r="A358" s="39">
        <f t="shared" si="5"/>
        <v>350</v>
      </c>
      <c r="B358" s="18">
        <v>42615</v>
      </c>
      <c r="C358" s="18">
        <v>42615</v>
      </c>
      <c r="D358" s="7">
        <v>1429</v>
      </c>
      <c r="E358" s="61">
        <v>102385.8</v>
      </c>
      <c r="F358" s="95">
        <v>0</v>
      </c>
      <c r="G358" s="25" t="s">
        <v>1562</v>
      </c>
      <c r="H358" s="25" t="s">
        <v>1562</v>
      </c>
      <c r="I358" s="10" t="s">
        <v>19</v>
      </c>
      <c r="J358" s="133" t="s">
        <v>988</v>
      </c>
      <c r="K358" s="6" t="s">
        <v>14</v>
      </c>
      <c r="L358" s="5" t="s">
        <v>14</v>
      </c>
      <c r="M358" s="16" t="s">
        <v>65</v>
      </c>
      <c r="N358" s="8" t="s">
        <v>1531</v>
      </c>
      <c r="O358" s="91" t="s">
        <v>1507</v>
      </c>
      <c r="P358" s="45" t="s">
        <v>540</v>
      </c>
      <c r="Q358" s="45" t="s">
        <v>1563</v>
      </c>
    </row>
    <row r="359" spans="1:17" ht="75" x14ac:dyDescent="0.25">
      <c r="A359" s="39">
        <f t="shared" si="5"/>
        <v>351</v>
      </c>
      <c r="B359" s="18">
        <v>42619</v>
      </c>
      <c r="C359" s="18">
        <v>42619</v>
      </c>
      <c r="D359" s="7">
        <v>1437</v>
      </c>
      <c r="E359" s="61">
        <v>164500</v>
      </c>
      <c r="F359" s="95">
        <v>0</v>
      </c>
      <c r="G359" s="92" t="s">
        <v>932</v>
      </c>
      <c r="H359" s="11" t="s">
        <v>931</v>
      </c>
      <c r="I359" s="10" t="s">
        <v>387</v>
      </c>
      <c r="J359" s="133" t="s">
        <v>809</v>
      </c>
      <c r="K359" s="139" t="s">
        <v>26</v>
      </c>
      <c r="L359" s="5" t="s">
        <v>248</v>
      </c>
      <c r="M359" s="16" t="s">
        <v>141</v>
      </c>
      <c r="N359" s="8" t="s">
        <v>929</v>
      </c>
      <c r="O359" s="91" t="s">
        <v>1511</v>
      </c>
      <c r="P359" s="10" t="s">
        <v>925</v>
      </c>
      <c r="Q359" s="10" t="s">
        <v>1555</v>
      </c>
    </row>
    <row r="360" spans="1:17" ht="75" x14ac:dyDescent="0.25">
      <c r="A360" s="39">
        <f t="shared" si="5"/>
        <v>352</v>
      </c>
      <c r="B360" s="18">
        <v>42619</v>
      </c>
      <c r="C360" s="18">
        <v>42619</v>
      </c>
      <c r="D360" s="7">
        <v>1436</v>
      </c>
      <c r="E360" s="61">
        <v>262850</v>
      </c>
      <c r="F360" s="95">
        <v>0</v>
      </c>
      <c r="G360" s="25" t="s">
        <v>1217</v>
      </c>
      <c r="H360" s="25" t="s">
        <v>1217</v>
      </c>
      <c r="I360" s="10" t="s">
        <v>19</v>
      </c>
      <c r="J360" s="133" t="s">
        <v>809</v>
      </c>
      <c r="K360" s="139" t="s">
        <v>26</v>
      </c>
      <c r="L360" s="5" t="s">
        <v>248</v>
      </c>
      <c r="M360" s="16" t="s">
        <v>933</v>
      </c>
      <c r="N360" s="8" t="s">
        <v>918</v>
      </c>
      <c r="O360" s="91" t="s">
        <v>1512</v>
      </c>
      <c r="P360" s="45" t="s">
        <v>577</v>
      </c>
      <c r="Q360" s="45" t="s">
        <v>1554</v>
      </c>
    </row>
    <row r="361" spans="1:17" ht="75" x14ac:dyDescent="0.25">
      <c r="A361" s="39">
        <f t="shared" si="5"/>
        <v>353</v>
      </c>
      <c r="B361" s="18">
        <v>42619</v>
      </c>
      <c r="C361" s="18">
        <v>42619</v>
      </c>
      <c r="D361" s="7">
        <v>1438</v>
      </c>
      <c r="E361" s="61">
        <v>221340</v>
      </c>
      <c r="F361" s="95">
        <v>0</v>
      </c>
      <c r="G361" s="92" t="s">
        <v>928</v>
      </c>
      <c r="H361" s="11" t="s">
        <v>927</v>
      </c>
      <c r="I361" s="10" t="s">
        <v>387</v>
      </c>
      <c r="J361" s="133" t="s">
        <v>809</v>
      </c>
      <c r="K361" s="139" t="s">
        <v>26</v>
      </c>
      <c r="L361" s="5" t="s">
        <v>248</v>
      </c>
      <c r="M361" s="16" t="s">
        <v>141</v>
      </c>
      <c r="N361" s="8" t="s">
        <v>924</v>
      </c>
      <c r="O361" s="94" t="s">
        <v>1532</v>
      </c>
      <c r="P361" s="10" t="s">
        <v>925</v>
      </c>
      <c r="Q361" s="10" t="s">
        <v>1549</v>
      </c>
    </row>
    <row r="362" spans="1:17" ht="75" x14ac:dyDescent="0.25">
      <c r="A362" s="39">
        <f t="shared" si="5"/>
        <v>354</v>
      </c>
      <c r="B362" s="18">
        <v>42619</v>
      </c>
      <c r="C362" s="18">
        <v>42619</v>
      </c>
      <c r="D362" s="7">
        <v>1435</v>
      </c>
      <c r="E362" s="61">
        <v>152906.51999999999</v>
      </c>
      <c r="F362" s="95">
        <v>0</v>
      </c>
      <c r="G362" s="92" t="s">
        <v>1552</v>
      </c>
      <c r="H362" s="11" t="s">
        <v>963</v>
      </c>
      <c r="I362" s="10" t="s">
        <v>387</v>
      </c>
      <c r="J362" s="133" t="s">
        <v>1514</v>
      </c>
      <c r="K362" s="131" t="s">
        <v>14</v>
      </c>
      <c r="L362" s="5" t="s">
        <v>14</v>
      </c>
      <c r="M362" s="16" t="s">
        <v>960</v>
      </c>
      <c r="N362" s="8" t="s">
        <v>1533</v>
      </c>
      <c r="O362" s="91" t="s">
        <v>1513</v>
      </c>
      <c r="P362" s="45" t="s">
        <v>562</v>
      </c>
      <c r="Q362" s="45" t="s">
        <v>1553</v>
      </c>
    </row>
    <row r="363" spans="1:17" ht="75" x14ac:dyDescent="0.25">
      <c r="A363" s="39">
        <f t="shared" si="5"/>
        <v>355</v>
      </c>
      <c r="B363" s="18">
        <v>42620</v>
      </c>
      <c r="C363" s="18">
        <v>42620</v>
      </c>
      <c r="D363" s="7">
        <v>1505</v>
      </c>
      <c r="E363" s="61">
        <v>13712.68</v>
      </c>
      <c r="F363" s="95">
        <v>0</v>
      </c>
      <c r="G363" s="25" t="s">
        <v>786</v>
      </c>
      <c r="H363" s="25" t="s">
        <v>786</v>
      </c>
      <c r="I363" s="10" t="s">
        <v>19</v>
      </c>
      <c r="J363" s="133" t="s">
        <v>1510</v>
      </c>
      <c r="K363" s="131" t="s">
        <v>14</v>
      </c>
      <c r="L363" s="5" t="s">
        <v>14</v>
      </c>
      <c r="M363" s="16" t="s">
        <v>1539</v>
      </c>
      <c r="N363" s="8" t="s">
        <v>1534</v>
      </c>
      <c r="O363" s="91" t="s">
        <v>1502</v>
      </c>
      <c r="P363" s="45" t="s">
        <v>957</v>
      </c>
      <c r="Q363" s="45" t="s">
        <v>1634</v>
      </c>
    </row>
    <row r="364" spans="1:17" ht="75" x14ac:dyDescent="0.25">
      <c r="A364" s="39">
        <f t="shared" si="5"/>
        <v>356</v>
      </c>
      <c r="B364" s="18">
        <v>42620</v>
      </c>
      <c r="C364" s="18">
        <v>42620</v>
      </c>
      <c r="D364" s="7">
        <v>1508</v>
      </c>
      <c r="E364" s="61">
        <v>1022761.46</v>
      </c>
      <c r="F364" s="95">
        <v>0</v>
      </c>
      <c r="G364" s="58" t="s">
        <v>738</v>
      </c>
      <c r="H364" s="11" t="s">
        <v>738</v>
      </c>
      <c r="I364" s="45" t="s">
        <v>387</v>
      </c>
      <c r="J364" s="133" t="s">
        <v>424</v>
      </c>
      <c r="K364" s="131" t="s">
        <v>14</v>
      </c>
      <c r="L364" s="5" t="s">
        <v>14</v>
      </c>
      <c r="M364" s="16" t="s">
        <v>767</v>
      </c>
      <c r="N364" s="8" t="s">
        <v>770</v>
      </c>
      <c r="O364" s="91" t="s">
        <v>1515</v>
      </c>
      <c r="P364" s="10" t="s">
        <v>600</v>
      </c>
      <c r="Q364" s="45" t="s">
        <v>1540</v>
      </c>
    </row>
    <row r="365" spans="1:17" ht="60" x14ac:dyDescent="0.25">
      <c r="A365" s="39">
        <f t="shared" si="5"/>
        <v>357</v>
      </c>
      <c r="B365" s="18">
        <v>42620</v>
      </c>
      <c r="C365" s="18">
        <v>42620</v>
      </c>
      <c r="D365" s="7">
        <v>23</v>
      </c>
      <c r="E365" s="61">
        <v>416498.46</v>
      </c>
      <c r="F365" s="95">
        <v>0</v>
      </c>
      <c r="G365" s="25" t="s">
        <v>409</v>
      </c>
      <c r="H365" s="25" t="s">
        <v>409</v>
      </c>
      <c r="I365" s="10" t="s">
        <v>118</v>
      </c>
      <c r="J365" s="133" t="s">
        <v>410</v>
      </c>
      <c r="K365" s="131" t="s">
        <v>14</v>
      </c>
      <c r="L365" s="5" t="s">
        <v>14</v>
      </c>
      <c r="M365" s="16" t="s">
        <v>120</v>
      </c>
      <c r="N365" s="8" t="s">
        <v>121</v>
      </c>
      <c r="O365" s="91" t="s">
        <v>1516</v>
      </c>
      <c r="P365" s="45" t="s">
        <v>551</v>
      </c>
      <c r="Q365" s="45" t="s">
        <v>1550</v>
      </c>
    </row>
    <row r="366" spans="1:17" ht="75" x14ac:dyDescent="0.25">
      <c r="A366" s="39">
        <f t="shared" si="5"/>
        <v>358</v>
      </c>
      <c r="B366" s="18">
        <v>42621</v>
      </c>
      <c r="C366" s="18">
        <v>42621</v>
      </c>
      <c r="D366" s="7">
        <v>1510</v>
      </c>
      <c r="E366" s="61">
        <v>465536.3</v>
      </c>
      <c r="F366" s="95">
        <v>0</v>
      </c>
      <c r="G366" s="25" t="s">
        <v>1542</v>
      </c>
      <c r="H366" s="25" t="s">
        <v>1542</v>
      </c>
      <c r="I366" s="10" t="s">
        <v>19</v>
      </c>
      <c r="J366" s="133" t="s">
        <v>811</v>
      </c>
      <c r="K366" s="131" t="s">
        <v>14</v>
      </c>
      <c r="L366" s="5" t="s">
        <v>14</v>
      </c>
      <c r="M366" s="16" t="s">
        <v>774</v>
      </c>
      <c r="N366" s="8" t="s">
        <v>1535</v>
      </c>
      <c r="O366" s="91" t="s">
        <v>1517</v>
      </c>
      <c r="P366" s="45" t="s">
        <v>551</v>
      </c>
      <c r="Q366" s="45" t="s">
        <v>1543</v>
      </c>
    </row>
    <row r="367" spans="1:17" ht="60" x14ac:dyDescent="0.25">
      <c r="A367" s="39">
        <f t="shared" si="5"/>
        <v>359</v>
      </c>
      <c r="B367" s="18">
        <v>42621</v>
      </c>
      <c r="C367" s="18">
        <v>42591</v>
      </c>
      <c r="D367" s="7">
        <v>1511</v>
      </c>
      <c r="E367" s="61">
        <v>93100</v>
      </c>
      <c r="F367" s="95">
        <v>0</v>
      </c>
      <c r="G367" s="58" t="s">
        <v>1422</v>
      </c>
      <c r="H367" s="58" t="s">
        <v>1422</v>
      </c>
      <c r="I367" s="45" t="s">
        <v>19</v>
      </c>
      <c r="J367" s="133" t="s">
        <v>1405</v>
      </c>
      <c r="K367" s="6" t="s">
        <v>1488</v>
      </c>
      <c r="L367" s="5" t="s">
        <v>1488</v>
      </c>
      <c r="M367" s="16" t="s">
        <v>109</v>
      </c>
      <c r="N367" s="8" t="s">
        <v>1415</v>
      </c>
      <c r="O367" s="91" t="s">
        <v>1518</v>
      </c>
      <c r="P367" s="45" t="s">
        <v>546</v>
      </c>
      <c r="Q367" s="45" t="s">
        <v>1545</v>
      </c>
    </row>
    <row r="368" spans="1:17" ht="75" x14ac:dyDescent="0.25">
      <c r="A368" s="39">
        <f t="shared" si="5"/>
        <v>360</v>
      </c>
      <c r="B368" s="18">
        <v>42621</v>
      </c>
      <c r="C368" s="18">
        <v>42621</v>
      </c>
      <c r="D368" s="7">
        <v>1512</v>
      </c>
      <c r="E368" s="61">
        <v>92288.15</v>
      </c>
      <c r="F368" s="95">
        <v>0</v>
      </c>
      <c r="G368" s="25" t="s">
        <v>1302</v>
      </c>
      <c r="H368" s="25" t="s">
        <v>1302</v>
      </c>
      <c r="I368" s="10" t="s">
        <v>19</v>
      </c>
      <c r="J368" s="133" t="s">
        <v>1261</v>
      </c>
      <c r="K368" s="139" t="s">
        <v>26</v>
      </c>
      <c r="L368" s="5" t="s">
        <v>248</v>
      </c>
      <c r="M368" s="16" t="s">
        <v>1538</v>
      </c>
      <c r="N368" s="8" t="s">
        <v>142</v>
      </c>
      <c r="O368" s="91" t="s">
        <v>1519</v>
      </c>
      <c r="P368" s="45" t="s">
        <v>546</v>
      </c>
      <c r="Q368" s="45" t="s">
        <v>1541</v>
      </c>
    </row>
    <row r="369" spans="1:17" ht="75" x14ac:dyDescent="0.25">
      <c r="A369" s="39">
        <f t="shared" si="5"/>
        <v>361</v>
      </c>
      <c r="B369" s="18">
        <v>42621</v>
      </c>
      <c r="C369" s="18">
        <v>42621</v>
      </c>
      <c r="D369" s="7">
        <v>1513</v>
      </c>
      <c r="E369" s="61">
        <v>147000</v>
      </c>
      <c r="F369" s="95">
        <v>0</v>
      </c>
      <c r="G369" s="25" t="s">
        <v>499</v>
      </c>
      <c r="H369" s="25" t="s">
        <v>499</v>
      </c>
      <c r="I369" s="10" t="s">
        <v>387</v>
      </c>
      <c r="J369" s="133" t="s">
        <v>39</v>
      </c>
      <c r="K369" s="139" t="s">
        <v>26</v>
      </c>
      <c r="L369" s="5" t="s">
        <v>248</v>
      </c>
      <c r="M369" s="16" t="s">
        <v>933</v>
      </c>
      <c r="N369" s="8" t="s">
        <v>501</v>
      </c>
      <c r="O369" s="91" t="s">
        <v>1520</v>
      </c>
      <c r="P369" s="45" t="s">
        <v>542</v>
      </c>
      <c r="Q369" s="45" t="s">
        <v>1546</v>
      </c>
    </row>
    <row r="370" spans="1:17" ht="60" x14ac:dyDescent="0.25">
      <c r="A370" s="39">
        <f t="shared" si="5"/>
        <v>362</v>
      </c>
      <c r="B370" s="18">
        <v>42622</v>
      </c>
      <c r="C370" s="18">
        <v>42622</v>
      </c>
      <c r="D370" s="7">
        <v>1590</v>
      </c>
      <c r="E370" s="61">
        <v>72994.2</v>
      </c>
      <c r="F370" s="95">
        <v>0</v>
      </c>
      <c r="G370" s="42" t="s">
        <v>372</v>
      </c>
      <c r="H370" s="42" t="s">
        <v>372</v>
      </c>
      <c r="I370" s="45" t="s">
        <v>387</v>
      </c>
      <c r="J370" s="133" t="s">
        <v>1522</v>
      </c>
      <c r="K370" s="131" t="s">
        <v>14</v>
      </c>
      <c r="L370" s="5" t="s">
        <v>14</v>
      </c>
      <c r="M370" s="16" t="s">
        <v>373</v>
      </c>
      <c r="N370" s="8" t="s">
        <v>374</v>
      </c>
      <c r="O370" s="91" t="s">
        <v>1521</v>
      </c>
      <c r="P370" s="45" t="s">
        <v>540</v>
      </c>
      <c r="Q370" s="45" t="s">
        <v>1544</v>
      </c>
    </row>
    <row r="371" spans="1:17" ht="60" x14ac:dyDescent="0.25">
      <c r="A371" s="39">
        <f t="shared" si="5"/>
        <v>363</v>
      </c>
      <c r="B371" s="18">
        <v>42622</v>
      </c>
      <c r="C371" s="18">
        <v>42622</v>
      </c>
      <c r="D371" s="7">
        <v>3694</v>
      </c>
      <c r="E371" s="61">
        <v>361896.9</v>
      </c>
      <c r="F371" s="95">
        <v>0</v>
      </c>
      <c r="G371" s="25" t="s">
        <v>1482</v>
      </c>
      <c r="H371" s="25" t="s">
        <v>1482</v>
      </c>
      <c r="I371" s="10" t="s">
        <v>12</v>
      </c>
      <c r="J371" s="133" t="s">
        <v>1467</v>
      </c>
      <c r="K371" s="131" t="s">
        <v>14</v>
      </c>
      <c r="L371" s="5" t="s">
        <v>14</v>
      </c>
      <c r="M371" s="16" t="s">
        <v>1536</v>
      </c>
      <c r="N371" s="8" t="s">
        <v>195</v>
      </c>
      <c r="O371" s="91" t="s">
        <v>1465</v>
      </c>
      <c r="P371" s="45" t="s">
        <v>551</v>
      </c>
      <c r="Q371" s="45" t="s">
        <v>1627</v>
      </c>
    </row>
    <row r="372" spans="1:17" ht="60" x14ac:dyDescent="0.25">
      <c r="A372" s="39">
        <f t="shared" si="5"/>
        <v>364</v>
      </c>
      <c r="B372" s="18">
        <v>42625</v>
      </c>
      <c r="C372" s="18">
        <v>42625</v>
      </c>
      <c r="D372" s="7">
        <v>3695</v>
      </c>
      <c r="E372" s="61">
        <v>144556.97</v>
      </c>
      <c r="F372" s="95">
        <v>0</v>
      </c>
      <c r="G372" s="25" t="s">
        <v>1564</v>
      </c>
      <c r="H372" s="25" t="s">
        <v>1564</v>
      </c>
      <c r="I372" s="10" t="s">
        <v>12</v>
      </c>
      <c r="J372" s="133" t="s">
        <v>1472</v>
      </c>
      <c r="K372" s="131" t="s">
        <v>14</v>
      </c>
      <c r="L372" s="5" t="s">
        <v>14</v>
      </c>
      <c r="M372" s="16" t="s">
        <v>1537</v>
      </c>
      <c r="N372" s="8" t="s">
        <v>772</v>
      </c>
      <c r="O372" s="91" t="s">
        <v>1523</v>
      </c>
      <c r="P372" s="45" t="s">
        <v>551</v>
      </c>
      <c r="Q372" s="45" t="s">
        <v>1627</v>
      </c>
    </row>
    <row r="373" spans="1:17" ht="60" x14ac:dyDescent="0.25">
      <c r="A373" s="39">
        <f t="shared" si="5"/>
        <v>365</v>
      </c>
      <c r="B373" s="18">
        <v>42627</v>
      </c>
      <c r="C373" s="18">
        <v>42627</v>
      </c>
      <c r="D373" s="7">
        <v>3718</v>
      </c>
      <c r="E373" s="61">
        <v>106850.94</v>
      </c>
      <c r="F373" s="95">
        <v>0</v>
      </c>
      <c r="G373" s="25" t="s">
        <v>273</v>
      </c>
      <c r="H373" s="25" t="s">
        <v>273</v>
      </c>
      <c r="I373" s="10" t="s">
        <v>12</v>
      </c>
      <c r="J373" s="133" t="s">
        <v>424</v>
      </c>
      <c r="K373" s="131" t="s">
        <v>14</v>
      </c>
      <c r="L373" s="5" t="s">
        <v>14</v>
      </c>
      <c r="M373" s="16" t="s">
        <v>275</v>
      </c>
      <c r="N373" s="8" t="s">
        <v>152</v>
      </c>
      <c r="O373" s="91" t="s">
        <v>1524</v>
      </c>
      <c r="P373" s="45" t="s">
        <v>551</v>
      </c>
      <c r="Q373" s="45" t="s">
        <v>1629</v>
      </c>
    </row>
    <row r="374" spans="1:17" ht="75" x14ac:dyDescent="0.25">
      <c r="A374" s="39">
        <f t="shared" si="5"/>
        <v>366</v>
      </c>
      <c r="B374" s="18">
        <v>42627</v>
      </c>
      <c r="C374" s="18">
        <v>42627</v>
      </c>
      <c r="D374" s="7">
        <v>1598</v>
      </c>
      <c r="E374" s="61">
        <v>621385.9</v>
      </c>
      <c r="F374" s="95">
        <v>0</v>
      </c>
      <c r="G374" s="25" t="s">
        <v>1265</v>
      </c>
      <c r="H374" s="25" t="s">
        <v>1265</v>
      </c>
      <c r="I374" s="10" t="s">
        <v>19</v>
      </c>
      <c r="J374" s="133" t="s">
        <v>1230</v>
      </c>
      <c r="K374" s="131" t="s">
        <v>14</v>
      </c>
      <c r="L374" s="5" t="s">
        <v>14</v>
      </c>
      <c r="M374" s="16" t="s">
        <v>15</v>
      </c>
      <c r="N374" s="8" t="s">
        <v>1233</v>
      </c>
      <c r="O374" s="91" t="s">
        <v>1525</v>
      </c>
      <c r="P374" s="45" t="s">
        <v>562</v>
      </c>
      <c r="Q374" s="45" t="s">
        <v>1586</v>
      </c>
    </row>
    <row r="375" spans="1:17" ht="60" x14ac:dyDescent="0.25">
      <c r="A375" s="39">
        <f t="shared" si="5"/>
        <v>367</v>
      </c>
      <c r="B375" s="18">
        <v>42627</v>
      </c>
      <c r="C375" s="18">
        <v>42627</v>
      </c>
      <c r="D375" s="7">
        <v>1599</v>
      </c>
      <c r="E375" s="61">
        <v>23903.8</v>
      </c>
      <c r="F375" s="95">
        <v>0</v>
      </c>
      <c r="G375" s="92" t="s">
        <v>894</v>
      </c>
      <c r="H375" s="58" t="s">
        <v>741</v>
      </c>
      <c r="I375" s="45" t="s">
        <v>387</v>
      </c>
      <c r="J375" s="133" t="s">
        <v>1527</v>
      </c>
      <c r="K375" s="131" t="s">
        <v>14</v>
      </c>
      <c r="L375" s="5" t="s">
        <v>14</v>
      </c>
      <c r="M375" s="16" t="s">
        <v>768</v>
      </c>
      <c r="N375" s="8" t="s">
        <v>771</v>
      </c>
      <c r="O375" s="91" t="s">
        <v>1526</v>
      </c>
      <c r="P375" s="45" t="s">
        <v>957</v>
      </c>
      <c r="Q375" s="45" t="s">
        <v>1587</v>
      </c>
    </row>
    <row r="376" spans="1:17" ht="90" x14ac:dyDescent="0.25">
      <c r="A376" s="39">
        <f t="shared" si="5"/>
        <v>368</v>
      </c>
      <c r="B376" s="18">
        <v>42628</v>
      </c>
      <c r="C376" s="18">
        <v>42628</v>
      </c>
      <c r="D376" s="7">
        <v>1644</v>
      </c>
      <c r="E376" s="61">
        <v>120000</v>
      </c>
      <c r="F376" s="95">
        <v>0</v>
      </c>
      <c r="G376" s="58" t="s">
        <v>436</v>
      </c>
      <c r="H376" s="58" t="s">
        <v>436</v>
      </c>
      <c r="I376" s="45" t="s">
        <v>19</v>
      </c>
      <c r="J376" s="133" t="s">
        <v>437</v>
      </c>
      <c r="K376" s="131" t="s">
        <v>14</v>
      </c>
      <c r="L376" s="5" t="s">
        <v>14</v>
      </c>
      <c r="M376" s="16" t="s">
        <v>867</v>
      </c>
      <c r="N376" s="8" t="s">
        <v>439</v>
      </c>
      <c r="O376" s="91" t="s">
        <v>1495</v>
      </c>
      <c r="P376" s="45" t="s">
        <v>551</v>
      </c>
      <c r="Q376" s="45" t="s">
        <v>1588</v>
      </c>
    </row>
    <row r="377" spans="1:17" ht="75" x14ac:dyDescent="0.25">
      <c r="A377" s="39">
        <f t="shared" si="5"/>
        <v>369</v>
      </c>
      <c r="B377" s="18">
        <v>42628</v>
      </c>
      <c r="C377" s="18">
        <v>42628</v>
      </c>
      <c r="D377" s="7">
        <v>1645</v>
      </c>
      <c r="E377" s="61">
        <v>110514.67</v>
      </c>
      <c r="F377" s="95">
        <v>0</v>
      </c>
      <c r="G377" s="25" t="s">
        <v>1302</v>
      </c>
      <c r="H377" s="25" t="s">
        <v>1302</v>
      </c>
      <c r="I377" s="10" t="s">
        <v>19</v>
      </c>
      <c r="J377" s="133" t="s">
        <v>1260</v>
      </c>
      <c r="K377" s="139" t="s">
        <v>26</v>
      </c>
      <c r="L377" s="5" t="s">
        <v>248</v>
      </c>
      <c r="M377" s="16" t="s">
        <v>141</v>
      </c>
      <c r="N377" s="8" t="s">
        <v>142</v>
      </c>
      <c r="O377" s="91" t="s">
        <v>1496</v>
      </c>
      <c r="P377" s="45" t="s">
        <v>546</v>
      </c>
      <c r="Q377" s="45" t="s">
        <v>1593</v>
      </c>
    </row>
    <row r="378" spans="1:17" ht="75" x14ac:dyDescent="0.25">
      <c r="A378" s="39">
        <f t="shared" si="5"/>
        <v>370</v>
      </c>
      <c r="B378" s="18">
        <v>42628</v>
      </c>
      <c r="C378" s="18">
        <v>42628</v>
      </c>
      <c r="D378" s="7">
        <v>1646</v>
      </c>
      <c r="E378" s="61">
        <v>30000</v>
      </c>
      <c r="F378" s="95">
        <v>0</v>
      </c>
      <c r="G378" s="25" t="s">
        <v>84</v>
      </c>
      <c r="H378" s="25" t="s">
        <v>84</v>
      </c>
      <c r="I378" s="10" t="s">
        <v>19</v>
      </c>
      <c r="J378" s="133" t="s">
        <v>85</v>
      </c>
      <c r="K378" s="131" t="s">
        <v>14</v>
      </c>
      <c r="L378" s="5" t="s">
        <v>14</v>
      </c>
      <c r="M378" s="16" t="s">
        <v>86</v>
      </c>
      <c r="N378" s="8" t="s">
        <v>87</v>
      </c>
      <c r="O378" s="91" t="s">
        <v>1497</v>
      </c>
      <c r="P378" s="45" t="s">
        <v>551</v>
      </c>
      <c r="Q378" s="45" t="s">
        <v>1584</v>
      </c>
    </row>
    <row r="379" spans="1:17" ht="60" x14ac:dyDescent="0.25">
      <c r="A379" s="39">
        <f t="shared" si="5"/>
        <v>371</v>
      </c>
      <c r="B379" s="18">
        <v>42628</v>
      </c>
      <c r="C379" s="18">
        <v>42628</v>
      </c>
      <c r="D379" s="7">
        <v>1647</v>
      </c>
      <c r="E379" s="61">
        <v>118980</v>
      </c>
      <c r="F379" s="95">
        <v>0</v>
      </c>
      <c r="G379" s="25" t="s">
        <v>1594</v>
      </c>
      <c r="H379" s="25" t="s">
        <v>1594</v>
      </c>
      <c r="I379" s="10" t="s">
        <v>19</v>
      </c>
      <c r="J379" s="133" t="s">
        <v>91</v>
      </c>
      <c r="K379" s="131" t="s">
        <v>14</v>
      </c>
      <c r="L379" s="5" t="s">
        <v>14</v>
      </c>
      <c r="M379" s="16" t="s">
        <v>92</v>
      </c>
      <c r="N379" s="8" t="s">
        <v>1529</v>
      </c>
      <c r="O379" s="91" t="s">
        <v>1498</v>
      </c>
      <c r="P379" s="45" t="s">
        <v>540</v>
      </c>
      <c r="Q379" s="45" t="s">
        <v>1595</v>
      </c>
    </row>
    <row r="380" spans="1:17" ht="60" x14ac:dyDescent="0.25">
      <c r="A380" s="39">
        <f t="shared" si="5"/>
        <v>372</v>
      </c>
      <c r="B380" s="18">
        <v>42628</v>
      </c>
      <c r="C380" s="18">
        <v>42628</v>
      </c>
      <c r="D380" s="7">
        <v>1648</v>
      </c>
      <c r="E380" s="61">
        <v>70063.33</v>
      </c>
      <c r="F380" s="95">
        <v>0</v>
      </c>
      <c r="G380" s="25" t="s">
        <v>246</v>
      </c>
      <c r="H380" s="25" t="s">
        <v>246</v>
      </c>
      <c r="I380" s="10" t="s">
        <v>19</v>
      </c>
      <c r="J380" s="133" t="s">
        <v>247</v>
      </c>
      <c r="K380" s="139" t="s">
        <v>26</v>
      </c>
      <c r="L380" s="5" t="s">
        <v>248</v>
      </c>
      <c r="M380" s="16" t="s">
        <v>141</v>
      </c>
      <c r="N380" s="8" t="s">
        <v>78</v>
      </c>
      <c r="O380" s="91" t="s">
        <v>1499</v>
      </c>
      <c r="P380" s="45" t="s">
        <v>549</v>
      </c>
      <c r="Q380" s="45" t="s">
        <v>1585</v>
      </c>
    </row>
    <row r="381" spans="1:17" ht="75" x14ac:dyDescent="0.25">
      <c r="A381" s="39">
        <f t="shared" si="5"/>
        <v>373</v>
      </c>
      <c r="B381" s="18">
        <v>42629</v>
      </c>
      <c r="C381" s="18">
        <v>42629</v>
      </c>
      <c r="D381" s="7">
        <v>1651</v>
      </c>
      <c r="E381" s="61">
        <v>224703.86</v>
      </c>
      <c r="F381" s="95">
        <v>0</v>
      </c>
      <c r="G381" s="25" t="s">
        <v>1601</v>
      </c>
      <c r="H381" s="25" t="s">
        <v>1601</v>
      </c>
      <c r="I381" s="10" t="s">
        <v>19</v>
      </c>
      <c r="J381" s="133" t="s">
        <v>1589</v>
      </c>
      <c r="K381" s="139" t="s">
        <v>1223</v>
      </c>
      <c r="L381" s="5" t="s">
        <v>1222</v>
      </c>
      <c r="M381" s="16" t="s">
        <v>1224</v>
      </c>
      <c r="N381" s="8" t="s">
        <v>1574</v>
      </c>
      <c r="O381" s="91" t="s">
        <v>1567</v>
      </c>
      <c r="P381" s="45" t="s">
        <v>546</v>
      </c>
      <c r="Q381" s="45" t="s">
        <v>1602</v>
      </c>
    </row>
    <row r="382" spans="1:17" ht="60" x14ac:dyDescent="0.25">
      <c r="A382" s="39">
        <f t="shared" si="5"/>
        <v>374</v>
      </c>
      <c r="B382" s="18">
        <v>42632</v>
      </c>
      <c r="C382" s="18">
        <v>42632</v>
      </c>
      <c r="D382" s="7">
        <v>1661</v>
      </c>
      <c r="E382" s="61">
        <v>217241.29</v>
      </c>
      <c r="F382" s="95">
        <v>0</v>
      </c>
      <c r="G382" s="25" t="s">
        <v>1596</v>
      </c>
      <c r="H382" s="25" t="s">
        <v>1596</v>
      </c>
      <c r="I382" s="10" t="s">
        <v>19</v>
      </c>
      <c r="J382" s="133" t="s">
        <v>257</v>
      </c>
      <c r="K382" s="139" t="s">
        <v>14</v>
      </c>
      <c r="L382" s="5" t="s">
        <v>14</v>
      </c>
      <c r="M382" s="16" t="s">
        <v>388</v>
      </c>
      <c r="N382" s="8" t="s">
        <v>443</v>
      </c>
      <c r="O382" s="91" t="s">
        <v>1590</v>
      </c>
      <c r="P382" s="45" t="s">
        <v>1598</v>
      </c>
      <c r="Q382" s="45" t="s">
        <v>1597</v>
      </c>
    </row>
    <row r="383" spans="1:17" ht="60" x14ac:dyDescent="0.25">
      <c r="A383" s="39">
        <f t="shared" si="5"/>
        <v>375</v>
      </c>
      <c r="B383" s="18">
        <v>42632</v>
      </c>
      <c r="C383" s="18">
        <v>42632</v>
      </c>
      <c r="D383" s="7">
        <v>1662</v>
      </c>
      <c r="E383" s="61">
        <v>72000</v>
      </c>
      <c r="F383" s="95">
        <v>0</v>
      </c>
      <c r="G383" s="25" t="s">
        <v>1600</v>
      </c>
      <c r="H383" s="25" t="s">
        <v>1600</v>
      </c>
      <c r="I383" s="10" t="s">
        <v>19</v>
      </c>
      <c r="J383" s="133" t="s">
        <v>1592</v>
      </c>
      <c r="K383" s="139" t="s">
        <v>14</v>
      </c>
      <c r="L383" s="5" t="s">
        <v>14</v>
      </c>
      <c r="M383" s="16" t="s">
        <v>917</v>
      </c>
      <c r="N383" s="8" t="s">
        <v>1599</v>
      </c>
      <c r="O383" s="91" t="s">
        <v>1591</v>
      </c>
      <c r="P383" s="45" t="s">
        <v>551</v>
      </c>
      <c r="Q383" s="45" t="s">
        <v>1604</v>
      </c>
    </row>
    <row r="384" spans="1:17" ht="60" x14ac:dyDescent="0.25">
      <c r="A384" s="39">
        <f t="shared" si="5"/>
        <v>376</v>
      </c>
      <c r="B384" s="18">
        <v>42639</v>
      </c>
      <c r="C384" s="18">
        <v>42639</v>
      </c>
      <c r="D384" s="7">
        <v>1729</v>
      </c>
      <c r="E384" s="61">
        <v>112420</v>
      </c>
      <c r="F384" s="95">
        <v>0</v>
      </c>
      <c r="G384" s="25" t="s">
        <v>942</v>
      </c>
      <c r="H384" s="25" t="s">
        <v>942</v>
      </c>
      <c r="I384" s="20" t="s">
        <v>387</v>
      </c>
      <c r="J384" s="133" t="s">
        <v>207</v>
      </c>
      <c r="K384" s="131" t="s">
        <v>14</v>
      </c>
      <c r="L384" s="5" t="s">
        <v>14</v>
      </c>
      <c r="M384" s="16" t="s">
        <v>65</v>
      </c>
      <c r="N384" s="8" t="s">
        <v>943</v>
      </c>
      <c r="O384" s="91" t="s">
        <v>1610</v>
      </c>
      <c r="P384" s="19" t="s">
        <v>944</v>
      </c>
      <c r="Q384" s="45" t="s">
        <v>1632</v>
      </c>
    </row>
    <row r="385" spans="1:17" ht="75" x14ac:dyDescent="0.25">
      <c r="A385" s="39">
        <f t="shared" si="5"/>
        <v>377</v>
      </c>
      <c r="B385" s="18">
        <v>42639</v>
      </c>
      <c r="C385" s="18">
        <v>42639</v>
      </c>
      <c r="D385" s="7">
        <v>1727</v>
      </c>
      <c r="E385" s="61">
        <v>693364</v>
      </c>
      <c r="F385" s="95">
        <v>0</v>
      </c>
      <c r="G385" s="25" t="s">
        <v>1046</v>
      </c>
      <c r="H385" s="25" t="s">
        <v>1046</v>
      </c>
      <c r="I385" s="10" t="s">
        <v>19</v>
      </c>
      <c r="J385" s="133" t="s">
        <v>997</v>
      </c>
      <c r="K385" s="131" t="s">
        <v>14</v>
      </c>
      <c r="L385" s="5" t="s">
        <v>14</v>
      </c>
      <c r="M385" s="16" t="s">
        <v>65</v>
      </c>
      <c r="N385" s="8" t="s">
        <v>1027</v>
      </c>
      <c r="O385" s="91" t="s">
        <v>1611</v>
      </c>
      <c r="P385" s="45" t="s">
        <v>551</v>
      </c>
      <c r="Q385" s="45" t="s">
        <v>1631</v>
      </c>
    </row>
    <row r="386" spans="1:17" ht="75" x14ac:dyDescent="0.25">
      <c r="A386" s="39">
        <f t="shared" si="5"/>
        <v>378</v>
      </c>
      <c r="B386" s="18">
        <v>42639</v>
      </c>
      <c r="C386" s="18">
        <v>42639</v>
      </c>
      <c r="D386" s="7">
        <v>1728</v>
      </c>
      <c r="E386" s="61">
        <v>409000</v>
      </c>
      <c r="F386" s="95">
        <v>0</v>
      </c>
      <c r="G386" s="25" t="s">
        <v>1268</v>
      </c>
      <c r="H386" s="25" t="s">
        <v>1268</v>
      </c>
      <c r="I386" s="10" t="s">
        <v>19</v>
      </c>
      <c r="J386" s="133" t="s">
        <v>1244</v>
      </c>
      <c r="K386" s="131" t="s">
        <v>14</v>
      </c>
      <c r="L386" s="5" t="s">
        <v>14</v>
      </c>
      <c r="M386" s="16" t="s">
        <v>1250</v>
      </c>
      <c r="N386" s="8" t="s">
        <v>1252</v>
      </c>
      <c r="O386" s="91" t="s">
        <v>1612</v>
      </c>
      <c r="P386" s="45" t="s">
        <v>577</v>
      </c>
      <c r="Q386" s="45" t="s">
        <v>1630</v>
      </c>
    </row>
    <row r="387" spans="1:17" ht="75" x14ac:dyDescent="0.25">
      <c r="A387" s="39">
        <f t="shared" si="5"/>
        <v>379</v>
      </c>
      <c r="B387" s="18">
        <v>42640</v>
      </c>
      <c r="C387" s="18">
        <v>42640</v>
      </c>
      <c r="D387" s="7">
        <v>1730</v>
      </c>
      <c r="E387" s="61">
        <v>420375</v>
      </c>
      <c r="F387" s="95">
        <v>0</v>
      </c>
      <c r="G387" s="92" t="s">
        <v>897</v>
      </c>
      <c r="H387" s="58" t="s">
        <v>340</v>
      </c>
      <c r="I387" s="45" t="s">
        <v>387</v>
      </c>
      <c r="J387" s="133" t="s">
        <v>201</v>
      </c>
      <c r="K387" s="131" t="s">
        <v>14</v>
      </c>
      <c r="L387" s="5" t="s">
        <v>14</v>
      </c>
      <c r="M387" s="16" t="s">
        <v>151</v>
      </c>
      <c r="N387" s="8" t="s">
        <v>447</v>
      </c>
      <c r="O387" s="91" t="s">
        <v>1613</v>
      </c>
      <c r="P387" s="45" t="s">
        <v>551</v>
      </c>
      <c r="Q387" s="45" t="s">
        <v>1635</v>
      </c>
    </row>
    <row r="388" spans="1:17" ht="75" x14ac:dyDescent="0.25">
      <c r="A388" s="39">
        <f t="shared" si="5"/>
        <v>380</v>
      </c>
      <c r="B388" s="18">
        <v>42640</v>
      </c>
      <c r="C388" s="18">
        <v>42640</v>
      </c>
      <c r="D388" s="7">
        <v>1731</v>
      </c>
      <c r="E388" s="61">
        <v>83000</v>
      </c>
      <c r="F388" s="95">
        <v>0</v>
      </c>
      <c r="G388" s="25" t="s">
        <v>894</v>
      </c>
      <c r="H388" s="25" t="s">
        <v>741</v>
      </c>
      <c r="I388" s="10" t="s">
        <v>387</v>
      </c>
      <c r="J388" s="133" t="s">
        <v>1623</v>
      </c>
      <c r="K388" s="131" t="s">
        <v>14</v>
      </c>
      <c r="L388" s="5" t="s">
        <v>14</v>
      </c>
      <c r="M388" s="16" t="s">
        <v>768</v>
      </c>
      <c r="N388" s="8" t="s">
        <v>771</v>
      </c>
      <c r="O388" s="91" t="s">
        <v>1615</v>
      </c>
      <c r="P388" s="45" t="s">
        <v>551</v>
      </c>
      <c r="Q388" s="45" t="s">
        <v>1639</v>
      </c>
    </row>
    <row r="389" spans="1:17" ht="75" x14ac:dyDescent="0.25">
      <c r="A389" s="39">
        <f t="shared" si="5"/>
        <v>381</v>
      </c>
      <c r="B389" s="18">
        <v>42640</v>
      </c>
      <c r="C389" s="18">
        <v>42640</v>
      </c>
      <c r="D389" s="7">
        <v>1732</v>
      </c>
      <c r="E389" s="61">
        <v>120100</v>
      </c>
      <c r="F389" s="95">
        <v>0</v>
      </c>
      <c r="G389" s="92" t="s">
        <v>888</v>
      </c>
      <c r="H389" s="11" t="s">
        <v>478</v>
      </c>
      <c r="I389" s="45" t="s">
        <v>387</v>
      </c>
      <c r="J389" s="133" t="s">
        <v>479</v>
      </c>
      <c r="K389" s="131" t="s">
        <v>14</v>
      </c>
      <c r="L389" s="5" t="s">
        <v>14</v>
      </c>
      <c r="M389" s="16" t="s">
        <v>887</v>
      </c>
      <c r="N389" s="8" t="s">
        <v>722</v>
      </c>
      <c r="O389" s="91" t="s">
        <v>1616</v>
      </c>
      <c r="P389" s="45" t="s">
        <v>562</v>
      </c>
      <c r="Q389" s="45" t="s">
        <v>1638</v>
      </c>
    </row>
    <row r="390" spans="1:17" ht="75" x14ac:dyDescent="0.25">
      <c r="A390" s="39">
        <f t="shared" si="5"/>
        <v>382</v>
      </c>
      <c r="B390" s="18">
        <v>42640</v>
      </c>
      <c r="C390" s="18">
        <v>42640</v>
      </c>
      <c r="D390" s="7">
        <v>1733</v>
      </c>
      <c r="E390" s="61">
        <v>492000</v>
      </c>
      <c r="F390" s="95">
        <v>0</v>
      </c>
      <c r="G390" s="25" t="s">
        <v>1049</v>
      </c>
      <c r="H390" s="25" t="s">
        <v>1049</v>
      </c>
      <c r="I390" s="10" t="s">
        <v>19</v>
      </c>
      <c r="J390" s="133" t="s">
        <v>810</v>
      </c>
      <c r="K390" s="131" t="s">
        <v>14</v>
      </c>
      <c r="L390" s="5" t="s">
        <v>14</v>
      </c>
      <c r="M390" s="16" t="s">
        <v>65</v>
      </c>
      <c r="N390" s="8" t="s">
        <v>1028</v>
      </c>
      <c r="O390" s="91" t="s">
        <v>1617</v>
      </c>
      <c r="P390" s="45" t="s">
        <v>551</v>
      </c>
      <c r="Q390" s="45" t="s">
        <v>1636</v>
      </c>
    </row>
    <row r="391" spans="1:17" ht="75" x14ac:dyDescent="0.25">
      <c r="A391" s="39">
        <f t="shared" si="5"/>
        <v>383</v>
      </c>
      <c r="B391" s="18">
        <v>42640</v>
      </c>
      <c r="C391" s="18">
        <v>42640</v>
      </c>
      <c r="D391" s="7">
        <v>27</v>
      </c>
      <c r="E391" s="61">
        <v>427000</v>
      </c>
      <c r="F391" s="95">
        <v>0</v>
      </c>
      <c r="G391" s="25" t="s">
        <v>1050</v>
      </c>
      <c r="H391" s="25" t="s">
        <v>1050</v>
      </c>
      <c r="I391" s="10" t="s">
        <v>118</v>
      </c>
      <c r="J391" s="133" t="s">
        <v>999</v>
      </c>
      <c r="K391" s="131" t="s">
        <v>14</v>
      </c>
      <c r="L391" s="5" t="s">
        <v>14</v>
      </c>
      <c r="M391" s="16" t="s">
        <v>1020</v>
      </c>
      <c r="N391" s="8" t="s">
        <v>1029</v>
      </c>
      <c r="O391" s="91" t="s">
        <v>1618</v>
      </c>
      <c r="P391" s="45" t="s">
        <v>549</v>
      </c>
      <c r="Q391" s="45" t="s">
        <v>1637</v>
      </c>
    </row>
    <row r="392" spans="1:17" ht="60" x14ac:dyDescent="0.25">
      <c r="A392" s="39">
        <f t="shared" si="5"/>
        <v>384</v>
      </c>
      <c r="B392" s="18">
        <v>42639</v>
      </c>
      <c r="C392" s="18">
        <v>42640</v>
      </c>
      <c r="D392" s="7">
        <v>24</v>
      </c>
      <c r="E392" s="61">
        <v>264525.26</v>
      </c>
      <c r="F392" s="95">
        <v>0</v>
      </c>
      <c r="G392" s="58" t="s">
        <v>1376</v>
      </c>
      <c r="H392" s="58" t="s">
        <v>1376</v>
      </c>
      <c r="I392" s="44" t="s">
        <v>118</v>
      </c>
      <c r="J392" s="133" t="s">
        <v>1245</v>
      </c>
      <c r="K392" s="131" t="s">
        <v>14</v>
      </c>
      <c r="L392" s="5" t="s">
        <v>14</v>
      </c>
      <c r="M392" s="16" t="s">
        <v>65</v>
      </c>
      <c r="N392" s="8" t="s">
        <v>1375</v>
      </c>
      <c r="O392" s="91" t="s">
        <v>1619</v>
      </c>
      <c r="P392" s="45" t="s">
        <v>551</v>
      </c>
      <c r="Q392" s="45" t="s">
        <v>1640</v>
      </c>
    </row>
    <row r="393" spans="1:17" ht="75" x14ac:dyDescent="0.25">
      <c r="A393" s="39">
        <f t="shared" si="5"/>
        <v>385</v>
      </c>
      <c r="B393" s="18">
        <v>42639</v>
      </c>
      <c r="C393" s="18">
        <v>42640</v>
      </c>
      <c r="D393" s="7">
        <v>25</v>
      </c>
      <c r="E393" s="61">
        <v>92000</v>
      </c>
      <c r="F393" s="95">
        <v>0</v>
      </c>
      <c r="G393" s="11" t="s">
        <v>766</v>
      </c>
      <c r="H393" s="11" t="s">
        <v>766</v>
      </c>
      <c r="I393" s="10" t="s">
        <v>118</v>
      </c>
      <c r="J393" s="133" t="s">
        <v>54</v>
      </c>
      <c r="K393" s="131" t="s">
        <v>14</v>
      </c>
      <c r="L393" s="5" t="s">
        <v>14</v>
      </c>
      <c r="M393" s="16" t="s">
        <v>65</v>
      </c>
      <c r="N393" s="8" t="s">
        <v>776</v>
      </c>
      <c r="O393" s="91" t="s">
        <v>1620</v>
      </c>
      <c r="P393" s="45" t="s">
        <v>551</v>
      </c>
      <c r="Q393" s="45" t="s">
        <v>1641</v>
      </c>
    </row>
    <row r="394" spans="1:17" ht="75" x14ac:dyDescent="0.25">
      <c r="A394" s="39">
        <f t="shared" si="5"/>
        <v>386</v>
      </c>
      <c r="B394" s="18">
        <v>42639</v>
      </c>
      <c r="C394" s="18">
        <v>42640</v>
      </c>
      <c r="D394" s="7">
        <v>26</v>
      </c>
      <c r="E394" s="61">
        <v>525736</v>
      </c>
      <c r="F394" s="95">
        <v>0</v>
      </c>
      <c r="G394" s="25" t="s">
        <v>1044</v>
      </c>
      <c r="H394" s="25" t="s">
        <v>1044</v>
      </c>
      <c r="I394" s="10" t="s">
        <v>118</v>
      </c>
      <c r="J394" s="133" t="s">
        <v>979</v>
      </c>
      <c r="K394" s="131" t="s">
        <v>14</v>
      </c>
      <c r="L394" s="5" t="s">
        <v>14</v>
      </c>
      <c r="M394" s="16" t="s">
        <v>1016</v>
      </c>
      <c r="N394" s="8" t="s">
        <v>1021</v>
      </c>
      <c r="O394" s="91" t="s">
        <v>1621</v>
      </c>
      <c r="P394" s="45" t="s">
        <v>551</v>
      </c>
      <c r="Q394" s="45" t="s">
        <v>1642</v>
      </c>
    </row>
    <row r="395" spans="1:17" ht="75" x14ac:dyDescent="0.25">
      <c r="A395" s="39">
        <f t="shared" si="5"/>
        <v>387</v>
      </c>
      <c r="B395" s="18">
        <v>42641</v>
      </c>
      <c r="C395" s="18">
        <v>42641</v>
      </c>
      <c r="D395" s="7">
        <v>3955</v>
      </c>
      <c r="E395" s="61">
        <v>804501.6</v>
      </c>
      <c r="F395" s="95">
        <v>0</v>
      </c>
      <c r="G395" s="25" t="s">
        <v>224</v>
      </c>
      <c r="H395" s="25" t="s">
        <v>224</v>
      </c>
      <c r="I395" s="10" t="s">
        <v>12</v>
      </c>
      <c r="J395" s="133" t="s">
        <v>1649</v>
      </c>
      <c r="K395" s="131" t="s">
        <v>14</v>
      </c>
      <c r="L395" s="5" t="s">
        <v>14</v>
      </c>
      <c r="M395" s="16" t="s">
        <v>15</v>
      </c>
      <c r="N395" s="8" t="s">
        <v>16</v>
      </c>
      <c r="O395" s="91" t="s">
        <v>1646</v>
      </c>
      <c r="P395" s="45" t="s">
        <v>549</v>
      </c>
      <c r="Q395" s="45" t="s">
        <v>1716</v>
      </c>
    </row>
    <row r="396" spans="1:17" ht="75" x14ac:dyDescent="0.25">
      <c r="A396" s="39">
        <f t="shared" si="5"/>
        <v>388</v>
      </c>
      <c r="B396" s="18">
        <v>42641</v>
      </c>
      <c r="C396" s="18">
        <v>42641</v>
      </c>
      <c r="D396" s="7">
        <v>3957</v>
      </c>
      <c r="E396" s="61">
        <v>929081.19</v>
      </c>
      <c r="F396" s="95">
        <v>0</v>
      </c>
      <c r="G396" s="25" t="s">
        <v>1650</v>
      </c>
      <c r="H396" s="25" t="s">
        <v>1650</v>
      </c>
      <c r="I396" s="10" t="s">
        <v>12</v>
      </c>
      <c r="J396" s="133" t="s">
        <v>1571</v>
      </c>
      <c r="K396" s="131" t="s">
        <v>14</v>
      </c>
      <c r="L396" s="5" t="s">
        <v>14</v>
      </c>
      <c r="M396" s="16" t="s">
        <v>1020</v>
      </c>
      <c r="N396" s="8" t="s">
        <v>241</v>
      </c>
      <c r="O396" s="91" t="s">
        <v>1647</v>
      </c>
      <c r="P396" s="45" t="s">
        <v>551</v>
      </c>
      <c r="Q396" s="45" t="s">
        <v>1717</v>
      </c>
    </row>
    <row r="397" spans="1:17" ht="75" x14ac:dyDescent="0.25">
      <c r="A397" s="39">
        <f t="shared" si="5"/>
        <v>389</v>
      </c>
      <c r="B397" s="18">
        <v>42641</v>
      </c>
      <c r="C397" s="18">
        <v>42641</v>
      </c>
      <c r="D397" s="7">
        <v>3956</v>
      </c>
      <c r="E397" s="61">
        <v>340300</v>
      </c>
      <c r="F397" s="95">
        <v>0</v>
      </c>
      <c r="G397" s="25" t="s">
        <v>150</v>
      </c>
      <c r="H397" s="25" t="s">
        <v>150</v>
      </c>
      <c r="I397" s="10" t="s">
        <v>12</v>
      </c>
      <c r="J397" s="133" t="s">
        <v>54</v>
      </c>
      <c r="K397" s="131" t="s">
        <v>14</v>
      </c>
      <c r="L397" s="5" t="s">
        <v>14</v>
      </c>
      <c r="M397" s="16" t="s">
        <v>151</v>
      </c>
      <c r="N397" s="8" t="s">
        <v>152</v>
      </c>
      <c r="O397" s="91" t="s">
        <v>1648</v>
      </c>
      <c r="P397" s="45" t="s">
        <v>551</v>
      </c>
      <c r="Q397" s="45" t="s">
        <v>1718</v>
      </c>
    </row>
    <row r="398" spans="1:17" ht="60" x14ac:dyDescent="0.25">
      <c r="A398" s="39">
        <f t="shared" si="5"/>
        <v>390</v>
      </c>
      <c r="B398" s="18">
        <v>42640</v>
      </c>
      <c r="C398" s="18">
        <v>42641</v>
      </c>
      <c r="D398" s="7">
        <v>1734</v>
      </c>
      <c r="E398" s="61">
        <v>591564.07999999996</v>
      </c>
      <c r="F398" s="95">
        <v>0</v>
      </c>
      <c r="G398" s="25" t="s">
        <v>1626</v>
      </c>
      <c r="H398" s="25" t="s">
        <v>1626</v>
      </c>
      <c r="I398" s="10" t="s">
        <v>19</v>
      </c>
      <c r="J398" s="133" t="s">
        <v>1622</v>
      </c>
      <c r="K398" s="131" t="s">
        <v>14</v>
      </c>
      <c r="L398" s="5" t="s">
        <v>14</v>
      </c>
      <c r="M398" s="16" t="s">
        <v>774</v>
      </c>
      <c r="N398" s="8" t="s">
        <v>218</v>
      </c>
      <c r="O398" s="91" t="s">
        <v>1614</v>
      </c>
      <c r="P398" s="45" t="s">
        <v>551</v>
      </c>
      <c r="Q398" s="45" t="s">
        <v>1633</v>
      </c>
    </row>
    <row r="399" spans="1:17" ht="75" x14ac:dyDescent="0.25">
      <c r="A399" s="39">
        <f t="shared" si="5"/>
        <v>391</v>
      </c>
      <c r="B399" s="18">
        <v>42642</v>
      </c>
      <c r="C399" s="18">
        <v>42642</v>
      </c>
      <c r="D399" s="7">
        <v>1737</v>
      </c>
      <c r="E399" s="61">
        <v>294800</v>
      </c>
      <c r="F399" s="95">
        <v>0</v>
      </c>
      <c r="G399" s="25" t="s">
        <v>1217</v>
      </c>
      <c r="H399" s="25" t="s">
        <v>1217</v>
      </c>
      <c r="I399" s="10" t="s">
        <v>19</v>
      </c>
      <c r="J399" s="133" t="s">
        <v>975</v>
      </c>
      <c r="K399" s="131" t="s">
        <v>14</v>
      </c>
      <c r="L399" s="5" t="s">
        <v>14</v>
      </c>
      <c r="M399" s="16" t="s">
        <v>1012</v>
      </c>
      <c r="N399" s="8" t="s">
        <v>918</v>
      </c>
      <c r="O399" s="91" t="s">
        <v>1652</v>
      </c>
      <c r="P399" s="45" t="s">
        <v>577</v>
      </c>
      <c r="Q399" s="45" t="s">
        <v>1651</v>
      </c>
    </row>
    <row r="400" spans="1:17" ht="75" x14ac:dyDescent="0.25">
      <c r="A400" s="39">
        <f t="shared" si="5"/>
        <v>392</v>
      </c>
      <c r="B400" s="18">
        <v>42647</v>
      </c>
      <c r="C400" s="18">
        <v>42647</v>
      </c>
      <c r="D400" s="7">
        <v>1761</v>
      </c>
      <c r="E400" s="61">
        <v>2500000</v>
      </c>
      <c r="F400" s="95">
        <v>0</v>
      </c>
      <c r="G400" s="25" t="s">
        <v>250</v>
      </c>
      <c r="H400" s="25" t="s">
        <v>250</v>
      </c>
      <c r="I400" s="10" t="s">
        <v>19</v>
      </c>
      <c r="J400" s="133" t="s">
        <v>1245</v>
      </c>
      <c r="K400" s="131" t="s">
        <v>14</v>
      </c>
      <c r="L400" s="5" t="s">
        <v>14</v>
      </c>
      <c r="M400" s="16" t="s">
        <v>252</v>
      </c>
      <c r="N400" s="8" t="s">
        <v>253</v>
      </c>
      <c r="O400" s="91" t="s">
        <v>1662</v>
      </c>
      <c r="P400" s="45" t="s">
        <v>551</v>
      </c>
      <c r="Q400" s="45" t="s">
        <v>1709</v>
      </c>
    </row>
    <row r="401" spans="1:17" ht="60" x14ac:dyDescent="0.25">
      <c r="A401" s="39">
        <f t="shared" si="5"/>
        <v>393</v>
      </c>
      <c r="B401" s="18">
        <v>42647</v>
      </c>
      <c r="C401" s="18">
        <v>42647</v>
      </c>
      <c r="D401" s="7">
        <v>1764</v>
      </c>
      <c r="E401" s="61">
        <v>275346.40000000002</v>
      </c>
      <c r="F401" s="95">
        <v>0</v>
      </c>
      <c r="G401" s="25" t="s">
        <v>1289</v>
      </c>
      <c r="H401" s="25" t="s">
        <v>1289</v>
      </c>
      <c r="I401" s="10" t="s">
        <v>19</v>
      </c>
      <c r="J401" s="133" t="s">
        <v>1248</v>
      </c>
      <c r="K401" s="131" t="s">
        <v>14</v>
      </c>
      <c r="L401" s="5" t="s">
        <v>14</v>
      </c>
      <c r="M401" s="16" t="s">
        <v>92</v>
      </c>
      <c r="N401" s="8" t="s">
        <v>405</v>
      </c>
      <c r="O401" s="91" t="s">
        <v>1663</v>
      </c>
      <c r="P401" s="45" t="s">
        <v>551</v>
      </c>
      <c r="Q401" s="45" t="s">
        <v>1708</v>
      </c>
    </row>
    <row r="402" spans="1:17" ht="75" x14ac:dyDescent="0.25">
      <c r="A402" s="39">
        <f t="shared" si="5"/>
        <v>394</v>
      </c>
      <c r="B402" s="18">
        <v>42647</v>
      </c>
      <c r="C402" s="18">
        <v>42647</v>
      </c>
      <c r="D402" s="7">
        <v>1767</v>
      </c>
      <c r="E402" s="61">
        <v>310219</v>
      </c>
      <c r="F402" s="95">
        <v>0</v>
      </c>
      <c r="G402" s="25" t="s">
        <v>874</v>
      </c>
      <c r="H402" s="25" t="s">
        <v>874</v>
      </c>
      <c r="I402" s="10" t="s">
        <v>387</v>
      </c>
      <c r="J402" s="133" t="s">
        <v>814</v>
      </c>
      <c r="K402" s="131" t="s">
        <v>14</v>
      </c>
      <c r="L402" s="5" t="s">
        <v>14</v>
      </c>
      <c r="M402" s="16" t="s">
        <v>872</v>
      </c>
      <c r="N402" s="8" t="s">
        <v>458</v>
      </c>
      <c r="O402" s="91" t="s">
        <v>1664</v>
      </c>
      <c r="P402" s="45" t="s">
        <v>549</v>
      </c>
      <c r="Q402" s="45" t="s">
        <v>1710</v>
      </c>
    </row>
    <row r="403" spans="1:17" ht="60" x14ac:dyDescent="0.25">
      <c r="A403" s="39">
        <f t="shared" ref="A403:A466" si="6">A402+1</f>
        <v>395</v>
      </c>
      <c r="B403" s="18">
        <v>42647</v>
      </c>
      <c r="C403" s="18">
        <v>42647</v>
      </c>
      <c r="D403" s="7">
        <v>1766</v>
      </c>
      <c r="E403" s="61">
        <v>203187</v>
      </c>
      <c r="F403" s="95">
        <v>0</v>
      </c>
      <c r="G403" s="25" t="s">
        <v>431</v>
      </c>
      <c r="H403" s="25" t="s">
        <v>431</v>
      </c>
      <c r="I403" s="10" t="s">
        <v>19</v>
      </c>
      <c r="J403" s="133" t="s">
        <v>816</v>
      </c>
      <c r="K403" s="131" t="s">
        <v>14</v>
      </c>
      <c r="L403" s="5" t="s">
        <v>14</v>
      </c>
      <c r="M403" s="16" t="s">
        <v>1701</v>
      </c>
      <c r="N403" s="8" t="s">
        <v>434</v>
      </c>
      <c r="O403" s="91" t="s">
        <v>1665</v>
      </c>
      <c r="P403" s="45" t="s">
        <v>540</v>
      </c>
      <c r="Q403" s="45" t="s">
        <v>1719</v>
      </c>
    </row>
    <row r="404" spans="1:17" ht="75" x14ac:dyDescent="0.25">
      <c r="A404" s="39">
        <f t="shared" si="6"/>
        <v>396</v>
      </c>
      <c r="B404" s="18">
        <v>42647</v>
      </c>
      <c r="C404" s="18">
        <v>42647</v>
      </c>
      <c r="D404" s="7">
        <v>1765</v>
      </c>
      <c r="E404" s="61">
        <v>150000</v>
      </c>
      <c r="F404" s="95">
        <v>0</v>
      </c>
      <c r="G404" s="25" t="s">
        <v>1713</v>
      </c>
      <c r="H404" s="25" t="s">
        <v>1713</v>
      </c>
      <c r="I404" s="10" t="s">
        <v>19</v>
      </c>
      <c r="J404" s="133" t="s">
        <v>1667</v>
      </c>
      <c r="K404" s="139" t="s">
        <v>1223</v>
      </c>
      <c r="L404" s="5" t="s">
        <v>1222</v>
      </c>
      <c r="M404" s="16" t="s">
        <v>1711</v>
      </c>
      <c r="N404" s="8" t="s">
        <v>393</v>
      </c>
      <c r="O404" s="91" t="s">
        <v>1666</v>
      </c>
      <c r="P404" s="45" t="s">
        <v>551</v>
      </c>
      <c r="Q404" s="45" t="s">
        <v>1712</v>
      </c>
    </row>
    <row r="405" spans="1:17" ht="75" x14ac:dyDescent="0.25">
      <c r="A405" s="39">
        <f t="shared" si="6"/>
        <v>397</v>
      </c>
      <c r="B405" s="18">
        <v>42649</v>
      </c>
      <c r="C405" s="18">
        <v>42649</v>
      </c>
      <c r="D405" s="7">
        <v>4164</v>
      </c>
      <c r="E405" s="61">
        <v>485000</v>
      </c>
      <c r="F405" s="95">
        <v>0</v>
      </c>
      <c r="G405" s="25" t="s">
        <v>1291</v>
      </c>
      <c r="H405" s="25" t="s">
        <v>1291</v>
      </c>
      <c r="I405" s="10" t="s">
        <v>12</v>
      </c>
      <c r="J405" s="133" t="s">
        <v>1246</v>
      </c>
      <c r="K405" s="131" t="s">
        <v>14</v>
      </c>
      <c r="L405" s="5" t="s">
        <v>14</v>
      </c>
      <c r="M405" s="16" t="s">
        <v>65</v>
      </c>
      <c r="N405" s="8" t="s">
        <v>1254</v>
      </c>
      <c r="O405" s="91" t="s">
        <v>1668</v>
      </c>
      <c r="P405" s="45" t="s">
        <v>551</v>
      </c>
      <c r="Q405" s="45" t="s">
        <v>1698</v>
      </c>
    </row>
    <row r="406" spans="1:17" ht="75" x14ac:dyDescent="0.25">
      <c r="A406" s="39">
        <f t="shared" si="6"/>
        <v>398</v>
      </c>
      <c r="B406" s="18">
        <v>42649</v>
      </c>
      <c r="C406" s="18">
        <v>42649</v>
      </c>
      <c r="D406" s="7">
        <v>4163</v>
      </c>
      <c r="E406" s="61">
        <v>150901.91</v>
      </c>
      <c r="F406" s="95">
        <v>0</v>
      </c>
      <c r="G406" s="25" t="s">
        <v>1575</v>
      </c>
      <c r="H406" s="25" t="s">
        <v>1575</v>
      </c>
      <c r="I406" s="10" t="s">
        <v>12</v>
      </c>
      <c r="J406" s="133" t="s">
        <v>1572</v>
      </c>
      <c r="K406" s="131" t="s">
        <v>14</v>
      </c>
      <c r="L406" s="5" t="s">
        <v>14</v>
      </c>
      <c r="M406" s="16" t="s">
        <v>1573</v>
      </c>
      <c r="N406" s="8" t="s">
        <v>470</v>
      </c>
      <c r="O406" s="91" t="s">
        <v>1669</v>
      </c>
      <c r="P406" s="45" t="s">
        <v>551</v>
      </c>
      <c r="Q406" s="45" t="s">
        <v>1722</v>
      </c>
    </row>
    <row r="407" spans="1:17" ht="60" x14ac:dyDescent="0.25">
      <c r="A407" s="39">
        <f t="shared" si="6"/>
        <v>399</v>
      </c>
      <c r="B407" s="18">
        <v>42649</v>
      </c>
      <c r="C407" s="18">
        <v>42649</v>
      </c>
      <c r="D407" s="7">
        <v>28</v>
      </c>
      <c r="E407" s="61">
        <v>15000</v>
      </c>
      <c r="F407" s="95">
        <v>0</v>
      </c>
      <c r="G407" s="25" t="s">
        <v>1703</v>
      </c>
      <c r="H407" s="25" t="s">
        <v>1703</v>
      </c>
      <c r="I407" s="10" t="s">
        <v>118</v>
      </c>
      <c r="J407" s="133" t="s">
        <v>207</v>
      </c>
      <c r="K407" s="139" t="s">
        <v>248</v>
      </c>
      <c r="L407" s="139" t="s">
        <v>248</v>
      </c>
      <c r="M407" s="16" t="s">
        <v>141</v>
      </c>
      <c r="N407" s="8" t="s">
        <v>213</v>
      </c>
      <c r="O407" s="91" t="s">
        <v>1670</v>
      </c>
      <c r="P407" s="45" t="s">
        <v>540</v>
      </c>
      <c r="Q407" s="45" t="s">
        <v>1704</v>
      </c>
    </row>
    <row r="408" spans="1:17" ht="60" x14ac:dyDescent="0.25">
      <c r="A408" s="39">
        <f t="shared" si="6"/>
        <v>400</v>
      </c>
      <c r="B408" s="18">
        <v>42649</v>
      </c>
      <c r="C408" s="18">
        <v>42649</v>
      </c>
      <c r="D408" s="7">
        <v>29</v>
      </c>
      <c r="E408" s="61">
        <v>51960</v>
      </c>
      <c r="F408" s="95">
        <v>0</v>
      </c>
      <c r="G408" s="25" t="s">
        <v>1703</v>
      </c>
      <c r="H408" s="25" t="s">
        <v>1703</v>
      </c>
      <c r="I408" s="10" t="s">
        <v>118</v>
      </c>
      <c r="J408" s="133" t="s">
        <v>1674</v>
      </c>
      <c r="K408" s="139" t="s">
        <v>26</v>
      </c>
      <c r="L408" s="139" t="s">
        <v>248</v>
      </c>
      <c r="M408" s="16" t="s">
        <v>141</v>
      </c>
      <c r="N408" s="8" t="s">
        <v>213</v>
      </c>
      <c r="O408" s="91" t="s">
        <v>1670</v>
      </c>
      <c r="P408" s="45" t="s">
        <v>540</v>
      </c>
      <c r="Q408" s="45" t="s">
        <v>1704</v>
      </c>
    </row>
    <row r="409" spans="1:17" ht="75" x14ac:dyDescent="0.25">
      <c r="A409" s="39">
        <f t="shared" si="6"/>
        <v>401</v>
      </c>
      <c r="B409" s="18">
        <v>42649</v>
      </c>
      <c r="C409" s="18">
        <v>42649</v>
      </c>
      <c r="D409" s="7">
        <v>1788</v>
      </c>
      <c r="E409" s="61">
        <v>97677.01</v>
      </c>
      <c r="F409" s="95">
        <v>0</v>
      </c>
      <c r="G409" s="25" t="s">
        <v>1266</v>
      </c>
      <c r="H409" s="25" t="s">
        <v>1266</v>
      </c>
      <c r="I409" s="10" t="s">
        <v>19</v>
      </c>
      <c r="J409" s="133" t="s">
        <v>1249</v>
      </c>
      <c r="K409" s="131" t="s">
        <v>14</v>
      </c>
      <c r="L409" s="5" t="s">
        <v>14</v>
      </c>
      <c r="M409" s="16" t="s">
        <v>65</v>
      </c>
      <c r="N409" s="8" t="s">
        <v>1255</v>
      </c>
      <c r="O409" s="91" t="s">
        <v>1671</v>
      </c>
      <c r="P409" s="45" t="s">
        <v>540</v>
      </c>
      <c r="Q409" s="45" t="s">
        <v>1705</v>
      </c>
    </row>
    <row r="410" spans="1:17" ht="60" x14ac:dyDescent="0.25">
      <c r="A410" s="39">
        <f t="shared" si="6"/>
        <v>402</v>
      </c>
      <c r="B410" s="18">
        <v>42648</v>
      </c>
      <c r="C410" s="18">
        <v>42649</v>
      </c>
      <c r="D410" s="7">
        <v>1768</v>
      </c>
      <c r="E410" s="61">
        <v>179155.84</v>
      </c>
      <c r="F410" s="95">
        <v>0</v>
      </c>
      <c r="G410" s="25" t="s">
        <v>281</v>
      </c>
      <c r="H410" s="25" t="s">
        <v>281</v>
      </c>
      <c r="I410" s="10" t="s">
        <v>19</v>
      </c>
      <c r="J410" s="133" t="s">
        <v>1675</v>
      </c>
      <c r="K410" s="139" t="s">
        <v>26</v>
      </c>
      <c r="L410" s="5" t="s">
        <v>283</v>
      </c>
      <c r="M410" s="16" t="s">
        <v>194</v>
      </c>
      <c r="N410" s="8" t="s">
        <v>61</v>
      </c>
      <c r="O410" s="91" t="s">
        <v>1672</v>
      </c>
      <c r="P410" s="45" t="s">
        <v>546</v>
      </c>
      <c r="Q410" s="45" t="s">
        <v>1706</v>
      </c>
    </row>
    <row r="411" spans="1:17" ht="60" x14ac:dyDescent="0.25">
      <c r="A411" s="39">
        <f t="shared" si="6"/>
        <v>403</v>
      </c>
      <c r="B411" s="18">
        <v>42648</v>
      </c>
      <c r="C411" s="18">
        <v>42649</v>
      </c>
      <c r="D411" s="7">
        <v>1769</v>
      </c>
      <c r="E411" s="61">
        <v>136023.49</v>
      </c>
      <c r="F411" s="95">
        <v>0</v>
      </c>
      <c r="G411" s="25" t="s">
        <v>423</v>
      </c>
      <c r="H411" s="25" t="s">
        <v>423</v>
      </c>
      <c r="I411" s="10" t="s">
        <v>19</v>
      </c>
      <c r="J411" s="133" t="s">
        <v>1676</v>
      </c>
      <c r="K411" s="131" t="s">
        <v>14</v>
      </c>
      <c r="L411" s="5" t="s">
        <v>14</v>
      </c>
      <c r="M411" s="16" t="s">
        <v>65</v>
      </c>
      <c r="N411" s="8" t="s">
        <v>425</v>
      </c>
      <c r="O411" s="91" t="s">
        <v>1673</v>
      </c>
      <c r="P411" s="45" t="s">
        <v>562</v>
      </c>
      <c r="Q411" s="45" t="s">
        <v>1707</v>
      </c>
    </row>
    <row r="412" spans="1:17" ht="75" x14ac:dyDescent="0.25">
      <c r="A412" s="39">
        <f t="shared" si="6"/>
        <v>404</v>
      </c>
      <c r="B412" s="18">
        <v>42650</v>
      </c>
      <c r="C412" s="18">
        <v>42650</v>
      </c>
      <c r="D412" s="7">
        <v>1793</v>
      </c>
      <c r="E412" s="61">
        <v>163481.09</v>
      </c>
      <c r="F412" s="95">
        <v>0</v>
      </c>
      <c r="G412" s="25" t="s">
        <v>246</v>
      </c>
      <c r="H412" s="25" t="s">
        <v>246</v>
      </c>
      <c r="I412" s="10" t="s">
        <v>19</v>
      </c>
      <c r="J412" s="133" t="s">
        <v>247</v>
      </c>
      <c r="K412" s="139" t="s">
        <v>26</v>
      </c>
      <c r="L412" s="5" t="s">
        <v>248</v>
      </c>
      <c r="M412" s="16" t="s">
        <v>1721</v>
      </c>
      <c r="N412" s="8" t="s">
        <v>78</v>
      </c>
      <c r="O412" s="94" t="s">
        <v>1714</v>
      </c>
      <c r="P412" s="45" t="s">
        <v>549</v>
      </c>
      <c r="Q412" s="45" t="s">
        <v>1728</v>
      </c>
    </row>
    <row r="413" spans="1:17" ht="60" x14ac:dyDescent="0.25">
      <c r="A413" s="39">
        <f t="shared" si="6"/>
        <v>405</v>
      </c>
      <c r="B413" s="18">
        <v>42650</v>
      </c>
      <c r="C413" s="18">
        <v>42650</v>
      </c>
      <c r="D413" s="7">
        <v>1794</v>
      </c>
      <c r="E413" s="61">
        <v>46608</v>
      </c>
      <c r="F413" s="95">
        <v>0</v>
      </c>
      <c r="G413" s="25" t="s">
        <v>431</v>
      </c>
      <c r="H413" s="25" t="s">
        <v>431</v>
      </c>
      <c r="I413" s="10" t="s">
        <v>19</v>
      </c>
      <c r="J413" s="133" t="s">
        <v>1681</v>
      </c>
      <c r="K413" s="131" t="s">
        <v>14</v>
      </c>
      <c r="L413" s="5" t="s">
        <v>14</v>
      </c>
      <c r="M413" s="16" t="s">
        <v>1701</v>
      </c>
      <c r="N413" s="8" t="s">
        <v>434</v>
      </c>
      <c r="O413" s="91" t="s">
        <v>1677</v>
      </c>
      <c r="P413" s="45" t="s">
        <v>540</v>
      </c>
      <c r="Q413" s="45" t="s">
        <v>1702</v>
      </c>
    </row>
    <row r="414" spans="1:17" ht="60" x14ac:dyDescent="0.25">
      <c r="A414" s="39">
        <f t="shared" si="6"/>
        <v>406</v>
      </c>
      <c r="B414" s="18">
        <v>42650</v>
      </c>
      <c r="C414" s="18">
        <v>42650</v>
      </c>
      <c r="D414" s="7">
        <v>1795</v>
      </c>
      <c r="E414" s="61">
        <v>19342</v>
      </c>
      <c r="F414" s="95">
        <v>0</v>
      </c>
      <c r="G414" s="25" t="s">
        <v>1729</v>
      </c>
      <c r="H414" s="25" t="s">
        <v>1729</v>
      </c>
      <c r="I414" s="10" t="s">
        <v>19</v>
      </c>
      <c r="J414" s="133" t="s">
        <v>1682</v>
      </c>
      <c r="K414" s="131" t="s">
        <v>14</v>
      </c>
      <c r="L414" s="5" t="s">
        <v>14</v>
      </c>
      <c r="M414" s="16" t="s">
        <v>1720</v>
      </c>
      <c r="N414" s="8" t="s">
        <v>203</v>
      </c>
      <c r="O414" s="91" t="s">
        <v>1678</v>
      </c>
      <c r="P414" s="45" t="s">
        <v>1730</v>
      </c>
      <c r="Q414" s="45" t="s">
        <v>1731</v>
      </c>
    </row>
    <row r="415" spans="1:17" ht="75" x14ac:dyDescent="0.25">
      <c r="A415" s="39">
        <f t="shared" si="6"/>
        <v>407</v>
      </c>
      <c r="B415" s="18">
        <v>42650</v>
      </c>
      <c r="C415" s="18">
        <v>42650</v>
      </c>
      <c r="D415" s="7">
        <v>1796</v>
      </c>
      <c r="E415" s="61">
        <v>991868.24</v>
      </c>
      <c r="F415" s="95">
        <v>0</v>
      </c>
      <c r="G415" s="58" t="s">
        <v>1438</v>
      </c>
      <c r="H415" s="58" t="s">
        <v>1438</v>
      </c>
      <c r="I415" s="45" t="s">
        <v>19</v>
      </c>
      <c r="J415" s="133" t="s">
        <v>1430</v>
      </c>
      <c r="K415" s="131" t="s">
        <v>14</v>
      </c>
      <c r="L415" s="5" t="s">
        <v>14</v>
      </c>
      <c r="M415" s="16" t="s">
        <v>15</v>
      </c>
      <c r="N415" s="8" t="s">
        <v>1436</v>
      </c>
      <c r="O415" s="91" t="s">
        <v>1679</v>
      </c>
      <c r="P415" s="45" t="s">
        <v>577</v>
      </c>
      <c r="Q415" s="45" t="s">
        <v>1732</v>
      </c>
    </row>
    <row r="416" spans="1:17" ht="75" x14ac:dyDescent="0.25">
      <c r="A416" s="39">
        <f t="shared" si="6"/>
        <v>408</v>
      </c>
      <c r="B416" s="18">
        <v>42650</v>
      </c>
      <c r="C416" s="18">
        <v>42650</v>
      </c>
      <c r="D416" s="7">
        <v>1797</v>
      </c>
      <c r="E416" s="61">
        <v>50000</v>
      </c>
      <c r="F416" s="95">
        <v>0</v>
      </c>
      <c r="G416" s="69" t="s">
        <v>417</v>
      </c>
      <c r="H416" s="69" t="s">
        <v>417</v>
      </c>
      <c r="I416" s="45" t="s">
        <v>387</v>
      </c>
      <c r="J416" s="133" t="s">
        <v>418</v>
      </c>
      <c r="K416" s="131" t="s">
        <v>14</v>
      </c>
      <c r="L416" s="5" t="s">
        <v>14</v>
      </c>
      <c r="M416" s="16" t="s">
        <v>65</v>
      </c>
      <c r="N416" s="8" t="s">
        <v>419</v>
      </c>
      <c r="O416" s="91" t="s">
        <v>1503</v>
      </c>
      <c r="P416" s="45" t="s">
        <v>551</v>
      </c>
      <c r="Q416" s="45" t="s">
        <v>1733</v>
      </c>
    </row>
    <row r="417" spans="1:17" ht="75" x14ac:dyDescent="0.25">
      <c r="A417" s="39">
        <f t="shared" si="6"/>
        <v>409</v>
      </c>
      <c r="B417" s="18">
        <v>42650</v>
      </c>
      <c r="C417" s="18">
        <v>42650</v>
      </c>
      <c r="D417" s="7">
        <v>1798</v>
      </c>
      <c r="E417" s="61">
        <v>230671.13</v>
      </c>
      <c r="F417" s="95">
        <v>0</v>
      </c>
      <c r="G417" s="58" t="s">
        <v>53</v>
      </c>
      <c r="H417" s="58" t="s">
        <v>53</v>
      </c>
      <c r="I417" s="45" t="s">
        <v>387</v>
      </c>
      <c r="J417" s="133" t="s">
        <v>54</v>
      </c>
      <c r="K417" s="131" t="s">
        <v>14</v>
      </c>
      <c r="L417" s="5" t="s">
        <v>14</v>
      </c>
      <c r="M417" s="16" t="s">
        <v>55</v>
      </c>
      <c r="N417" s="8" t="s">
        <v>56</v>
      </c>
      <c r="O417" s="91" t="s">
        <v>1680</v>
      </c>
      <c r="P417" s="45" t="s">
        <v>551</v>
      </c>
      <c r="Q417" s="10" t="s">
        <v>1734</v>
      </c>
    </row>
    <row r="418" spans="1:17" ht="60" x14ac:dyDescent="0.25">
      <c r="A418" s="39">
        <f t="shared" si="6"/>
        <v>410</v>
      </c>
      <c r="B418" s="18">
        <v>42650</v>
      </c>
      <c r="C418" s="18">
        <v>42650</v>
      </c>
      <c r="D418" s="7">
        <v>1799</v>
      </c>
      <c r="E418" s="61">
        <v>102613.48</v>
      </c>
      <c r="F418" s="95">
        <v>0</v>
      </c>
      <c r="G418" s="25" t="s">
        <v>900</v>
      </c>
      <c r="H418" s="25" t="s">
        <v>900</v>
      </c>
      <c r="I418" s="10" t="s">
        <v>387</v>
      </c>
      <c r="J418" s="133" t="s">
        <v>810</v>
      </c>
      <c r="K418" s="131" t="s">
        <v>14</v>
      </c>
      <c r="L418" s="5" t="s">
        <v>14</v>
      </c>
      <c r="M418" s="16" t="s">
        <v>65</v>
      </c>
      <c r="N418" s="8" t="s">
        <v>881</v>
      </c>
      <c r="O418" s="91" t="s">
        <v>1407</v>
      </c>
      <c r="P418" s="45" t="s">
        <v>551</v>
      </c>
      <c r="Q418" s="45" t="s">
        <v>1726</v>
      </c>
    </row>
    <row r="419" spans="1:17" ht="60" x14ac:dyDescent="0.25">
      <c r="A419" s="39">
        <f t="shared" si="6"/>
        <v>411</v>
      </c>
      <c r="B419" s="18">
        <v>42653</v>
      </c>
      <c r="C419" s="18">
        <v>42653</v>
      </c>
      <c r="D419" s="7">
        <v>1802</v>
      </c>
      <c r="E419" s="61">
        <v>51819</v>
      </c>
      <c r="F419" s="95">
        <v>0</v>
      </c>
      <c r="G419" s="25" t="s">
        <v>1735</v>
      </c>
      <c r="H419" s="25" t="s">
        <v>1735</v>
      </c>
      <c r="I419" s="10" t="s">
        <v>19</v>
      </c>
      <c r="J419" s="133" t="s">
        <v>1687</v>
      </c>
      <c r="K419" s="131" t="s">
        <v>14</v>
      </c>
      <c r="L419" s="5" t="s">
        <v>14</v>
      </c>
      <c r="M419" s="16" t="s">
        <v>1699</v>
      </c>
      <c r="N419" s="8" t="s">
        <v>1700</v>
      </c>
      <c r="O419" s="91" t="s">
        <v>1683</v>
      </c>
      <c r="P419" s="45" t="s">
        <v>1736</v>
      </c>
      <c r="Q419" s="45" t="s">
        <v>1737</v>
      </c>
    </row>
    <row r="420" spans="1:17" ht="75" x14ac:dyDescent="0.25">
      <c r="A420" s="39">
        <f t="shared" si="6"/>
        <v>412</v>
      </c>
      <c r="B420" s="18">
        <v>42653</v>
      </c>
      <c r="C420" s="18">
        <v>42653</v>
      </c>
      <c r="D420" s="7">
        <v>4238</v>
      </c>
      <c r="E420" s="61">
        <v>73500</v>
      </c>
      <c r="F420" s="95">
        <v>0</v>
      </c>
      <c r="G420" s="25" t="s">
        <v>1696</v>
      </c>
      <c r="H420" s="25" t="s">
        <v>1696</v>
      </c>
      <c r="I420" s="10" t="s">
        <v>12</v>
      </c>
      <c r="J420" s="133" t="s">
        <v>274</v>
      </c>
      <c r="K420" s="131" t="s">
        <v>14</v>
      </c>
      <c r="L420" s="5" t="s">
        <v>14</v>
      </c>
      <c r="M420" s="16" t="s">
        <v>1695</v>
      </c>
      <c r="N420" s="8" t="s">
        <v>501</v>
      </c>
      <c r="O420" s="91" t="s">
        <v>1685</v>
      </c>
      <c r="P420" s="45" t="s">
        <v>540</v>
      </c>
      <c r="Q420" s="45" t="s">
        <v>1697</v>
      </c>
    </row>
    <row r="421" spans="1:17" ht="75" x14ac:dyDescent="0.25">
      <c r="A421" s="39">
        <f t="shared" si="6"/>
        <v>413</v>
      </c>
      <c r="B421" s="18">
        <v>42653</v>
      </c>
      <c r="C421" s="18">
        <v>42653</v>
      </c>
      <c r="D421" s="7">
        <v>1803</v>
      </c>
      <c r="E421" s="61">
        <v>1295000</v>
      </c>
      <c r="F421" s="95">
        <v>0</v>
      </c>
      <c r="G421" s="92" t="s">
        <v>891</v>
      </c>
      <c r="H421" s="25" t="s">
        <v>892</v>
      </c>
      <c r="I421" s="20" t="s">
        <v>387</v>
      </c>
      <c r="J421" s="133" t="s">
        <v>311</v>
      </c>
      <c r="K421" s="131" t="s">
        <v>14</v>
      </c>
      <c r="L421" s="5" t="s">
        <v>14</v>
      </c>
      <c r="M421" s="16" t="s">
        <v>65</v>
      </c>
      <c r="N421" s="8" t="s">
        <v>885</v>
      </c>
      <c r="O421" s="91" t="s">
        <v>1686</v>
      </c>
      <c r="P421" s="45" t="s">
        <v>577</v>
      </c>
      <c r="Q421" s="10" t="s">
        <v>1727</v>
      </c>
    </row>
    <row r="422" spans="1:17" ht="60" x14ac:dyDescent="0.25">
      <c r="A422" s="39">
        <f t="shared" si="6"/>
        <v>414</v>
      </c>
      <c r="B422" s="18">
        <v>42655</v>
      </c>
      <c r="C422" s="18">
        <v>42655</v>
      </c>
      <c r="D422" s="7">
        <v>1814</v>
      </c>
      <c r="E422" s="61">
        <v>220285.8</v>
      </c>
      <c r="F422" s="95">
        <v>0</v>
      </c>
      <c r="G422" s="25" t="s">
        <v>139</v>
      </c>
      <c r="H422" s="25" t="s">
        <v>139</v>
      </c>
      <c r="I422" s="10" t="s">
        <v>19</v>
      </c>
      <c r="J422" s="133" t="s">
        <v>140</v>
      </c>
      <c r="K422" s="139" t="s">
        <v>26</v>
      </c>
      <c r="L422" s="5" t="s">
        <v>27</v>
      </c>
      <c r="M422" s="16" t="s">
        <v>141</v>
      </c>
      <c r="N422" s="8" t="s">
        <v>142</v>
      </c>
      <c r="O422" s="91" t="s">
        <v>1689</v>
      </c>
      <c r="P422" s="45" t="s">
        <v>551</v>
      </c>
      <c r="Q422" s="45" t="s">
        <v>1810</v>
      </c>
    </row>
    <row r="423" spans="1:17" ht="60" x14ac:dyDescent="0.25">
      <c r="A423" s="39">
        <f t="shared" si="6"/>
        <v>415</v>
      </c>
      <c r="B423" s="18">
        <v>42655</v>
      </c>
      <c r="C423" s="18">
        <v>42655</v>
      </c>
      <c r="D423" s="7">
        <v>1815</v>
      </c>
      <c r="E423" s="61">
        <v>130895.4</v>
      </c>
      <c r="F423" s="95">
        <v>0</v>
      </c>
      <c r="G423" s="25" t="s">
        <v>1729</v>
      </c>
      <c r="H423" s="25" t="s">
        <v>1729</v>
      </c>
      <c r="I423" s="10" t="s">
        <v>19</v>
      </c>
      <c r="J423" s="133" t="s">
        <v>1682</v>
      </c>
      <c r="K423" s="131" t="s">
        <v>14</v>
      </c>
      <c r="L423" s="5" t="s">
        <v>14</v>
      </c>
      <c r="M423" s="16" t="s">
        <v>1720</v>
      </c>
      <c r="N423" s="8" t="s">
        <v>203</v>
      </c>
      <c r="O423" s="91" t="s">
        <v>1690</v>
      </c>
      <c r="P423" s="45" t="s">
        <v>549</v>
      </c>
      <c r="Q423" s="45" t="s">
        <v>1811</v>
      </c>
    </row>
    <row r="424" spans="1:17" ht="75" x14ac:dyDescent="0.25">
      <c r="A424" s="39">
        <f t="shared" si="6"/>
        <v>416</v>
      </c>
      <c r="B424" s="18">
        <v>42655</v>
      </c>
      <c r="C424" s="18">
        <v>42655</v>
      </c>
      <c r="D424" s="7">
        <v>1816</v>
      </c>
      <c r="E424" s="61">
        <v>373014.17</v>
      </c>
      <c r="F424" s="95">
        <v>0</v>
      </c>
      <c r="G424" s="58" t="s">
        <v>1440</v>
      </c>
      <c r="H424" s="58" t="s">
        <v>1440</v>
      </c>
      <c r="I424" s="10" t="s">
        <v>19</v>
      </c>
      <c r="J424" s="133" t="s">
        <v>515</v>
      </c>
      <c r="K424" s="131" t="s">
        <v>14</v>
      </c>
      <c r="L424" s="5" t="s">
        <v>14</v>
      </c>
      <c r="M424" s="16" t="s">
        <v>1435</v>
      </c>
      <c r="N424" s="8" t="s">
        <v>1437</v>
      </c>
      <c r="O424" s="91" t="s">
        <v>1691</v>
      </c>
      <c r="P424" s="45" t="s">
        <v>551</v>
      </c>
      <c r="Q424" s="45" t="s">
        <v>1808</v>
      </c>
    </row>
    <row r="425" spans="1:17" ht="75" x14ac:dyDescent="0.25">
      <c r="A425" s="39">
        <f t="shared" si="6"/>
        <v>417</v>
      </c>
      <c r="B425" s="18">
        <v>42655</v>
      </c>
      <c r="C425" s="18">
        <v>42655</v>
      </c>
      <c r="D425" s="7">
        <v>1817</v>
      </c>
      <c r="E425" s="61">
        <v>168188.47</v>
      </c>
      <c r="F425" s="95">
        <v>0</v>
      </c>
      <c r="G425" s="25" t="s">
        <v>1256</v>
      </c>
      <c r="H425" s="25" t="s">
        <v>1256</v>
      </c>
      <c r="I425" s="10" t="s">
        <v>19</v>
      </c>
      <c r="J425" s="133" t="s">
        <v>424</v>
      </c>
      <c r="K425" s="131" t="s">
        <v>14</v>
      </c>
      <c r="L425" s="5" t="s">
        <v>14</v>
      </c>
      <c r="M425" s="16" t="s">
        <v>1251</v>
      </c>
      <c r="N425" s="8" t="s">
        <v>458</v>
      </c>
      <c r="O425" s="91" t="s">
        <v>1692</v>
      </c>
      <c r="P425" s="45" t="s">
        <v>573</v>
      </c>
      <c r="Q425" s="45" t="s">
        <v>1809</v>
      </c>
    </row>
    <row r="426" spans="1:17" ht="75" x14ac:dyDescent="0.25">
      <c r="A426" s="39">
        <f t="shared" si="6"/>
        <v>418</v>
      </c>
      <c r="B426" s="18">
        <v>42655</v>
      </c>
      <c r="C426" s="18">
        <v>42655</v>
      </c>
      <c r="D426" s="7">
        <v>30</v>
      </c>
      <c r="E426" s="61">
        <v>145254</v>
      </c>
      <c r="F426" s="95">
        <v>0</v>
      </c>
      <c r="G426" s="25" t="s">
        <v>1723</v>
      </c>
      <c r="H426" s="25" t="s">
        <v>1723</v>
      </c>
      <c r="I426" s="10" t="s">
        <v>118</v>
      </c>
      <c r="J426" s="133" t="s">
        <v>1694</v>
      </c>
      <c r="K426" s="131" t="s">
        <v>14</v>
      </c>
      <c r="L426" s="5" t="s">
        <v>14</v>
      </c>
      <c r="M426" s="16" t="s">
        <v>65</v>
      </c>
      <c r="N426" s="8" t="s">
        <v>1715</v>
      </c>
      <c r="O426" s="91" t="s">
        <v>1693</v>
      </c>
      <c r="P426" s="45" t="s">
        <v>540</v>
      </c>
      <c r="Q426" s="45" t="s">
        <v>1724</v>
      </c>
    </row>
    <row r="427" spans="1:17" ht="75" x14ac:dyDescent="0.25">
      <c r="A427" s="39">
        <f t="shared" si="6"/>
        <v>419</v>
      </c>
      <c r="B427" s="18">
        <v>42655</v>
      </c>
      <c r="C427" s="18">
        <v>42655</v>
      </c>
      <c r="D427" s="7">
        <v>4300</v>
      </c>
      <c r="E427" s="61">
        <v>43500</v>
      </c>
      <c r="F427" s="95">
        <v>0</v>
      </c>
      <c r="G427" s="25" t="s">
        <v>1696</v>
      </c>
      <c r="H427" s="25" t="s">
        <v>1696</v>
      </c>
      <c r="I427" s="10" t="s">
        <v>12</v>
      </c>
      <c r="J427" s="133" t="s">
        <v>1688</v>
      </c>
      <c r="K427" s="131" t="s">
        <v>14</v>
      </c>
      <c r="L427" s="5" t="s">
        <v>14</v>
      </c>
      <c r="M427" s="16" t="s">
        <v>1695</v>
      </c>
      <c r="N427" s="8" t="s">
        <v>501</v>
      </c>
      <c r="O427" s="91" t="s">
        <v>1684</v>
      </c>
      <c r="P427" s="45" t="s">
        <v>540</v>
      </c>
      <c r="Q427" s="45" t="s">
        <v>1725</v>
      </c>
    </row>
    <row r="428" spans="1:17" ht="60" x14ac:dyDescent="0.25">
      <c r="A428" s="39">
        <f t="shared" si="6"/>
        <v>420</v>
      </c>
      <c r="B428" s="18">
        <v>42657</v>
      </c>
      <c r="C428" s="18">
        <v>42657</v>
      </c>
      <c r="D428" s="7">
        <v>1825</v>
      </c>
      <c r="E428" s="61">
        <v>97720</v>
      </c>
      <c r="F428" s="95">
        <v>0</v>
      </c>
      <c r="G428" s="25" t="s">
        <v>1580</v>
      </c>
      <c r="H428" s="25" t="s">
        <v>1580</v>
      </c>
      <c r="I428" s="10" t="s">
        <v>19</v>
      </c>
      <c r="J428" s="133" t="s">
        <v>1509</v>
      </c>
      <c r="K428" s="131" t="s">
        <v>14</v>
      </c>
      <c r="L428" s="5" t="s">
        <v>14</v>
      </c>
      <c r="M428" s="16" t="s">
        <v>1528</v>
      </c>
      <c r="N428" s="8" t="s">
        <v>229</v>
      </c>
      <c r="O428" s="91" t="s">
        <v>1738</v>
      </c>
      <c r="P428" s="45" t="s">
        <v>540</v>
      </c>
      <c r="Q428" s="45" t="s">
        <v>1759</v>
      </c>
    </row>
    <row r="429" spans="1:17" ht="75" x14ac:dyDescent="0.25">
      <c r="A429" s="39">
        <f t="shared" si="6"/>
        <v>421</v>
      </c>
      <c r="B429" s="18">
        <v>42660</v>
      </c>
      <c r="C429" s="18">
        <v>42660</v>
      </c>
      <c r="D429" s="7">
        <v>1829</v>
      </c>
      <c r="E429" s="61">
        <v>170660</v>
      </c>
      <c r="F429" s="95">
        <v>0</v>
      </c>
      <c r="G429" s="25" t="s">
        <v>1041</v>
      </c>
      <c r="H429" s="25" t="s">
        <v>1041</v>
      </c>
      <c r="I429" s="10" t="s">
        <v>19</v>
      </c>
      <c r="J429" s="133" t="s">
        <v>984</v>
      </c>
      <c r="K429" s="131" t="s">
        <v>14</v>
      </c>
      <c r="L429" s="5" t="s">
        <v>14</v>
      </c>
      <c r="M429" s="16" t="s">
        <v>1018</v>
      </c>
      <c r="N429" s="8" t="s">
        <v>1024</v>
      </c>
      <c r="O429" s="91" t="s">
        <v>1739</v>
      </c>
      <c r="P429" s="45" t="s">
        <v>540</v>
      </c>
      <c r="Q429" s="45" t="s">
        <v>1758</v>
      </c>
    </row>
    <row r="430" spans="1:17" ht="90" x14ac:dyDescent="0.25">
      <c r="A430" s="39">
        <f t="shared" si="6"/>
        <v>422</v>
      </c>
      <c r="B430" s="18">
        <v>42662</v>
      </c>
      <c r="C430" s="18">
        <v>42662</v>
      </c>
      <c r="D430" s="7">
        <v>1843</v>
      </c>
      <c r="E430" s="61">
        <v>136000</v>
      </c>
      <c r="F430" s="95">
        <v>0</v>
      </c>
      <c r="G430" s="58" t="s">
        <v>436</v>
      </c>
      <c r="H430" s="58" t="s">
        <v>436</v>
      </c>
      <c r="I430" s="45" t="s">
        <v>19</v>
      </c>
      <c r="J430" s="133" t="s">
        <v>437</v>
      </c>
      <c r="K430" s="131" t="s">
        <v>14</v>
      </c>
      <c r="L430" s="5" t="s">
        <v>14</v>
      </c>
      <c r="M430" s="16" t="s">
        <v>867</v>
      </c>
      <c r="N430" s="8" t="s">
        <v>439</v>
      </c>
      <c r="O430" s="91" t="s">
        <v>1740</v>
      </c>
      <c r="P430" s="45" t="s">
        <v>551</v>
      </c>
      <c r="Q430" s="45" t="s">
        <v>1765</v>
      </c>
    </row>
    <row r="431" spans="1:17" ht="75" x14ac:dyDescent="0.25">
      <c r="A431" s="39">
        <f t="shared" si="6"/>
        <v>423</v>
      </c>
      <c r="B431" s="18">
        <v>42662</v>
      </c>
      <c r="C431" s="18">
        <v>42662</v>
      </c>
      <c r="D431" s="7">
        <v>1844</v>
      </c>
      <c r="E431" s="61">
        <v>293215.5</v>
      </c>
      <c r="F431" s="95">
        <v>0</v>
      </c>
      <c r="G431" s="25" t="s">
        <v>1037</v>
      </c>
      <c r="H431" s="25" t="s">
        <v>1037</v>
      </c>
      <c r="I431" s="10" t="s">
        <v>19</v>
      </c>
      <c r="J431" s="133" t="s">
        <v>983</v>
      </c>
      <c r="K431" s="131" t="s">
        <v>14</v>
      </c>
      <c r="L431" s="5" t="s">
        <v>14</v>
      </c>
      <c r="M431" s="16" t="s">
        <v>1017</v>
      </c>
      <c r="N431" s="8" t="s">
        <v>1574</v>
      </c>
      <c r="O431" s="91" t="s">
        <v>1741</v>
      </c>
      <c r="P431" s="45" t="s">
        <v>562</v>
      </c>
      <c r="Q431" s="45" t="s">
        <v>1763</v>
      </c>
    </row>
    <row r="432" spans="1:17" ht="60" x14ac:dyDescent="0.25">
      <c r="A432" s="39">
        <f t="shared" si="6"/>
        <v>424</v>
      </c>
      <c r="B432" s="18">
        <v>42662</v>
      </c>
      <c r="C432" s="18">
        <v>42662</v>
      </c>
      <c r="D432" s="7">
        <v>1845</v>
      </c>
      <c r="E432" s="61">
        <v>456683.74</v>
      </c>
      <c r="F432" s="95">
        <v>0</v>
      </c>
      <c r="G432" s="83" t="s">
        <v>402</v>
      </c>
      <c r="H432" s="58" t="s">
        <v>402</v>
      </c>
      <c r="I432" s="45" t="s">
        <v>387</v>
      </c>
      <c r="J432" s="133" t="s">
        <v>403</v>
      </c>
      <c r="K432" s="131" t="s">
        <v>14</v>
      </c>
      <c r="L432" s="5" t="s">
        <v>14</v>
      </c>
      <c r="M432" s="16" t="s">
        <v>271</v>
      </c>
      <c r="N432" s="8" t="s">
        <v>405</v>
      </c>
      <c r="O432" s="91" t="s">
        <v>1742</v>
      </c>
      <c r="P432" s="45" t="s">
        <v>577</v>
      </c>
      <c r="Q432" s="45" t="s">
        <v>1766</v>
      </c>
    </row>
    <row r="433" spans="1:18" ht="60" x14ac:dyDescent="0.25">
      <c r="A433" s="39">
        <f t="shared" si="6"/>
        <v>425</v>
      </c>
      <c r="B433" s="18">
        <v>42662</v>
      </c>
      <c r="C433" s="18">
        <v>42662</v>
      </c>
      <c r="D433" s="7">
        <v>1846</v>
      </c>
      <c r="E433" s="61">
        <v>704000</v>
      </c>
      <c r="F433" s="95">
        <v>0</v>
      </c>
      <c r="G433" s="25" t="s">
        <v>178</v>
      </c>
      <c r="H433" s="25" t="s">
        <v>178</v>
      </c>
      <c r="I433" s="10" t="s">
        <v>19</v>
      </c>
      <c r="J433" s="133" t="s">
        <v>179</v>
      </c>
      <c r="K433" s="131" t="s">
        <v>14</v>
      </c>
      <c r="L433" s="5" t="s">
        <v>14</v>
      </c>
      <c r="M433" s="16" t="s">
        <v>180</v>
      </c>
      <c r="N433" s="8" t="s">
        <v>181</v>
      </c>
      <c r="O433" s="91" t="s">
        <v>1743</v>
      </c>
      <c r="P433" s="45" t="s">
        <v>577</v>
      </c>
      <c r="Q433" s="45" t="s">
        <v>1767</v>
      </c>
    </row>
    <row r="434" spans="1:18" ht="60" x14ac:dyDescent="0.25">
      <c r="A434" s="39">
        <f t="shared" si="6"/>
        <v>426</v>
      </c>
      <c r="B434" s="18">
        <v>42662</v>
      </c>
      <c r="C434" s="18">
        <v>42662</v>
      </c>
      <c r="D434" s="7">
        <v>1847</v>
      </c>
      <c r="E434" s="61">
        <v>227000</v>
      </c>
      <c r="F434" s="95">
        <v>0</v>
      </c>
      <c r="G434" s="25" t="s">
        <v>1035</v>
      </c>
      <c r="H434" s="25" t="s">
        <v>1035</v>
      </c>
      <c r="I434" s="45" t="s">
        <v>387</v>
      </c>
      <c r="J434" s="133" t="s">
        <v>763</v>
      </c>
      <c r="K434" s="139" t="s">
        <v>14</v>
      </c>
      <c r="L434" s="5" t="s">
        <v>14</v>
      </c>
      <c r="M434" s="16" t="s">
        <v>388</v>
      </c>
      <c r="N434" s="8" t="s">
        <v>1013</v>
      </c>
      <c r="O434" s="91" t="s">
        <v>1744</v>
      </c>
      <c r="P434" s="45" t="s">
        <v>540</v>
      </c>
      <c r="Q434" s="45" t="s">
        <v>1764</v>
      </c>
    </row>
    <row r="435" spans="1:18" ht="75" x14ac:dyDescent="0.25">
      <c r="A435" s="39">
        <f t="shared" si="6"/>
        <v>427</v>
      </c>
      <c r="B435" s="18">
        <v>42662</v>
      </c>
      <c r="C435" s="18">
        <v>42662</v>
      </c>
      <c r="D435" s="7">
        <v>4426</v>
      </c>
      <c r="E435" s="61">
        <v>337299.62</v>
      </c>
      <c r="F435" s="95">
        <v>0</v>
      </c>
      <c r="G435" s="25" t="s">
        <v>1564</v>
      </c>
      <c r="H435" s="25" t="s">
        <v>1564</v>
      </c>
      <c r="I435" s="10" t="s">
        <v>12</v>
      </c>
      <c r="J435" s="133" t="s">
        <v>1472</v>
      </c>
      <c r="K435" s="139" t="s">
        <v>14</v>
      </c>
      <c r="L435" s="5" t="s">
        <v>14</v>
      </c>
      <c r="M435" s="16" t="s">
        <v>1537</v>
      </c>
      <c r="N435" s="8" t="s">
        <v>772</v>
      </c>
      <c r="O435" s="91" t="s">
        <v>1745</v>
      </c>
      <c r="P435" s="45" t="s">
        <v>551</v>
      </c>
      <c r="Q435" s="45" t="s">
        <v>1760</v>
      </c>
    </row>
    <row r="436" spans="1:18" ht="75" x14ac:dyDescent="0.25">
      <c r="A436" s="39">
        <f t="shared" si="6"/>
        <v>428</v>
      </c>
      <c r="B436" s="18">
        <v>42663</v>
      </c>
      <c r="C436" s="18">
        <v>42663</v>
      </c>
      <c r="D436" s="7">
        <v>1889</v>
      </c>
      <c r="E436" s="61">
        <v>194454</v>
      </c>
      <c r="F436" s="95">
        <v>0</v>
      </c>
      <c r="G436" s="92" t="s">
        <v>908</v>
      </c>
      <c r="H436" s="11" t="s">
        <v>908</v>
      </c>
      <c r="I436" s="20" t="s">
        <v>387</v>
      </c>
      <c r="J436" s="133" t="s">
        <v>1753</v>
      </c>
      <c r="K436" s="139" t="s">
        <v>14</v>
      </c>
      <c r="L436" s="5" t="s">
        <v>14</v>
      </c>
      <c r="M436" s="16" t="s">
        <v>1761</v>
      </c>
      <c r="N436" s="8" t="s">
        <v>907</v>
      </c>
      <c r="O436" s="91" t="s">
        <v>1746</v>
      </c>
      <c r="P436" s="10" t="s">
        <v>923</v>
      </c>
      <c r="Q436" s="45" t="s">
        <v>1813</v>
      </c>
    </row>
    <row r="437" spans="1:18" ht="75" x14ac:dyDescent="0.25">
      <c r="A437" s="39">
        <f t="shared" si="6"/>
        <v>429</v>
      </c>
      <c r="B437" s="18">
        <v>42663</v>
      </c>
      <c r="C437" s="18">
        <v>42663</v>
      </c>
      <c r="D437" s="7">
        <v>1890</v>
      </c>
      <c r="E437" s="61">
        <v>128196.46</v>
      </c>
      <c r="F437" s="95">
        <v>0</v>
      </c>
      <c r="G437" s="25" t="s">
        <v>1580</v>
      </c>
      <c r="H437" s="25" t="s">
        <v>1580</v>
      </c>
      <c r="I437" s="10" t="s">
        <v>19</v>
      </c>
      <c r="J437" s="133" t="s">
        <v>1522</v>
      </c>
      <c r="K437" s="139" t="s">
        <v>14</v>
      </c>
      <c r="L437" s="5" t="s">
        <v>14</v>
      </c>
      <c r="M437" s="16" t="s">
        <v>1528</v>
      </c>
      <c r="N437" s="8" t="s">
        <v>229</v>
      </c>
      <c r="O437" s="91" t="s">
        <v>1747</v>
      </c>
      <c r="P437" s="45" t="s">
        <v>540</v>
      </c>
      <c r="Q437" s="45" t="s">
        <v>1812</v>
      </c>
    </row>
    <row r="438" spans="1:18" ht="75" x14ac:dyDescent="0.25">
      <c r="A438" s="39">
        <f t="shared" si="6"/>
        <v>430</v>
      </c>
      <c r="B438" s="18">
        <v>42663</v>
      </c>
      <c r="C438" s="18">
        <v>42663</v>
      </c>
      <c r="D438" s="7">
        <v>1891</v>
      </c>
      <c r="E438" s="61">
        <v>30000</v>
      </c>
      <c r="F438" s="95">
        <v>0</v>
      </c>
      <c r="G438" s="25" t="s">
        <v>84</v>
      </c>
      <c r="H438" s="25" t="s">
        <v>84</v>
      </c>
      <c r="I438" s="10" t="s">
        <v>19</v>
      </c>
      <c r="J438" s="133" t="s">
        <v>85</v>
      </c>
      <c r="K438" s="139" t="s">
        <v>14</v>
      </c>
      <c r="L438" s="5" t="s">
        <v>14</v>
      </c>
      <c r="M438" s="16" t="s">
        <v>86</v>
      </c>
      <c r="N438" s="8" t="s">
        <v>87</v>
      </c>
      <c r="O438" s="91" t="s">
        <v>1497</v>
      </c>
      <c r="P438" s="45" t="s">
        <v>551</v>
      </c>
      <c r="Q438" s="45" t="s">
        <v>1815</v>
      </c>
    </row>
    <row r="439" spans="1:18" ht="60" x14ac:dyDescent="0.25">
      <c r="A439" s="39">
        <f t="shared" si="6"/>
        <v>431</v>
      </c>
      <c r="B439" s="18">
        <v>42663</v>
      </c>
      <c r="C439" s="18">
        <v>42663</v>
      </c>
      <c r="D439" s="7">
        <v>1892</v>
      </c>
      <c r="E439" s="61">
        <v>300970.65000000002</v>
      </c>
      <c r="F439" s="95">
        <v>0</v>
      </c>
      <c r="G439" s="25" t="s">
        <v>1477</v>
      </c>
      <c r="H439" s="25" t="s">
        <v>1477</v>
      </c>
      <c r="I439" s="10" t="s">
        <v>19</v>
      </c>
      <c r="J439" s="133" t="s">
        <v>1472</v>
      </c>
      <c r="K439" s="139" t="s">
        <v>26</v>
      </c>
      <c r="L439" s="5" t="s">
        <v>283</v>
      </c>
      <c r="M439" s="16" t="s">
        <v>194</v>
      </c>
      <c r="N439" s="8" t="s">
        <v>1021</v>
      </c>
      <c r="O439" s="91" t="s">
        <v>1748</v>
      </c>
      <c r="P439" s="45" t="s">
        <v>551</v>
      </c>
      <c r="Q439" s="45" t="s">
        <v>1816</v>
      </c>
    </row>
    <row r="440" spans="1:18" ht="75" x14ac:dyDescent="0.25">
      <c r="A440" s="39">
        <f t="shared" si="6"/>
        <v>432</v>
      </c>
      <c r="B440" s="18">
        <v>42663</v>
      </c>
      <c r="C440" s="18">
        <v>42663</v>
      </c>
      <c r="D440" s="7">
        <v>1893</v>
      </c>
      <c r="E440" s="61">
        <v>21633.119999999999</v>
      </c>
      <c r="F440" s="95">
        <v>0</v>
      </c>
      <c r="G440" s="25" t="s">
        <v>1794</v>
      </c>
      <c r="H440" s="25" t="s">
        <v>1794</v>
      </c>
      <c r="I440" s="10" t="s">
        <v>19</v>
      </c>
      <c r="J440" s="133" t="s">
        <v>818</v>
      </c>
      <c r="K440" s="139" t="s">
        <v>14</v>
      </c>
      <c r="L440" s="5" t="s">
        <v>14</v>
      </c>
      <c r="M440" s="16" t="s">
        <v>1761</v>
      </c>
      <c r="N440" s="8" t="s">
        <v>1022</v>
      </c>
      <c r="O440" s="91" t="s">
        <v>1749</v>
      </c>
      <c r="P440" s="45" t="s">
        <v>577</v>
      </c>
      <c r="Q440" s="45" t="s">
        <v>1814</v>
      </c>
    </row>
    <row r="441" spans="1:18" ht="60" x14ac:dyDescent="0.25">
      <c r="A441" s="39">
        <f t="shared" si="6"/>
        <v>433</v>
      </c>
      <c r="B441" s="18">
        <v>42663</v>
      </c>
      <c r="C441" s="18">
        <v>42663</v>
      </c>
      <c r="D441" s="7">
        <v>31</v>
      </c>
      <c r="E441" s="61">
        <v>351913.8</v>
      </c>
      <c r="F441" s="95">
        <v>0</v>
      </c>
      <c r="G441" s="25" t="s">
        <v>1216</v>
      </c>
      <c r="H441" s="25" t="s">
        <v>1216</v>
      </c>
      <c r="I441" s="10" t="s">
        <v>118</v>
      </c>
      <c r="J441" s="133" t="s">
        <v>1010</v>
      </c>
      <c r="K441" s="131" t="s">
        <v>14</v>
      </c>
      <c r="L441" s="5" t="s">
        <v>14</v>
      </c>
      <c r="M441" s="16" t="s">
        <v>45</v>
      </c>
      <c r="N441" s="8" t="s">
        <v>510</v>
      </c>
      <c r="O441" s="91" t="s">
        <v>1750</v>
      </c>
      <c r="P441" s="45" t="s">
        <v>577</v>
      </c>
      <c r="Q441" s="45" t="s">
        <v>1762</v>
      </c>
    </row>
    <row r="442" spans="1:18" ht="60" x14ac:dyDescent="0.25">
      <c r="A442" s="39">
        <f t="shared" si="6"/>
        <v>434</v>
      </c>
      <c r="B442" s="18">
        <v>42663</v>
      </c>
      <c r="C442" s="18">
        <v>42663</v>
      </c>
      <c r="D442" s="7">
        <v>32</v>
      </c>
      <c r="E442" s="61">
        <v>594963.59</v>
      </c>
      <c r="F442" s="95">
        <v>0</v>
      </c>
      <c r="G442" s="25" t="s">
        <v>1756</v>
      </c>
      <c r="H442" s="25" t="s">
        <v>1756</v>
      </c>
      <c r="I442" s="10" t="s">
        <v>118</v>
      </c>
      <c r="J442" s="133" t="s">
        <v>1571</v>
      </c>
      <c r="K442" s="131" t="s">
        <v>14</v>
      </c>
      <c r="L442" s="5" t="s">
        <v>14</v>
      </c>
      <c r="M442" s="16" t="s">
        <v>1020</v>
      </c>
      <c r="N442" s="8" t="s">
        <v>1755</v>
      </c>
      <c r="O442" s="91" t="s">
        <v>1751</v>
      </c>
      <c r="P442" s="45" t="s">
        <v>551</v>
      </c>
      <c r="Q442" s="45" t="s">
        <v>1830</v>
      </c>
      <c r="R442" s="157"/>
    </row>
    <row r="443" spans="1:18" ht="60" x14ac:dyDescent="0.25">
      <c r="A443" s="39">
        <f t="shared" si="6"/>
        <v>435</v>
      </c>
      <c r="B443" s="18">
        <v>42663</v>
      </c>
      <c r="C443" s="18">
        <v>42663</v>
      </c>
      <c r="D443" s="7">
        <v>4472</v>
      </c>
      <c r="E443" s="61">
        <v>370000</v>
      </c>
      <c r="F443" s="95">
        <v>0</v>
      </c>
      <c r="G443" s="25" t="s">
        <v>1768</v>
      </c>
      <c r="H443" s="25" t="s">
        <v>1768</v>
      </c>
      <c r="I443" s="10" t="s">
        <v>12</v>
      </c>
      <c r="J443" s="133" t="s">
        <v>1754</v>
      </c>
      <c r="K443" s="139" t="s">
        <v>27</v>
      </c>
      <c r="L443" s="5" t="s">
        <v>27</v>
      </c>
      <c r="M443" s="16" t="s">
        <v>1757</v>
      </c>
      <c r="N443" s="8" t="s">
        <v>1021</v>
      </c>
      <c r="O443" s="91" t="s">
        <v>1752</v>
      </c>
      <c r="P443" s="45" t="s">
        <v>551</v>
      </c>
      <c r="Q443" s="45" t="s">
        <v>1769</v>
      </c>
    </row>
    <row r="444" spans="1:18" ht="60" x14ac:dyDescent="0.25">
      <c r="A444" s="39">
        <f t="shared" si="6"/>
        <v>436</v>
      </c>
      <c r="B444" s="18">
        <v>42664</v>
      </c>
      <c r="C444" s="18">
        <v>42664</v>
      </c>
      <c r="D444" s="7">
        <v>1901</v>
      </c>
      <c r="E444" s="61">
        <v>299468.15999999997</v>
      </c>
      <c r="F444" s="95">
        <v>0</v>
      </c>
      <c r="G444" s="25" t="s">
        <v>1800</v>
      </c>
      <c r="H444" s="25" t="s">
        <v>1800</v>
      </c>
      <c r="I444" s="10" t="s">
        <v>19</v>
      </c>
      <c r="J444" s="133" t="s">
        <v>1002</v>
      </c>
      <c r="K444" s="131" t="s">
        <v>14</v>
      </c>
      <c r="L444" s="5" t="s">
        <v>14</v>
      </c>
      <c r="M444" s="16" t="s">
        <v>774</v>
      </c>
      <c r="N444" s="8" t="s">
        <v>1799</v>
      </c>
      <c r="O444" s="91" t="s">
        <v>1770</v>
      </c>
      <c r="P444" s="45" t="s">
        <v>551</v>
      </c>
      <c r="Q444" s="45" t="s">
        <v>1821</v>
      </c>
    </row>
    <row r="445" spans="1:18" ht="60" x14ac:dyDescent="0.25">
      <c r="A445" s="39">
        <f t="shared" si="6"/>
        <v>437</v>
      </c>
      <c r="B445" s="18">
        <v>42664</v>
      </c>
      <c r="C445" s="18">
        <v>42664</v>
      </c>
      <c r="D445" s="7">
        <v>1902</v>
      </c>
      <c r="E445" s="61">
        <v>51179.199999999997</v>
      </c>
      <c r="F445" s="95">
        <v>0</v>
      </c>
      <c r="G445" s="25" t="s">
        <v>1796</v>
      </c>
      <c r="H445" s="25" t="s">
        <v>1796</v>
      </c>
      <c r="I445" s="10" t="s">
        <v>19</v>
      </c>
      <c r="J445" s="133" t="s">
        <v>1775</v>
      </c>
      <c r="K445" s="131" t="s">
        <v>14</v>
      </c>
      <c r="L445" s="5" t="s">
        <v>14</v>
      </c>
      <c r="M445" s="16" t="s">
        <v>60</v>
      </c>
      <c r="N445" s="8" t="s">
        <v>56</v>
      </c>
      <c r="O445" s="91" t="s">
        <v>1771</v>
      </c>
      <c r="P445" s="45" t="s">
        <v>540</v>
      </c>
      <c r="Q445" s="45" t="s">
        <v>1820</v>
      </c>
    </row>
    <row r="446" spans="1:18" ht="75" x14ac:dyDescent="0.25">
      <c r="A446" s="39">
        <f t="shared" si="6"/>
        <v>438</v>
      </c>
      <c r="B446" s="18">
        <v>42664</v>
      </c>
      <c r="C446" s="18">
        <v>42664</v>
      </c>
      <c r="D446" s="7">
        <v>1900</v>
      </c>
      <c r="E446" s="61">
        <v>321157.89</v>
      </c>
      <c r="F446" s="95">
        <v>0</v>
      </c>
      <c r="G446" s="25" t="s">
        <v>1063</v>
      </c>
      <c r="H446" s="25" t="s">
        <v>1063</v>
      </c>
      <c r="I446" s="10" t="s">
        <v>19</v>
      </c>
      <c r="J446" s="133" t="s">
        <v>975</v>
      </c>
      <c r="K446" s="131" t="s">
        <v>14</v>
      </c>
      <c r="L446" s="5" t="s">
        <v>14</v>
      </c>
      <c r="M446" s="16" t="s">
        <v>1031</v>
      </c>
      <c r="N446" s="8" t="s">
        <v>1015</v>
      </c>
      <c r="O446" s="91" t="s">
        <v>1772</v>
      </c>
      <c r="P446" s="45" t="s">
        <v>1064</v>
      </c>
      <c r="Q446" s="45" t="s">
        <v>1819</v>
      </c>
    </row>
    <row r="447" spans="1:18" ht="60" x14ac:dyDescent="0.25">
      <c r="A447" s="39">
        <f t="shared" si="6"/>
        <v>439</v>
      </c>
      <c r="B447" s="18">
        <v>42664</v>
      </c>
      <c r="C447" s="18">
        <v>42664</v>
      </c>
      <c r="D447" s="7">
        <v>1903</v>
      </c>
      <c r="E447" s="61">
        <v>223758</v>
      </c>
      <c r="F447" s="95">
        <v>0</v>
      </c>
      <c r="G447" s="25" t="s">
        <v>239</v>
      </c>
      <c r="H447" s="25" t="s">
        <v>239</v>
      </c>
      <c r="I447" s="10" t="s">
        <v>19</v>
      </c>
      <c r="J447" s="133" t="s">
        <v>1522</v>
      </c>
      <c r="K447" s="131" t="s">
        <v>14</v>
      </c>
      <c r="L447" s="5" t="s">
        <v>14</v>
      </c>
      <c r="M447" s="16" t="s">
        <v>180</v>
      </c>
      <c r="N447" s="8" t="s">
        <v>241</v>
      </c>
      <c r="O447" s="91" t="s">
        <v>1773</v>
      </c>
      <c r="P447" s="45" t="s">
        <v>549</v>
      </c>
      <c r="Q447" s="45" t="s">
        <v>1817</v>
      </c>
    </row>
    <row r="448" spans="1:18" ht="60" x14ac:dyDescent="0.25">
      <c r="A448" s="39">
        <f t="shared" si="6"/>
        <v>440</v>
      </c>
      <c r="B448" s="18">
        <v>42664</v>
      </c>
      <c r="C448" s="18">
        <v>42664</v>
      </c>
      <c r="D448" s="7">
        <v>1904</v>
      </c>
      <c r="E448" s="61">
        <v>89533.73</v>
      </c>
      <c r="F448" s="95">
        <v>0</v>
      </c>
      <c r="G448" s="25" t="s">
        <v>1797</v>
      </c>
      <c r="H448" s="25" t="s">
        <v>1797</v>
      </c>
      <c r="I448" s="10" t="s">
        <v>19</v>
      </c>
      <c r="J448" s="133" t="s">
        <v>1430</v>
      </c>
      <c r="K448" s="131" t="s">
        <v>14</v>
      </c>
      <c r="L448" s="5" t="s">
        <v>14</v>
      </c>
      <c r="M448" s="16" t="s">
        <v>1795</v>
      </c>
      <c r="N448" s="8" t="s">
        <v>142</v>
      </c>
      <c r="O448" s="91" t="s">
        <v>1774</v>
      </c>
      <c r="P448" s="45" t="s">
        <v>546</v>
      </c>
      <c r="Q448" s="45" t="s">
        <v>1822</v>
      </c>
    </row>
    <row r="449" spans="1:17" ht="45" x14ac:dyDescent="0.25">
      <c r="A449" s="39">
        <f t="shared" si="6"/>
        <v>441</v>
      </c>
      <c r="B449" s="18">
        <v>42667</v>
      </c>
      <c r="C449" s="18">
        <v>42667</v>
      </c>
      <c r="D449" s="7">
        <v>38</v>
      </c>
      <c r="E449" s="61">
        <v>-37471.86</v>
      </c>
      <c r="F449" s="95">
        <v>0</v>
      </c>
      <c r="G449" s="25" t="s">
        <v>941</v>
      </c>
      <c r="H449" s="25" t="s">
        <v>941</v>
      </c>
      <c r="I449" s="10" t="s">
        <v>387</v>
      </c>
      <c r="J449" s="133" t="s">
        <v>821</v>
      </c>
      <c r="K449" s="131" t="s">
        <v>14</v>
      </c>
      <c r="L449" s="5" t="s">
        <v>14</v>
      </c>
      <c r="M449" s="16" t="s">
        <v>322</v>
      </c>
      <c r="N449" s="8" t="s">
        <v>148</v>
      </c>
      <c r="O449" s="91" t="s">
        <v>1916</v>
      </c>
      <c r="P449" s="19" t="s">
        <v>946</v>
      </c>
      <c r="Q449" s="45" t="s">
        <v>805</v>
      </c>
    </row>
    <row r="450" spans="1:17" ht="60" x14ac:dyDescent="0.25">
      <c r="A450" s="39">
        <f t="shared" si="6"/>
        <v>442</v>
      </c>
      <c r="B450" s="18">
        <v>42669</v>
      </c>
      <c r="C450" s="18">
        <v>42669</v>
      </c>
      <c r="D450" s="7">
        <v>1922</v>
      </c>
      <c r="E450" s="61">
        <v>350309.62</v>
      </c>
      <c r="F450" s="95">
        <v>0</v>
      </c>
      <c r="G450" s="25" t="s">
        <v>1790</v>
      </c>
      <c r="H450" s="25" t="s">
        <v>1790</v>
      </c>
      <c r="I450" s="10" t="s">
        <v>19</v>
      </c>
      <c r="J450" s="133" t="s">
        <v>1472</v>
      </c>
      <c r="K450" s="131" t="s">
        <v>14</v>
      </c>
      <c r="L450" s="5" t="s">
        <v>14</v>
      </c>
      <c r="M450" s="16" t="s">
        <v>1789</v>
      </c>
      <c r="N450" s="8" t="s">
        <v>203</v>
      </c>
      <c r="O450" s="91" t="s">
        <v>1778</v>
      </c>
      <c r="P450" s="45" t="s">
        <v>551</v>
      </c>
      <c r="Q450" s="45" t="s">
        <v>1818</v>
      </c>
    </row>
    <row r="451" spans="1:17" ht="75" x14ac:dyDescent="0.25">
      <c r="A451" s="39">
        <f t="shared" si="6"/>
        <v>443</v>
      </c>
      <c r="B451" s="18">
        <v>42669</v>
      </c>
      <c r="C451" s="18">
        <v>42669</v>
      </c>
      <c r="D451" s="7">
        <v>1923</v>
      </c>
      <c r="E451" s="61">
        <v>895669.56</v>
      </c>
      <c r="F451" s="95">
        <v>0</v>
      </c>
      <c r="G451" s="25" t="s">
        <v>1787</v>
      </c>
      <c r="H451" s="25" t="s">
        <v>1787</v>
      </c>
      <c r="I451" s="10" t="s">
        <v>19</v>
      </c>
      <c r="J451" s="133" t="s">
        <v>1776</v>
      </c>
      <c r="K451" s="139" t="s">
        <v>14</v>
      </c>
      <c r="L451" s="5" t="s">
        <v>14</v>
      </c>
      <c r="M451" s="16" t="s">
        <v>1757</v>
      </c>
      <c r="N451" s="8" t="s">
        <v>56</v>
      </c>
      <c r="O451" s="91" t="s">
        <v>1779</v>
      </c>
      <c r="P451" s="45" t="s">
        <v>540</v>
      </c>
      <c r="Q451" s="45" t="s">
        <v>1806</v>
      </c>
    </row>
    <row r="452" spans="1:17" ht="75" x14ac:dyDescent="0.25">
      <c r="A452" s="39">
        <f t="shared" si="6"/>
        <v>444</v>
      </c>
      <c r="B452" s="18">
        <v>42669</v>
      </c>
      <c r="C452" s="18">
        <v>42669</v>
      </c>
      <c r="D452" s="7">
        <v>1921</v>
      </c>
      <c r="E452" s="61">
        <v>140002.79999999999</v>
      </c>
      <c r="F452" s="95">
        <v>0</v>
      </c>
      <c r="G452" s="11" t="s">
        <v>112</v>
      </c>
      <c r="H452" s="11" t="s">
        <v>112</v>
      </c>
      <c r="I452" s="10" t="s">
        <v>387</v>
      </c>
      <c r="J452" s="133" t="s">
        <v>403</v>
      </c>
      <c r="K452" s="6" t="s">
        <v>14</v>
      </c>
      <c r="L452" s="5" t="s">
        <v>14</v>
      </c>
      <c r="M452" s="16" t="s">
        <v>114</v>
      </c>
      <c r="N452" s="8" t="s">
        <v>115</v>
      </c>
      <c r="O452" s="91" t="s">
        <v>1780</v>
      </c>
      <c r="P452" s="10" t="s">
        <v>573</v>
      </c>
      <c r="Q452" s="45" t="s">
        <v>1823</v>
      </c>
    </row>
    <row r="453" spans="1:17" ht="75" x14ac:dyDescent="0.25">
      <c r="A453" s="39">
        <f t="shared" si="6"/>
        <v>445</v>
      </c>
      <c r="B453" s="18">
        <v>42669</v>
      </c>
      <c r="C453" s="18">
        <v>42669</v>
      </c>
      <c r="D453" s="7">
        <v>1920</v>
      </c>
      <c r="E453" s="61">
        <v>630000</v>
      </c>
      <c r="F453" s="95">
        <v>0</v>
      </c>
      <c r="G453" s="58" t="s">
        <v>1416</v>
      </c>
      <c r="H453" s="58" t="s">
        <v>1416</v>
      </c>
      <c r="I453" s="45" t="s">
        <v>19</v>
      </c>
      <c r="J453" s="133" t="s">
        <v>1397</v>
      </c>
      <c r="K453" s="6" t="s">
        <v>14</v>
      </c>
      <c r="L453" s="5" t="s">
        <v>14</v>
      </c>
      <c r="M453" s="16" t="s">
        <v>65</v>
      </c>
      <c r="N453" s="8" t="s">
        <v>1413</v>
      </c>
      <c r="O453" s="91" t="s">
        <v>1781</v>
      </c>
      <c r="P453" s="45" t="s">
        <v>551</v>
      </c>
      <c r="Q453" s="45" t="s">
        <v>1825</v>
      </c>
    </row>
    <row r="454" spans="1:17" ht="90" x14ac:dyDescent="0.25">
      <c r="A454" s="39">
        <f t="shared" si="6"/>
        <v>446</v>
      </c>
      <c r="B454" s="18">
        <v>42669</v>
      </c>
      <c r="C454" s="18">
        <v>42669</v>
      </c>
      <c r="D454" s="7">
        <v>1919</v>
      </c>
      <c r="E454" s="61">
        <v>31900</v>
      </c>
      <c r="F454" s="95">
        <v>0</v>
      </c>
      <c r="G454" s="25" t="s">
        <v>894</v>
      </c>
      <c r="H454" s="25" t="s">
        <v>741</v>
      </c>
      <c r="I454" s="10" t="s">
        <v>387</v>
      </c>
      <c r="J454" s="133" t="s">
        <v>740</v>
      </c>
      <c r="K454" s="131" t="s">
        <v>14</v>
      </c>
      <c r="L454" s="5" t="s">
        <v>14</v>
      </c>
      <c r="M454" s="16" t="s">
        <v>768</v>
      </c>
      <c r="N454" s="8" t="s">
        <v>771</v>
      </c>
      <c r="O454" s="91" t="s">
        <v>1782</v>
      </c>
      <c r="P454" s="45" t="s">
        <v>551</v>
      </c>
      <c r="Q454" s="45" t="s">
        <v>1827</v>
      </c>
    </row>
    <row r="455" spans="1:17" ht="75" x14ac:dyDescent="0.25">
      <c r="A455" s="39">
        <f t="shared" si="6"/>
        <v>447</v>
      </c>
      <c r="B455" s="18">
        <v>42669</v>
      </c>
      <c r="C455" s="18">
        <v>42669</v>
      </c>
      <c r="D455" s="7">
        <v>1918</v>
      </c>
      <c r="E455" s="61">
        <v>303975</v>
      </c>
      <c r="F455" s="95">
        <v>0</v>
      </c>
      <c r="G455" s="25" t="s">
        <v>874</v>
      </c>
      <c r="H455" s="25" t="s">
        <v>874</v>
      </c>
      <c r="I455" s="10" t="s">
        <v>387</v>
      </c>
      <c r="J455" s="133" t="s">
        <v>814</v>
      </c>
      <c r="K455" s="131" t="s">
        <v>14</v>
      </c>
      <c r="L455" s="5" t="s">
        <v>14</v>
      </c>
      <c r="M455" s="16" t="s">
        <v>872</v>
      </c>
      <c r="N455" s="8" t="s">
        <v>458</v>
      </c>
      <c r="O455" s="91" t="s">
        <v>1783</v>
      </c>
      <c r="P455" s="45" t="s">
        <v>549</v>
      </c>
      <c r="Q455" s="45" t="s">
        <v>1826</v>
      </c>
    </row>
    <row r="456" spans="1:17" ht="60" x14ac:dyDescent="0.25">
      <c r="A456" s="39">
        <f t="shared" si="6"/>
        <v>448</v>
      </c>
      <c r="B456" s="18">
        <v>42669</v>
      </c>
      <c r="C456" s="18">
        <v>42669</v>
      </c>
      <c r="D456" s="7">
        <v>4605</v>
      </c>
      <c r="E456" s="61">
        <v>320904</v>
      </c>
      <c r="F456" s="95">
        <v>0</v>
      </c>
      <c r="G456" s="25" t="s">
        <v>1290</v>
      </c>
      <c r="H456" s="25" t="s">
        <v>1290</v>
      </c>
      <c r="I456" s="10" t="s">
        <v>12</v>
      </c>
      <c r="J456" s="133" t="s">
        <v>983</v>
      </c>
      <c r="K456" s="6" t="s">
        <v>14</v>
      </c>
      <c r="L456" s="5" t="s">
        <v>14</v>
      </c>
      <c r="M456" s="16" t="s">
        <v>1017</v>
      </c>
      <c r="N456" s="8" t="s">
        <v>1264</v>
      </c>
      <c r="O456" s="91" t="s">
        <v>1784</v>
      </c>
      <c r="P456" s="45" t="s">
        <v>577</v>
      </c>
      <c r="Q456" s="45" t="s">
        <v>1824</v>
      </c>
    </row>
    <row r="457" spans="1:17" ht="75" x14ac:dyDescent="0.25">
      <c r="A457" s="39">
        <f t="shared" si="6"/>
        <v>449</v>
      </c>
      <c r="B457" s="18">
        <v>42669</v>
      </c>
      <c r="C457" s="18">
        <v>42669</v>
      </c>
      <c r="D457" s="7">
        <v>4606</v>
      </c>
      <c r="E457" s="61">
        <v>844426.1</v>
      </c>
      <c r="F457" s="95">
        <v>0</v>
      </c>
      <c r="G457" s="25" t="s">
        <v>1482</v>
      </c>
      <c r="H457" s="25" t="s">
        <v>1482</v>
      </c>
      <c r="I457" s="10" t="s">
        <v>12</v>
      </c>
      <c r="J457" s="133" t="s">
        <v>1467</v>
      </c>
      <c r="K457" s="131" t="s">
        <v>14</v>
      </c>
      <c r="L457" s="5" t="s">
        <v>14</v>
      </c>
      <c r="M457" s="16" t="s">
        <v>1536</v>
      </c>
      <c r="N457" s="8" t="s">
        <v>195</v>
      </c>
      <c r="O457" s="91" t="s">
        <v>1785</v>
      </c>
      <c r="P457" s="45" t="s">
        <v>551</v>
      </c>
      <c r="Q457" s="45" t="s">
        <v>1805</v>
      </c>
    </row>
    <row r="458" spans="1:17" ht="60" x14ac:dyDescent="0.25">
      <c r="A458" s="39">
        <f t="shared" si="6"/>
        <v>450</v>
      </c>
      <c r="B458" s="18">
        <v>42669</v>
      </c>
      <c r="C458" s="18">
        <v>42669</v>
      </c>
      <c r="D458" s="7">
        <v>4607</v>
      </c>
      <c r="E458" s="61">
        <v>70000</v>
      </c>
      <c r="F458" s="95">
        <v>0</v>
      </c>
      <c r="G458" s="25" t="s">
        <v>1803</v>
      </c>
      <c r="H458" s="25" t="s">
        <v>1803</v>
      </c>
      <c r="I458" s="10" t="s">
        <v>12</v>
      </c>
      <c r="J458" s="133" t="s">
        <v>1777</v>
      </c>
      <c r="K458" s="131" t="s">
        <v>26</v>
      </c>
      <c r="L458" s="5" t="s">
        <v>1801</v>
      </c>
      <c r="M458" s="16" t="s">
        <v>1802</v>
      </c>
      <c r="N458" s="8" t="s">
        <v>1021</v>
      </c>
      <c r="O458" s="91" t="s">
        <v>1786</v>
      </c>
      <c r="P458" s="45" t="s">
        <v>551</v>
      </c>
      <c r="Q458" s="45" t="s">
        <v>1828</v>
      </c>
    </row>
    <row r="459" spans="1:17" ht="60" x14ac:dyDescent="0.25">
      <c r="A459" s="39">
        <f t="shared" si="6"/>
        <v>451</v>
      </c>
      <c r="B459" s="18">
        <v>42670</v>
      </c>
      <c r="C459" s="18">
        <v>42670</v>
      </c>
      <c r="D459" s="7">
        <v>1943</v>
      </c>
      <c r="E459" s="61">
        <v>9416.09</v>
      </c>
      <c r="F459" s="95">
        <v>0</v>
      </c>
      <c r="G459" s="25" t="s">
        <v>1477</v>
      </c>
      <c r="H459" s="25" t="s">
        <v>1477</v>
      </c>
      <c r="I459" s="10" t="s">
        <v>19</v>
      </c>
      <c r="J459" s="133" t="s">
        <v>1793</v>
      </c>
      <c r="K459" s="131" t="s">
        <v>26</v>
      </c>
      <c r="L459" s="5" t="s">
        <v>283</v>
      </c>
      <c r="M459" s="16" t="s">
        <v>194</v>
      </c>
      <c r="N459" s="8" t="s">
        <v>1021</v>
      </c>
      <c r="O459" s="91" t="s">
        <v>1791</v>
      </c>
      <c r="P459" s="45" t="s">
        <v>957</v>
      </c>
      <c r="Q459" s="45" t="s">
        <v>1807</v>
      </c>
    </row>
    <row r="460" spans="1:17" ht="75" x14ac:dyDescent="0.25">
      <c r="A460" s="39">
        <f t="shared" si="6"/>
        <v>452</v>
      </c>
      <c r="B460" s="18">
        <v>42670</v>
      </c>
      <c r="C460" s="18">
        <v>42670</v>
      </c>
      <c r="D460" s="7">
        <v>1941</v>
      </c>
      <c r="E460" s="61">
        <v>413000</v>
      </c>
      <c r="F460" s="95">
        <v>0</v>
      </c>
      <c r="G460" s="25" t="s">
        <v>1062</v>
      </c>
      <c r="H460" s="25" t="s">
        <v>1062</v>
      </c>
      <c r="I460" s="10" t="s">
        <v>19</v>
      </c>
      <c r="J460" s="133" t="s">
        <v>1002</v>
      </c>
      <c r="K460" s="131" t="s">
        <v>14</v>
      </c>
      <c r="L460" s="5" t="s">
        <v>14</v>
      </c>
      <c r="M460" s="16" t="s">
        <v>774</v>
      </c>
      <c r="N460" s="8" t="s">
        <v>501</v>
      </c>
      <c r="O460" s="91" t="s">
        <v>1792</v>
      </c>
      <c r="P460" s="45" t="s">
        <v>551</v>
      </c>
      <c r="Q460" s="45" t="s">
        <v>1829</v>
      </c>
    </row>
    <row r="461" spans="1:17" ht="45" x14ac:dyDescent="0.25">
      <c r="A461" s="39">
        <f t="shared" si="6"/>
        <v>453</v>
      </c>
      <c r="B461" s="18">
        <v>42675</v>
      </c>
      <c r="C461" s="18">
        <v>42675</v>
      </c>
      <c r="D461" s="7">
        <v>892</v>
      </c>
      <c r="E461" s="61">
        <v>-30000</v>
      </c>
      <c r="F461" s="95">
        <v>0</v>
      </c>
      <c r="G461" s="25" t="s">
        <v>107</v>
      </c>
      <c r="H461" s="25" t="s">
        <v>107</v>
      </c>
      <c r="I461" s="25" t="s">
        <v>107</v>
      </c>
      <c r="J461" s="45" t="s">
        <v>108</v>
      </c>
      <c r="K461" s="45" t="s">
        <v>14</v>
      </c>
      <c r="L461" s="45" t="s">
        <v>14</v>
      </c>
      <c r="M461" s="16" t="s">
        <v>109</v>
      </c>
      <c r="N461" s="8" t="s">
        <v>110</v>
      </c>
      <c r="O461" s="94" t="s">
        <v>1904</v>
      </c>
      <c r="P461" s="45" t="s">
        <v>551</v>
      </c>
      <c r="Q461" s="45" t="s">
        <v>805</v>
      </c>
    </row>
    <row r="462" spans="1:17" ht="60" x14ac:dyDescent="0.25">
      <c r="A462" s="39">
        <f t="shared" si="6"/>
        <v>454</v>
      </c>
      <c r="B462" s="18">
        <v>42676</v>
      </c>
      <c r="C462" s="18">
        <v>42676</v>
      </c>
      <c r="D462" s="7">
        <v>1957</v>
      </c>
      <c r="E462" s="61">
        <v>60000</v>
      </c>
      <c r="F462" s="95">
        <v>0</v>
      </c>
      <c r="G462" s="58" t="s">
        <v>259</v>
      </c>
      <c r="H462" s="58" t="s">
        <v>259</v>
      </c>
      <c r="I462" s="45" t="s">
        <v>19</v>
      </c>
      <c r="J462" s="133" t="s">
        <v>983</v>
      </c>
      <c r="K462" s="131" t="s">
        <v>14</v>
      </c>
      <c r="L462" s="5" t="s">
        <v>14</v>
      </c>
      <c r="M462" s="16" t="s">
        <v>109</v>
      </c>
      <c r="N462" s="8" t="s">
        <v>261</v>
      </c>
      <c r="O462" s="91" t="s">
        <v>1831</v>
      </c>
      <c r="P462" s="45" t="s">
        <v>577</v>
      </c>
      <c r="Q462" s="45" t="s">
        <v>1838</v>
      </c>
    </row>
    <row r="463" spans="1:17" ht="75" x14ac:dyDescent="0.25">
      <c r="A463" s="39">
        <f t="shared" si="6"/>
        <v>455</v>
      </c>
      <c r="B463" s="18">
        <v>42676</v>
      </c>
      <c r="C463" s="18">
        <v>42676</v>
      </c>
      <c r="D463" s="7">
        <v>1958</v>
      </c>
      <c r="E463" s="61">
        <v>238900.2</v>
      </c>
      <c r="F463" s="95">
        <v>0</v>
      </c>
      <c r="G463" s="25" t="s">
        <v>1562</v>
      </c>
      <c r="H463" s="25" t="s">
        <v>1562</v>
      </c>
      <c r="I463" s="10" t="s">
        <v>19</v>
      </c>
      <c r="J463" s="133" t="s">
        <v>988</v>
      </c>
      <c r="K463" s="131" t="s">
        <v>14</v>
      </c>
      <c r="L463" s="5" t="s">
        <v>14</v>
      </c>
      <c r="M463" s="16" t="s">
        <v>65</v>
      </c>
      <c r="N463" s="8" t="s">
        <v>1531</v>
      </c>
      <c r="O463" s="91" t="s">
        <v>1832</v>
      </c>
      <c r="P463" s="45" t="s">
        <v>540</v>
      </c>
      <c r="Q463" s="45" t="s">
        <v>1839</v>
      </c>
    </row>
    <row r="464" spans="1:17" ht="75" x14ac:dyDescent="0.25">
      <c r="A464" s="39">
        <f t="shared" si="6"/>
        <v>456</v>
      </c>
      <c r="B464" s="18">
        <v>42676</v>
      </c>
      <c r="C464" s="18">
        <v>42676</v>
      </c>
      <c r="D464" s="7">
        <v>34</v>
      </c>
      <c r="E464" s="61">
        <v>109016.31</v>
      </c>
      <c r="F464" s="95">
        <v>0</v>
      </c>
      <c r="G464" s="25" t="s">
        <v>1483</v>
      </c>
      <c r="H464" s="25" t="s">
        <v>1483</v>
      </c>
      <c r="I464" s="10" t="s">
        <v>118</v>
      </c>
      <c r="J464" s="133" t="s">
        <v>975</v>
      </c>
      <c r="K464" s="131" t="s">
        <v>14</v>
      </c>
      <c r="L464" s="5" t="s">
        <v>14</v>
      </c>
      <c r="M464" s="16" t="s">
        <v>1031</v>
      </c>
      <c r="N464" s="8" t="s">
        <v>510</v>
      </c>
      <c r="O464" s="91" t="s">
        <v>1833</v>
      </c>
      <c r="P464" s="45" t="s">
        <v>546</v>
      </c>
      <c r="Q464" s="45" t="s">
        <v>1836</v>
      </c>
    </row>
    <row r="465" spans="1:17" ht="75" x14ac:dyDescent="0.25">
      <c r="A465" s="39">
        <f t="shared" si="6"/>
        <v>457</v>
      </c>
      <c r="B465" s="18">
        <v>42676</v>
      </c>
      <c r="C465" s="18">
        <v>42676</v>
      </c>
      <c r="D465" s="7">
        <v>1960</v>
      </c>
      <c r="E465" s="61">
        <v>30000</v>
      </c>
      <c r="F465" s="95">
        <v>0</v>
      </c>
      <c r="G465" s="25" t="s">
        <v>84</v>
      </c>
      <c r="H465" s="25" t="s">
        <v>84</v>
      </c>
      <c r="I465" s="10" t="s">
        <v>19</v>
      </c>
      <c r="J465" s="133" t="s">
        <v>85</v>
      </c>
      <c r="K465" s="131" t="s">
        <v>14</v>
      </c>
      <c r="L465" s="5" t="s">
        <v>14</v>
      </c>
      <c r="M465" s="16" t="s">
        <v>86</v>
      </c>
      <c r="N465" s="8" t="s">
        <v>87</v>
      </c>
      <c r="O465" s="91" t="s">
        <v>1497</v>
      </c>
      <c r="P465" s="45" t="s">
        <v>551</v>
      </c>
      <c r="Q465" s="45" t="s">
        <v>1837</v>
      </c>
    </row>
    <row r="466" spans="1:17" ht="60" x14ac:dyDescent="0.25">
      <c r="A466" s="39">
        <f t="shared" si="6"/>
        <v>458</v>
      </c>
      <c r="B466" s="18">
        <v>42676</v>
      </c>
      <c r="C466" s="18">
        <v>42676</v>
      </c>
      <c r="D466" s="7">
        <v>1959</v>
      </c>
      <c r="E466" s="61">
        <v>168000</v>
      </c>
      <c r="F466" s="95">
        <v>0</v>
      </c>
      <c r="G466" s="25" t="s">
        <v>1600</v>
      </c>
      <c r="H466" s="25" t="s">
        <v>1600</v>
      </c>
      <c r="I466" s="10" t="s">
        <v>19</v>
      </c>
      <c r="J466" s="133" t="s">
        <v>1592</v>
      </c>
      <c r="K466" s="131" t="s">
        <v>14</v>
      </c>
      <c r="L466" s="5" t="s">
        <v>14</v>
      </c>
      <c r="M466" s="16" t="s">
        <v>917</v>
      </c>
      <c r="N466" s="8" t="s">
        <v>1599</v>
      </c>
      <c r="O466" s="91" t="s">
        <v>1834</v>
      </c>
      <c r="P466" s="45" t="s">
        <v>551</v>
      </c>
      <c r="Q466" s="45" t="s">
        <v>1835</v>
      </c>
    </row>
    <row r="467" spans="1:17" ht="75" x14ac:dyDescent="0.25">
      <c r="A467" s="39">
        <f t="shared" ref="A467:A530" si="7">A466+1</f>
        <v>459</v>
      </c>
      <c r="B467" s="18">
        <v>42677</v>
      </c>
      <c r="C467" s="18">
        <v>42677</v>
      </c>
      <c r="D467" s="7">
        <v>1956</v>
      </c>
      <c r="E467" s="61">
        <v>1286309.98</v>
      </c>
      <c r="F467" s="95">
        <v>0</v>
      </c>
      <c r="G467" s="25" t="s">
        <v>1271</v>
      </c>
      <c r="H467" s="25" t="s">
        <v>1271</v>
      </c>
      <c r="I467" s="10" t="s">
        <v>19</v>
      </c>
      <c r="J467" s="133" t="s">
        <v>54</v>
      </c>
      <c r="K467" s="131" t="s">
        <v>14</v>
      </c>
      <c r="L467" s="5" t="s">
        <v>14</v>
      </c>
      <c r="M467" s="16" t="s">
        <v>252</v>
      </c>
      <c r="N467" s="8" t="s">
        <v>1021</v>
      </c>
      <c r="O467" s="91" t="s">
        <v>1841</v>
      </c>
      <c r="P467" s="45" t="s">
        <v>551</v>
      </c>
      <c r="Q467" s="45" t="s">
        <v>1857</v>
      </c>
    </row>
    <row r="468" spans="1:17" ht="60" x14ac:dyDescent="0.25">
      <c r="A468" s="39">
        <f t="shared" si="7"/>
        <v>460</v>
      </c>
      <c r="B468" s="18">
        <v>42682</v>
      </c>
      <c r="C468" s="18">
        <v>42682</v>
      </c>
      <c r="D468" s="7">
        <v>4857</v>
      </c>
      <c r="E468" s="61">
        <v>176055.99</v>
      </c>
      <c r="F468" s="95">
        <v>0</v>
      </c>
      <c r="G468" s="25" t="s">
        <v>1855</v>
      </c>
      <c r="H468" s="25" t="s">
        <v>1855</v>
      </c>
      <c r="I468" s="10" t="s">
        <v>12</v>
      </c>
      <c r="J468" s="133" t="s">
        <v>1472</v>
      </c>
      <c r="K468" s="131" t="s">
        <v>14</v>
      </c>
      <c r="L468" s="5" t="s">
        <v>14</v>
      </c>
      <c r="M468" s="16" t="s">
        <v>1845</v>
      </c>
      <c r="N468" s="8" t="s">
        <v>1844</v>
      </c>
      <c r="O468" s="91" t="s">
        <v>1842</v>
      </c>
      <c r="P468" s="45" t="s">
        <v>551</v>
      </c>
      <c r="Q468" s="45" t="s">
        <v>1856</v>
      </c>
    </row>
    <row r="469" spans="1:17" ht="75" x14ac:dyDescent="0.25">
      <c r="A469" s="39">
        <f t="shared" si="7"/>
        <v>461</v>
      </c>
      <c r="B469" s="18">
        <v>42682</v>
      </c>
      <c r="C469" s="18">
        <v>42682</v>
      </c>
      <c r="D469" s="7">
        <v>4856</v>
      </c>
      <c r="E469" s="61">
        <v>315948.69</v>
      </c>
      <c r="F469" s="95">
        <v>0</v>
      </c>
      <c r="G469" s="25" t="s">
        <v>1575</v>
      </c>
      <c r="H469" s="25" t="s">
        <v>1575</v>
      </c>
      <c r="I469" s="10" t="s">
        <v>12</v>
      </c>
      <c r="J469" s="133" t="s">
        <v>1572</v>
      </c>
      <c r="K469" s="131" t="s">
        <v>14</v>
      </c>
      <c r="L469" s="5" t="s">
        <v>14</v>
      </c>
      <c r="M469" s="16" t="s">
        <v>1573</v>
      </c>
      <c r="N469" s="8" t="s">
        <v>470</v>
      </c>
      <c r="O469" s="91" t="s">
        <v>1843</v>
      </c>
      <c r="P469" s="45" t="s">
        <v>551</v>
      </c>
      <c r="Q469" s="45" t="s">
        <v>1854</v>
      </c>
    </row>
    <row r="470" spans="1:17" ht="75" x14ac:dyDescent="0.25">
      <c r="A470" s="39">
        <f t="shared" si="7"/>
        <v>462</v>
      </c>
      <c r="B470" s="18">
        <v>42683</v>
      </c>
      <c r="C470" s="18">
        <v>42683</v>
      </c>
      <c r="D470" s="7">
        <v>2039</v>
      </c>
      <c r="E470" s="61">
        <v>50000</v>
      </c>
      <c r="F470" s="95">
        <v>0</v>
      </c>
      <c r="G470" s="69" t="s">
        <v>417</v>
      </c>
      <c r="H470" s="69" t="s">
        <v>417</v>
      </c>
      <c r="I470" s="45" t="s">
        <v>387</v>
      </c>
      <c r="J470" s="133" t="s">
        <v>418</v>
      </c>
      <c r="K470" s="131" t="s">
        <v>14</v>
      </c>
      <c r="L470" s="5" t="s">
        <v>14</v>
      </c>
      <c r="M470" s="16" t="s">
        <v>65</v>
      </c>
      <c r="N470" s="8" t="s">
        <v>419</v>
      </c>
      <c r="O470" s="91" t="s">
        <v>1846</v>
      </c>
      <c r="P470" s="45" t="s">
        <v>551</v>
      </c>
      <c r="Q470" s="45" t="s">
        <v>1858</v>
      </c>
    </row>
    <row r="471" spans="1:17" ht="60" x14ac:dyDescent="0.25">
      <c r="A471" s="39">
        <f t="shared" si="7"/>
        <v>463</v>
      </c>
      <c r="B471" s="18">
        <v>42683</v>
      </c>
      <c r="C471" s="18">
        <v>42683</v>
      </c>
      <c r="D471" s="7">
        <v>2040</v>
      </c>
      <c r="E471" s="61">
        <v>681247.22</v>
      </c>
      <c r="F471" s="95">
        <v>0</v>
      </c>
      <c r="G471" s="25" t="s">
        <v>1485</v>
      </c>
      <c r="H471" s="25" t="s">
        <v>1485</v>
      </c>
      <c r="I471" s="10" t="s">
        <v>19</v>
      </c>
      <c r="J471" s="133" t="s">
        <v>1848</v>
      </c>
      <c r="K471" s="6" t="s">
        <v>26</v>
      </c>
      <c r="L471" s="5" t="s">
        <v>283</v>
      </c>
      <c r="M471" s="16"/>
      <c r="N471" s="8" t="s">
        <v>464</v>
      </c>
      <c r="O471" s="91" t="s">
        <v>1847</v>
      </c>
      <c r="P471" s="45" t="s">
        <v>550</v>
      </c>
      <c r="Q471" s="45" t="s">
        <v>1858</v>
      </c>
    </row>
    <row r="472" spans="1:17" ht="75" x14ac:dyDescent="0.25">
      <c r="A472" s="39">
        <f t="shared" si="7"/>
        <v>464</v>
      </c>
      <c r="B472" s="18">
        <v>42689</v>
      </c>
      <c r="C472" s="18">
        <v>42689</v>
      </c>
      <c r="D472" s="7">
        <v>2113</v>
      </c>
      <c r="E472" s="61">
        <v>144265.01</v>
      </c>
      <c r="F472" s="95">
        <v>0</v>
      </c>
      <c r="G472" s="25" t="s">
        <v>1861</v>
      </c>
      <c r="H472" s="25" t="s">
        <v>1861</v>
      </c>
      <c r="I472" s="10" t="s">
        <v>19</v>
      </c>
      <c r="J472" s="133" t="s">
        <v>1853</v>
      </c>
      <c r="K472" s="131" t="s">
        <v>14</v>
      </c>
      <c r="L472" s="5" t="s">
        <v>14</v>
      </c>
      <c r="M472" s="16" t="s">
        <v>1859</v>
      </c>
      <c r="N472" s="8" t="s">
        <v>213</v>
      </c>
      <c r="O472" s="91" t="s">
        <v>1849</v>
      </c>
      <c r="P472" s="45" t="s">
        <v>546</v>
      </c>
      <c r="Q472" s="45" t="s">
        <v>1862</v>
      </c>
    </row>
    <row r="473" spans="1:17" ht="75" x14ac:dyDescent="0.25">
      <c r="A473" s="39">
        <f t="shared" si="7"/>
        <v>465</v>
      </c>
      <c r="B473" s="18">
        <v>42689</v>
      </c>
      <c r="C473" s="18">
        <v>42689</v>
      </c>
      <c r="D473" s="7">
        <v>35</v>
      </c>
      <c r="E473" s="61">
        <v>957477.81</v>
      </c>
      <c r="F473" s="95">
        <v>0</v>
      </c>
      <c r="G473" s="25" t="s">
        <v>1756</v>
      </c>
      <c r="H473" s="25" t="s">
        <v>1756</v>
      </c>
      <c r="I473" s="10" t="s">
        <v>118</v>
      </c>
      <c r="J473" s="133" t="s">
        <v>1571</v>
      </c>
      <c r="K473" s="131" t="s">
        <v>14</v>
      </c>
      <c r="L473" s="5" t="s">
        <v>14</v>
      </c>
      <c r="M473" s="16" t="s">
        <v>1020</v>
      </c>
      <c r="N473" s="8" t="s">
        <v>1755</v>
      </c>
      <c r="O473" s="91" t="s">
        <v>1850</v>
      </c>
      <c r="P473" s="45" t="s">
        <v>551</v>
      </c>
      <c r="Q473" s="45" t="s">
        <v>1863</v>
      </c>
    </row>
    <row r="474" spans="1:17" ht="60" x14ac:dyDescent="0.25">
      <c r="A474" s="39">
        <f t="shared" si="7"/>
        <v>466</v>
      </c>
      <c r="B474" s="18">
        <v>42689</v>
      </c>
      <c r="C474" s="18">
        <v>42689</v>
      </c>
      <c r="D474" s="7">
        <v>2111</v>
      </c>
      <c r="E474" s="61">
        <v>1107000</v>
      </c>
      <c r="F474" s="95">
        <v>0</v>
      </c>
      <c r="G474" s="25" t="s">
        <v>1284</v>
      </c>
      <c r="H474" s="25" t="s">
        <v>1284</v>
      </c>
      <c r="I474" s="10" t="s">
        <v>19</v>
      </c>
      <c r="J474" s="133" t="s">
        <v>1283</v>
      </c>
      <c r="K474" s="131" t="s">
        <v>14</v>
      </c>
      <c r="L474" s="5" t="s">
        <v>14</v>
      </c>
      <c r="M474" s="16" t="s">
        <v>1286</v>
      </c>
      <c r="N474" s="8" t="s">
        <v>443</v>
      </c>
      <c r="O474" s="91" t="s">
        <v>1851</v>
      </c>
      <c r="P474" s="45" t="s">
        <v>551</v>
      </c>
      <c r="Q474" s="45" t="s">
        <v>1864</v>
      </c>
    </row>
    <row r="475" spans="1:17" ht="60" x14ac:dyDescent="0.25">
      <c r="A475" s="39">
        <f t="shared" si="7"/>
        <v>467</v>
      </c>
      <c r="B475" s="18">
        <v>42689</v>
      </c>
      <c r="C475" s="18">
        <v>42689</v>
      </c>
      <c r="D475" s="7">
        <v>2112</v>
      </c>
      <c r="E475" s="61">
        <v>211803.4</v>
      </c>
      <c r="F475" s="95">
        <v>0</v>
      </c>
      <c r="G475" s="25" t="s">
        <v>1272</v>
      </c>
      <c r="H475" s="25" t="s">
        <v>1272</v>
      </c>
      <c r="I475" s="10" t="s">
        <v>19</v>
      </c>
      <c r="J475" s="133" t="s">
        <v>1221</v>
      </c>
      <c r="K475" s="131" t="s">
        <v>1223</v>
      </c>
      <c r="L475" s="5" t="s">
        <v>1222</v>
      </c>
      <c r="M475" s="16" t="s">
        <v>1860</v>
      </c>
      <c r="N475" s="8" t="s">
        <v>218</v>
      </c>
      <c r="O475" s="91" t="s">
        <v>1852</v>
      </c>
      <c r="P475" s="45" t="s">
        <v>551</v>
      </c>
      <c r="Q475" s="45" t="s">
        <v>1865</v>
      </c>
    </row>
    <row r="476" spans="1:17" ht="75" x14ac:dyDescent="0.25">
      <c r="A476" s="39">
        <f t="shared" si="7"/>
        <v>468</v>
      </c>
      <c r="B476" s="18">
        <v>42690</v>
      </c>
      <c r="C476" s="18">
        <v>42690</v>
      </c>
      <c r="D476" s="7">
        <v>2115</v>
      </c>
      <c r="E476" s="61">
        <v>501574.22</v>
      </c>
      <c r="F476" s="95">
        <v>0</v>
      </c>
      <c r="G476" s="25" t="s">
        <v>1048</v>
      </c>
      <c r="H476" s="25" t="s">
        <v>1048</v>
      </c>
      <c r="I476" s="10" t="s">
        <v>19</v>
      </c>
      <c r="J476" s="133" t="s">
        <v>996</v>
      </c>
      <c r="K476" s="131" t="s">
        <v>14</v>
      </c>
      <c r="L476" s="5" t="s">
        <v>14</v>
      </c>
      <c r="M476" s="16" t="s">
        <v>208</v>
      </c>
      <c r="N476" s="8" t="s">
        <v>1026</v>
      </c>
      <c r="O476" s="91" t="s">
        <v>1866</v>
      </c>
      <c r="P476" s="45" t="s">
        <v>540</v>
      </c>
      <c r="Q476" s="45" t="s">
        <v>1868</v>
      </c>
    </row>
    <row r="477" spans="1:17" ht="60" x14ac:dyDescent="0.25">
      <c r="A477" s="39">
        <f t="shared" si="7"/>
        <v>469</v>
      </c>
      <c r="B477" s="18">
        <v>42690</v>
      </c>
      <c r="C477" s="18">
        <v>42690</v>
      </c>
      <c r="D477" s="7">
        <v>2114</v>
      </c>
      <c r="E477" s="61">
        <v>36288</v>
      </c>
      <c r="F477" s="95">
        <v>0</v>
      </c>
      <c r="G477" s="25" t="s">
        <v>1580</v>
      </c>
      <c r="H477" s="25" t="s">
        <v>1580</v>
      </c>
      <c r="I477" s="10" t="s">
        <v>19</v>
      </c>
      <c r="J477" s="133" t="s">
        <v>1508</v>
      </c>
      <c r="K477" s="131" t="s">
        <v>14</v>
      </c>
      <c r="L477" s="5" t="s">
        <v>14</v>
      </c>
      <c r="M477" s="16" t="s">
        <v>1528</v>
      </c>
      <c r="N477" s="8" t="s">
        <v>229</v>
      </c>
      <c r="O477" s="91" t="s">
        <v>1867</v>
      </c>
      <c r="P477" s="45" t="s">
        <v>540</v>
      </c>
      <c r="Q477" s="45" t="s">
        <v>1869</v>
      </c>
    </row>
    <row r="478" spans="1:17" ht="60" x14ac:dyDescent="0.25">
      <c r="A478" s="39">
        <f t="shared" si="7"/>
        <v>470</v>
      </c>
      <c r="B478" s="18">
        <v>42692</v>
      </c>
      <c r="C478" s="18">
        <v>42692</v>
      </c>
      <c r="D478" s="7">
        <v>37</v>
      </c>
      <c r="E478" s="61">
        <v>134351.51999999999</v>
      </c>
      <c r="F478" s="95">
        <v>0</v>
      </c>
      <c r="G478" s="25" t="s">
        <v>1895</v>
      </c>
      <c r="H478" s="25" t="s">
        <v>1895</v>
      </c>
      <c r="I478" s="10" t="s">
        <v>118</v>
      </c>
      <c r="J478" s="133" t="s">
        <v>983</v>
      </c>
      <c r="K478" s="131" t="s">
        <v>14</v>
      </c>
      <c r="L478" s="5" t="s">
        <v>14</v>
      </c>
      <c r="M478" s="16" t="s">
        <v>1017</v>
      </c>
      <c r="N478" s="8" t="s">
        <v>1875</v>
      </c>
      <c r="O478" s="91" t="s">
        <v>1870</v>
      </c>
      <c r="P478" s="45" t="s">
        <v>562</v>
      </c>
      <c r="Q478" s="45" t="s">
        <v>1879</v>
      </c>
    </row>
    <row r="479" spans="1:17" ht="60" x14ac:dyDescent="0.25">
      <c r="A479" s="39">
        <f t="shared" si="7"/>
        <v>471</v>
      </c>
      <c r="B479" s="18">
        <v>42692</v>
      </c>
      <c r="C479" s="18">
        <v>42692</v>
      </c>
      <c r="D479" s="7">
        <v>38</v>
      </c>
      <c r="E479" s="61">
        <v>109599.66</v>
      </c>
      <c r="F479" s="95">
        <v>0</v>
      </c>
      <c r="G479" s="25" t="s">
        <v>1897</v>
      </c>
      <c r="H479" s="25" t="s">
        <v>1897</v>
      </c>
      <c r="I479" s="10" t="s">
        <v>118</v>
      </c>
      <c r="J479" s="133" t="s">
        <v>1873</v>
      </c>
      <c r="K479" s="131" t="s">
        <v>14</v>
      </c>
      <c r="L479" s="5" t="s">
        <v>14</v>
      </c>
      <c r="M479" s="16" t="s">
        <v>1699</v>
      </c>
      <c r="N479" s="8" t="s">
        <v>1876</v>
      </c>
      <c r="O479" s="91" t="s">
        <v>1871</v>
      </c>
      <c r="P479" s="45" t="s">
        <v>577</v>
      </c>
      <c r="Q479" s="45" t="s">
        <v>1881</v>
      </c>
    </row>
    <row r="480" spans="1:17" ht="60" x14ac:dyDescent="0.25">
      <c r="A480" s="39">
        <f t="shared" si="7"/>
        <v>472</v>
      </c>
      <c r="B480" s="18">
        <v>42692</v>
      </c>
      <c r="C480" s="18">
        <v>42692</v>
      </c>
      <c r="D480" s="7">
        <v>2166</v>
      </c>
      <c r="E480" s="61">
        <v>157893.6</v>
      </c>
      <c r="F480" s="95">
        <v>0</v>
      </c>
      <c r="G480" s="25" t="s">
        <v>1896</v>
      </c>
      <c r="H480" s="25" t="s">
        <v>1896</v>
      </c>
      <c r="I480" s="10" t="s">
        <v>19</v>
      </c>
      <c r="J480" s="133" t="s">
        <v>1874</v>
      </c>
      <c r="K480" s="131" t="s">
        <v>14</v>
      </c>
      <c r="L480" s="5" t="s">
        <v>14</v>
      </c>
      <c r="M480" s="16" t="s">
        <v>1877</v>
      </c>
      <c r="N480" s="8" t="s">
        <v>1878</v>
      </c>
      <c r="O480" s="91" t="s">
        <v>1872</v>
      </c>
      <c r="P480" s="45" t="s">
        <v>577</v>
      </c>
      <c r="Q480" s="45" t="s">
        <v>1880</v>
      </c>
    </row>
    <row r="481" spans="1:17" ht="75" x14ac:dyDescent="0.25">
      <c r="A481" s="39">
        <f t="shared" si="7"/>
        <v>473</v>
      </c>
      <c r="B481" s="18">
        <v>42692</v>
      </c>
      <c r="C481" s="18">
        <v>42695</v>
      </c>
      <c r="D481" s="7">
        <v>36</v>
      </c>
      <c r="E481" s="61">
        <v>491000</v>
      </c>
      <c r="F481" s="95">
        <v>0</v>
      </c>
      <c r="G481" s="58" t="s">
        <v>1489</v>
      </c>
      <c r="H481" s="58" t="s">
        <v>1489</v>
      </c>
      <c r="I481" s="45" t="s">
        <v>118</v>
      </c>
      <c r="J481" s="133" t="s">
        <v>1246</v>
      </c>
      <c r="K481" s="6" t="s">
        <v>14</v>
      </c>
      <c r="L481" s="5" t="s">
        <v>14</v>
      </c>
      <c r="M481" s="16" t="s">
        <v>65</v>
      </c>
      <c r="N481" s="8" t="s">
        <v>1490</v>
      </c>
      <c r="O481" s="91" t="s">
        <v>1914</v>
      </c>
      <c r="P481" s="45" t="s">
        <v>551</v>
      </c>
      <c r="Q481" s="45" t="s">
        <v>1915</v>
      </c>
    </row>
    <row r="482" spans="1:17" ht="75" x14ac:dyDescent="0.25">
      <c r="A482" s="39">
        <f t="shared" si="7"/>
        <v>474</v>
      </c>
      <c r="B482" s="18">
        <v>42698</v>
      </c>
      <c r="C482" s="18">
        <v>42698</v>
      </c>
      <c r="D482" s="7">
        <v>2180</v>
      </c>
      <c r="E482" s="61">
        <v>317388.13</v>
      </c>
      <c r="F482" s="95">
        <v>0</v>
      </c>
      <c r="G482" s="25" t="s">
        <v>423</v>
      </c>
      <c r="H482" s="25" t="s">
        <v>423</v>
      </c>
      <c r="I482" s="10" t="s">
        <v>19</v>
      </c>
      <c r="J482" s="133" t="s">
        <v>1676</v>
      </c>
      <c r="K482" s="131" t="s">
        <v>14</v>
      </c>
      <c r="L482" s="5" t="s">
        <v>14</v>
      </c>
      <c r="M482" s="16" t="s">
        <v>65</v>
      </c>
      <c r="N482" s="8" t="s">
        <v>425</v>
      </c>
      <c r="O482" s="91" t="s">
        <v>1882</v>
      </c>
      <c r="P482" s="45" t="s">
        <v>562</v>
      </c>
      <c r="Q482" s="45" t="s">
        <v>1913</v>
      </c>
    </row>
    <row r="483" spans="1:17" ht="75" x14ac:dyDescent="0.25">
      <c r="A483" s="39">
        <f t="shared" si="7"/>
        <v>475</v>
      </c>
      <c r="B483" s="18">
        <v>42698</v>
      </c>
      <c r="C483" s="18">
        <v>42698</v>
      </c>
      <c r="D483" s="7">
        <v>2181</v>
      </c>
      <c r="E483" s="61">
        <v>50000</v>
      </c>
      <c r="F483" s="95">
        <v>0</v>
      </c>
      <c r="G483" s="25" t="s">
        <v>84</v>
      </c>
      <c r="H483" s="25" t="s">
        <v>84</v>
      </c>
      <c r="I483" s="10" t="s">
        <v>19</v>
      </c>
      <c r="J483" s="133" t="s">
        <v>85</v>
      </c>
      <c r="K483" s="131" t="s">
        <v>14</v>
      </c>
      <c r="L483" s="5" t="s">
        <v>14</v>
      </c>
      <c r="M483" s="16" t="s">
        <v>86</v>
      </c>
      <c r="N483" s="8" t="s">
        <v>87</v>
      </c>
      <c r="O483" s="91" t="s">
        <v>1497</v>
      </c>
      <c r="P483" s="45" t="s">
        <v>551</v>
      </c>
      <c r="Q483" s="45" t="s">
        <v>1911</v>
      </c>
    </row>
    <row r="484" spans="1:17" ht="60" x14ac:dyDescent="0.25">
      <c r="A484" s="39">
        <f t="shared" si="7"/>
        <v>476</v>
      </c>
      <c r="B484" s="18">
        <v>42698</v>
      </c>
      <c r="C484" s="18">
        <v>42698</v>
      </c>
      <c r="D484" s="7">
        <v>2182</v>
      </c>
      <c r="E484" s="61">
        <v>639478.5</v>
      </c>
      <c r="F484" s="95">
        <v>0</v>
      </c>
      <c r="G484" s="58" t="s">
        <v>738</v>
      </c>
      <c r="H484" s="11" t="s">
        <v>738</v>
      </c>
      <c r="I484" s="45" t="s">
        <v>387</v>
      </c>
      <c r="J484" s="133" t="s">
        <v>1002</v>
      </c>
      <c r="K484" s="131" t="s">
        <v>14</v>
      </c>
      <c r="L484" s="5" t="s">
        <v>14</v>
      </c>
      <c r="M484" s="16" t="s">
        <v>767</v>
      </c>
      <c r="N484" s="8" t="s">
        <v>770</v>
      </c>
      <c r="O484" s="91" t="s">
        <v>1883</v>
      </c>
      <c r="P484" s="45" t="s">
        <v>577</v>
      </c>
      <c r="Q484" s="45" t="s">
        <v>1910</v>
      </c>
    </row>
    <row r="485" spans="1:17" ht="60" x14ac:dyDescent="0.25">
      <c r="A485" s="39">
        <f t="shared" si="7"/>
        <v>477</v>
      </c>
      <c r="B485" s="18">
        <v>42699</v>
      </c>
      <c r="C485" s="18">
        <v>42699</v>
      </c>
      <c r="D485" s="7">
        <v>2183</v>
      </c>
      <c r="E485" s="61">
        <v>474103</v>
      </c>
      <c r="F485" s="95">
        <v>0</v>
      </c>
      <c r="G485" s="25" t="s">
        <v>431</v>
      </c>
      <c r="H485" s="25" t="s">
        <v>431</v>
      </c>
      <c r="I485" s="10" t="s">
        <v>19</v>
      </c>
      <c r="J485" s="133" t="s">
        <v>816</v>
      </c>
      <c r="K485" s="131" t="s">
        <v>14</v>
      </c>
      <c r="L485" s="5" t="s">
        <v>14</v>
      </c>
      <c r="M485" s="16" t="s">
        <v>1701</v>
      </c>
      <c r="N485" s="8" t="s">
        <v>434</v>
      </c>
      <c r="O485" s="91" t="s">
        <v>1884</v>
      </c>
      <c r="P485" s="45" t="s">
        <v>540</v>
      </c>
      <c r="Q485" s="45" t="s">
        <v>1912</v>
      </c>
    </row>
    <row r="486" spans="1:17" ht="75" x14ac:dyDescent="0.25">
      <c r="A486" s="39">
        <f t="shared" si="7"/>
        <v>478</v>
      </c>
      <c r="B486" s="18">
        <v>42702</v>
      </c>
      <c r="C486" s="18">
        <v>42702</v>
      </c>
      <c r="D486" s="7">
        <v>39</v>
      </c>
      <c r="E486" s="61">
        <v>213501.54</v>
      </c>
      <c r="F486" s="95">
        <v>0</v>
      </c>
      <c r="G486" s="25" t="s">
        <v>409</v>
      </c>
      <c r="H486" s="25" t="s">
        <v>409</v>
      </c>
      <c r="I486" s="10" t="s">
        <v>118</v>
      </c>
      <c r="J486" s="133" t="s">
        <v>410</v>
      </c>
      <c r="K486" s="131" t="s">
        <v>14</v>
      </c>
      <c r="L486" s="5" t="s">
        <v>14</v>
      </c>
      <c r="M486" s="16" t="s">
        <v>1373</v>
      </c>
      <c r="N486" s="8" t="s">
        <v>121</v>
      </c>
      <c r="O486" s="91" t="s">
        <v>1885</v>
      </c>
      <c r="P486" s="45" t="s">
        <v>551</v>
      </c>
      <c r="Q486" s="45" t="s">
        <v>1900</v>
      </c>
    </row>
    <row r="487" spans="1:17" ht="60" x14ac:dyDescent="0.25">
      <c r="A487" s="39">
        <f t="shared" si="7"/>
        <v>479</v>
      </c>
      <c r="B487" s="18">
        <v>42703</v>
      </c>
      <c r="C487" s="18">
        <v>42703</v>
      </c>
      <c r="D487" s="7">
        <v>2184</v>
      </c>
      <c r="E487" s="61">
        <v>14330.79</v>
      </c>
      <c r="F487" s="95">
        <v>0</v>
      </c>
      <c r="G487" s="25" t="s">
        <v>1048</v>
      </c>
      <c r="H487" s="25" t="s">
        <v>1048</v>
      </c>
      <c r="I487" s="10" t="s">
        <v>19</v>
      </c>
      <c r="J487" s="133" t="s">
        <v>1510</v>
      </c>
      <c r="K487" s="131" t="s">
        <v>14</v>
      </c>
      <c r="L487" s="5" t="s">
        <v>14</v>
      </c>
      <c r="M487" s="16" t="s">
        <v>208</v>
      </c>
      <c r="N487" s="8" t="s">
        <v>1026</v>
      </c>
      <c r="O487" s="91" t="s">
        <v>1886</v>
      </c>
      <c r="P487" s="45" t="s">
        <v>957</v>
      </c>
      <c r="Q487" s="45" t="s">
        <v>1908</v>
      </c>
    </row>
    <row r="488" spans="1:17" ht="60" x14ac:dyDescent="0.25">
      <c r="A488" s="39">
        <f t="shared" si="7"/>
        <v>480</v>
      </c>
      <c r="B488" s="18">
        <v>42703</v>
      </c>
      <c r="C488" s="18">
        <v>42703</v>
      </c>
      <c r="D488" s="7">
        <v>2185</v>
      </c>
      <c r="E488" s="61">
        <v>283608.65000000002</v>
      </c>
      <c r="F488" s="95">
        <v>0</v>
      </c>
      <c r="G488" s="25" t="s">
        <v>239</v>
      </c>
      <c r="H488" s="25" t="s">
        <v>239</v>
      </c>
      <c r="I488" s="10" t="s">
        <v>19</v>
      </c>
      <c r="J488" s="133" t="s">
        <v>240</v>
      </c>
      <c r="K488" s="131" t="s">
        <v>14</v>
      </c>
      <c r="L488" s="5" t="s">
        <v>14</v>
      </c>
      <c r="M488" s="16" t="s">
        <v>180</v>
      </c>
      <c r="N488" s="8" t="s">
        <v>241</v>
      </c>
      <c r="O488" s="91" t="s">
        <v>1887</v>
      </c>
      <c r="P488" s="45" t="s">
        <v>562</v>
      </c>
      <c r="Q488" s="45" t="s">
        <v>1907</v>
      </c>
    </row>
    <row r="489" spans="1:17" ht="60" x14ac:dyDescent="0.25">
      <c r="A489" s="39">
        <f t="shared" si="7"/>
        <v>481</v>
      </c>
      <c r="B489" s="18">
        <v>42703</v>
      </c>
      <c r="C489" s="18">
        <v>42703</v>
      </c>
      <c r="D489" s="7">
        <v>2186</v>
      </c>
      <c r="E489" s="61">
        <v>350000</v>
      </c>
      <c r="F489" s="95">
        <v>0</v>
      </c>
      <c r="G489" s="25" t="s">
        <v>1713</v>
      </c>
      <c r="H489" s="25" t="s">
        <v>1713</v>
      </c>
      <c r="I489" s="10" t="s">
        <v>19</v>
      </c>
      <c r="J489" s="133" t="s">
        <v>1667</v>
      </c>
      <c r="K489" s="139" t="s">
        <v>1223</v>
      </c>
      <c r="L489" s="5" t="s">
        <v>1222</v>
      </c>
      <c r="M489" s="16" t="s">
        <v>1711</v>
      </c>
      <c r="N489" s="8" t="s">
        <v>393</v>
      </c>
      <c r="O489" s="91" t="s">
        <v>1888</v>
      </c>
      <c r="P489" s="45" t="s">
        <v>551</v>
      </c>
      <c r="Q489" s="45" t="s">
        <v>1909</v>
      </c>
    </row>
    <row r="490" spans="1:17" ht="60" x14ac:dyDescent="0.25">
      <c r="A490" s="39">
        <f t="shared" si="7"/>
        <v>482</v>
      </c>
      <c r="B490" s="18">
        <v>42703</v>
      </c>
      <c r="C490" s="18">
        <v>42703</v>
      </c>
      <c r="D490" s="7">
        <v>2187</v>
      </c>
      <c r="E490" s="61">
        <v>324699.77</v>
      </c>
      <c r="F490" s="95">
        <v>0</v>
      </c>
      <c r="G490" s="25" t="s">
        <v>18</v>
      </c>
      <c r="H490" s="25" t="s">
        <v>18</v>
      </c>
      <c r="I490" s="10" t="s">
        <v>19</v>
      </c>
      <c r="J490" s="133" t="s">
        <v>166</v>
      </c>
      <c r="K490" s="6" t="s">
        <v>14</v>
      </c>
      <c r="L490" s="5" t="s">
        <v>14</v>
      </c>
      <c r="M490" s="16" t="s">
        <v>1033</v>
      </c>
      <c r="N490" s="8" t="s">
        <v>21</v>
      </c>
      <c r="O490" s="91" t="s">
        <v>1889</v>
      </c>
      <c r="P490" s="45" t="s">
        <v>551</v>
      </c>
      <c r="Q490" s="45" t="s">
        <v>1901</v>
      </c>
    </row>
    <row r="491" spans="1:17" ht="60" x14ac:dyDescent="0.25">
      <c r="A491" s="39">
        <f t="shared" si="7"/>
        <v>483</v>
      </c>
      <c r="B491" s="18">
        <v>42703</v>
      </c>
      <c r="C491" s="18">
        <v>42703</v>
      </c>
      <c r="D491" s="7">
        <v>5311</v>
      </c>
      <c r="E491" s="61">
        <v>171500</v>
      </c>
      <c r="F491" s="95">
        <v>0</v>
      </c>
      <c r="G491" s="25" t="s">
        <v>1696</v>
      </c>
      <c r="H491" s="25" t="s">
        <v>1696</v>
      </c>
      <c r="I491" s="10" t="s">
        <v>12</v>
      </c>
      <c r="J491" s="133" t="s">
        <v>274</v>
      </c>
      <c r="K491" s="131" t="s">
        <v>14</v>
      </c>
      <c r="L491" s="5" t="s">
        <v>14</v>
      </c>
      <c r="M491" s="16" t="s">
        <v>1695</v>
      </c>
      <c r="N491" s="8" t="s">
        <v>501</v>
      </c>
      <c r="O491" s="91" t="s">
        <v>1890</v>
      </c>
      <c r="P491" s="45" t="s">
        <v>540</v>
      </c>
      <c r="Q491" s="45" t="s">
        <v>1967</v>
      </c>
    </row>
    <row r="492" spans="1:17" ht="90" x14ac:dyDescent="0.25">
      <c r="A492" s="39">
        <f t="shared" si="7"/>
        <v>484</v>
      </c>
      <c r="B492" s="18">
        <v>42703</v>
      </c>
      <c r="C492" s="18">
        <v>42703</v>
      </c>
      <c r="D492" s="7">
        <v>2188</v>
      </c>
      <c r="E492" s="61">
        <v>652649.73</v>
      </c>
      <c r="F492" s="95">
        <v>0</v>
      </c>
      <c r="G492" s="92" t="s">
        <v>947</v>
      </c>
      <c r="H492" s="25" t="s">
        <v>947</v>
      </c>
      <c r="I492" s="20" t="s">
        <v>387</v>
      </c>
      <c r="J492" s="133" t="s">
        <v>824</v>
      </c>
      <c r="K492" s="6" t="s">
        <v>14</v>
      </c>
      <c r="L492" s="5" t="s">
        <v>14</v>
      </c>
      <c r="M492" s="16" t="s">
        <v>867</v>
      </c>
      <c r="N492" s="8" t="s">
        <v>948</v>
      </c>
      <c r="O492" s="91" t="s">
        <v>1891</v>
      </c>
      <c r="P492" s="45" t="s">
        <v>551</v>
      </c>
      <c r="Q492" s="45" t="s">
        <v>1905</v>
      </c>
    </row>
    <row r="493" spans="1:17" ht="60" x14ac:dyDescent="0.25">
      <c r="A493" s="39">
        <f t="shared" si="7"/>
        <v>485</v>
      </c>
      <c r="B493" s="18">
        <v>42703</v>
      </c>
      <c r="C493" s="18">
        <v>42703</v>
      </c>
      <c r="D493" s="7">
        <v>2189</v>
      </c>
      <c r="E493" s="61">
        <v>108752</v>
      </c>
      <c r="F493" s="95">
        <v>0</v>
      </c>
      <c r="G493" s="25" t="s">
        <v>431</v>
      </c>
      <c r="H493" s="25" t="s">
        <v>431</v>
      </c>
      <c r="I493" s="10" t="s">
        <v>19</v>
      </c>
      <c r="J493" s="133" t="s">
        <v>1681</v>
      </c>
      <c r="K493" s="131" t="s">
        <v>14</v>
      </c>
      <c r="L493" s="5" t="s">
        <v>14</v>
      </c>
      <c r="M493" s="16" t="s">
        <v>1701</v>
      </c>
      <c r="N493" s="8" t="s">
        <v>434</v>
      </c>
      <c r="O493" s="91" t="s">
        <v>1892</v>
      </c>
      <c r="P493" s="45" t="s">
        <v>540</v>
      </c>
      <c r="Q493" s="45" t="s">
        <v>1906</v>
      </c>
    </row>
    <row r="494" spans="1:17" ht="90" x14ac:dyDescent="0.25">
      <c r="A494" s="39">
        <f t="shared" si="7"/>
        <v>486</v>
      </c>
      <c r="B494" s="18">
        <v>42703</v>
      </c>
      <c r="C494" s="18">
        <v>42703</v>
      </c>
      <c r="D494" s="7">
        <v>2190</v>
      </c>
      <c r="E494" s="61">
        <v>132000</v>
      </c>
      <c r="F494" s="95">
        <v>0</v>
      </c>
      <c r="G494" s="58" t="s">
        <v>436</v>
      </c>
      <c r="H494" s="58" t="s">
        <v>436</v>
      </c>
      <c r="I494" s="45" t="s">
        <v>19</v>
      </c>
      <c r="J494" s="133" t="s">
        <v>437</v>
      </c>
      <c r="K494" s="131" t="s">
        <v>14</v>
      </c>
      <c r="L494" s="5" t="s">
        <v>14</v>
      </c>
      <c r="M494" s="16" t="s">
        <v>867</v>
      </c>
      <c r="N494" s="8" t="s">
        <v>439</v>
      </c>
      <c r="O494" s="91" t="s">
        <v>1893</v>
      </c>
      <c r="P494" s="45" t="s">
        <v>551</v>
      </c>
      <c r="Q494" s="45" t="s">
        <v>1903</v>
      </c>
    </row>
    <row r="495" spans="1:17" ht="75" x14ac:dyDescent="0.25">
      <c r="A495" s="39">
        <f t="shared" si="7"/>
        <v>487</v>
      </c>
      <c r="B495" s="18">
        <v>42703</v>
      </c>
      <c r="C495" s="18">
        <v>42703</v>
      </c>
      <c r="D495" s="7">
        <v>2191</v>
      </c>
      <c r="E495" s="61">
        <v>215425.79</v>
      </c>
      <c r="F495" s="95">
        <v>0</v>
      </c>
      <c r="G495" s="25" t="s">
        <v>941</v>
      </c>
      <c r="H495" s="25" t="s">
        <v>941</v>
      </c>
      <c r="I495" s="10" t="s">
        <v>387</v>
      </c>
      <c r="J495" s="133" t="s">
        <v>822</v>
      </c>
      <c r="K495" s="131" t="s">
        <v>14</v>
      </c>
      <c r="L495" s="5" t="s">
        <v>14</v>
      </c>
      <c r="M495" s="16" t="s">
        <v>322</v>
      </c>
      <c r="N495" s="8" t="s">
        <v>148</v>
      </c>
      <c r="O495" s="91" t="s">
        <v>1894</v>
      </c>
      <c r="P495" s="45" t="s">
        <v>540</v>
      </c>
      <c r="Q495" s="45" t="s">
        <v>1902</v>
      </c>
    </row>
    <row r="496" spans="1:17" ht="60" x14ac:dyDescent="0.25">
      <c r="A496" s="39">
        <f t="shared" si="7"/>
        <v>488</v>
      </c>
      <c r="B496" s="18">
        <v>42705</v>
      </c>
      <c r="C496" s="18">
        <v>42705</v>
      </c>
      <c r="D496" s="7">
        <v>2200</v>
      </c>
      <c r="E496" s="61">
        <v>9277.14</v>
      </c>
      <c r="F496" s="95">
        <v>0</v>
      </c>
      <c r="G496" s="25" t="s">
        <v>18</v>
      </c>
      <c r="H496" s="25" t="s">
        <v>18</v>
      </c>
      <c r="I496" s="10" t="s">
        <v>19</v>
      </c>
      <c r="J496" s="133" t="s">
        <v>1510</v>
      </c>
      <c r="K496" s="131" t="s">
        <v>14</v>
      </c>
      <c r="L496" s="5" t="s">
        <v>14</v>
      </c>
      <c r="M496" s="16" t="s">
        <v>1033</v>
      </c>
      <c r="N496" s="8" t="s">
        <v>21</v>
      </c>
      <c r="O496" s="91" t="s">
        <v>1918</v>
      </c>
      <c r="P496" s="45" t="s">
        <v>957</v>
      </c>
      <c r="Q496" s="45" t="s">
        <v>1928</v>
      </c>
    </row>
    <row r="497" spans="1:17" ht="75" x14ac:dyDescent="0.25">
      <c r="A497" s="39">
        <f t="shared" si="7"/>
        <v>489</v>
      </c>
      <c r="B497" s="18">
        <v>42705</v>
      </c>
      <c r="C497" s="18">
        <v>42705</v>
      </c>
      <c r="D497" s="7">
        <v>2201</v>
      </c>
      <c r="E497" s="61">
        <v>3840</v>
      </c>
      <c r="F497" s="95">
        <v>0</v>
      </c>
      <c r="G497" s="92" t="s">
        <v>1552</v>
      </c>
      <c r="H497" s="11" t="s">
        <v>963</v>
      </c>
      <c r="I497" s="10" t="s">
        <v>387</v>
      </c>
      <c r="J497" s="133" t="s">
        <v>1514</v>
      </c>
      <c r="K497" s="131" t="s">
        <v>14</v>
      </c>
      <c r="L497" s="5" t="s">
        <v>14</v>
      </c>
      <c r="M497" s="16" t="s">
        <v>960</v>
      </c>
      <c r="N497" s="8" t="s">
        <v>961</v>
      </c>
      <c r="O497" s="91" t="s">
        <v>1919</v>
      </c>
      <c r="P497" s="45" t="s">
        <v>573</v>
      </c>
      <c r="Q497" s="45" t="s">
        <v>1929</v>
      </c>
    </row>
    <row r="498" spans="1:17" ht="75" x14ac:dyDescent="0.25">
      <c r="A498" s="39">
        <f t="shared" si="7"/>
        <v>490</v>
      </c>
      <c r="B498" s="18">
        <v>42705</v>
      </c>
      <c r="C498" s="18">
        <v>42705</v>
      </c>
      <c r="D498" s="7">
        <v>2202</v>
      </c>
      <c r="E498" s="61">
        <v>24550.89</v>
      </c>
      <c r="F498" s="95">
        <v>0</v>
      </c>
      <c r="G498" s="92" t="s">
        <v>1552</v>
      </c>
      <c r="H498" s="11" t="s">
        <v>963</v>
      </c>
      <c r="I498" s="10" t="s">
        <v>387</v>
      </c>
      <c r="J498" s="133" t="s">
        <v>257</v>
      </c>
      <c r="K498" s="131" t="s">
        <v>14</v>
      </c>
      <c r="L498" s="5" t="s">
        <v>14</v>
      </c>
      <c r="M498" s="16" t="s">
        <v>960</v>
      </c>
      <c r="N498" s="8" t="s">
        <v>961</v>
      </c>
      <c r="O498" s="91" t="s">
        <v>1920</v>
      </c>
      <c r="P498" s="45" t="s">
        <v>957</v>
      </c>
      <c r="Q498" s="45" t="s">
        <v>1930</v>
      </c>
    </row>
    <row r="499" spans="1:17" ht="75" x14ac:dyDescent="0.25">
      <c r="A499" s="39">
        <f t="shared" si="7"/>
        <v>491</v>
      </c>
      <c r="B499" s="18">
        <v>42705</v>
      </c>
      <c r="C499" s="18">
        <v>42705</v>
      </c>
      <c r="D499" s="7">
        <v>2203</v>
      </c>
      <c r="E499" s="61">
        <v>39160.379999999997</v>
      </c>
      <c r="F499" s="95">
        <v>0</v>
      </c>
      <c r="G499" s="92" t="s">
        <v>1552</v>
      </c>
      <c r="H499" s="11" t="s">
        <v>963</v>
      </c>
      <c r="I499" s="10" t="s">
        <v>387</v>
      </c>
      <c r="J499" s="133" t="s">
        <v>257</v>
      </c>
      <c r="K499" s="131" t="s">
        <v>14</v>
      </c>
      <c r="L499" s="5" t="s">
        <v>14</v>
      </c>
      <c r="M499" s="16" t="s">
        <v>960</v>
      </c>
      <c r="N499" s="8" t="s">
        <v>961</v>
      </c>
      <c r="O499" s="91" t="s">
        <v>1921</v>
      </c>
      <c r="P499" s="45" t="s">
        <v>957</v>
      </c>
      <c r="Q499" s="45" t="s">
        <v>1931</v>
      </c>
    </row>
    <row r="500" spans="1:17" ht="60" x14ac:dyDescent="0.25">
      <c r="A500" s="39">
        <f t="shared" si="7"/>
        <v>492</v>
      </c>
      <c r="B500" s="18">
        <v>42705</v>
      </c>
      <c r="C500" s="18">
        <v>42705</v>
      </c>
      <c r="D500" s="7">
        <v>2204</v>
      </c>
      <c r="E500" s="61">
        <v>1379368.35</v>
      </c>
      <c r="F500" s="95">
        <v>0</v>
      </c>
      <c r="G500" s="25" t="s">
        <v>1626</v>
      </c>
      <c r="H500" s="25" t="s">
        <v>1626</v>
      </c>
      <c r="I500" s="10" t="s">
        <v>19</v>
      </c>
      <c r="J500" s="133" t="s">
        <v>1622</v>
      </c>
      <c r="K500" s="131" t="s">
        <v>14</v>
      </c>
      <c r="L500" s="5" t="s">
        <v>14</v>
      </c>
      <c r="M500" s="16" t="s">
        <v>774</v>
      </c>
      <c r="N500" s="8" t="s">
        <v>218</v>
      </c>
      <c r="O500" s="91" t="s">
        <v>1922</v>
      </c>
      <c r="P500" s="45" t="s">
        <v>551</v>
      </c>
      <c r="Q500" s="45" t="s">
        <v>1965</v>
      </c>
    </row>
    <row r="501" spans="1:17" ht="75" x14ac:dyDescent="0.25">
      <c r="A501" s="39">
        <f t="shared" si="7"/>
        <v>493</v>
      </c>
      <c r="B501" s="18">
        <v>42705</v>
      </c>
      <c r="C501" s="18">
        <v>42705</v>
      </c>
      <c r="D501" s="7">
        <v>2205</v>
      </c>
      <c r="E501" s="61">
        <v>47000</v>
      </c>
      <c r="F501" s="95">
        <v>0</v>
      </c>
      <c r="G501" s="92" t="s">
        <v>897</v>
      </c>
      <c r="H501" s="58" t="s">
        <v>340</v>
      </c>
      <c r="I501" s="45" t="s">
        <v>387</v>
      </c>
      <c r="J501" s="133" t="s">
        <v>201</v>
      </c>
      <c r="K501" s="131" t="s">
        <v>14</v>
      </c>
      <c r="L501" s="5" t="s">
        <v>14</v>
      </c>
      <c r="M501" s="16" t="s">
        <v>151</v>
      </c>
      <c r="N501" s="8" t="s">
        <v>447</v>
      </c>
      <c r="O501" s="91" t="s">
        <v>1923</v>
      </c>
      <c r="P501" s="45" t="s">
        <v>551</v>
      </c>
      <c r="Q501" s="45" t="s">
        <v>1943</v>
      </c>
    </row>
    <row r="502" spans="1:17" ht="75" x14ac:dyDescent="0.25">
      <c r="A502" s="39">
        <f t="shared" si="7"/>
        <v>494</v>
      </c>
      <c r="B502" s="18">
        <v>42705</v>
      </c>
      <c r="C502" s="18">
        <v>42705</v>
      </c>
      <c r="D502" s="7">
        <v>2206</v>
      </c>
      <c r="E502" s="61">
        <v>82700</v>
      </c>
      <c r="F502" s="95">
        <v>0</v>
      </c>
      <c r="G502" s="25" t="s">
        <v>894</v>
      </c>
      <c r="H502" s="25" t="s">
        <v>741</v>
      </c>
      <c r="I502" s="10" t="s">
        <v>387</v>
      </c>
      <c r="J502" s="133" t="s">
        <v>740</v>
      </c>
      <c r="K502" s="131" t="s">
        <v>14</v>
      </c>
      <c r="L502" s="5" t="s">
        <v>14</v>
      </c>
      <c r="M502" s="16" t="s">
        <v>768</v>
      </c>
      <c r="N502" s="8" t="s">
        <v>771</v>
      </c>
      <c r="O502" s="91" t="s">
        <v>1924</v>
      </c>
      <c r="P502" s="45" t="s">
        <v>551</v>
      </c>
      <c r="Q502" s="45" t="s">
        <v>1944</v>
      </c>
    </row>
    <row r="503" spans="1:17" ht="75" x14ac:dyDescent="0.25">
      <c r="A503" s="39">
        <f t="shared" si="7"/>
        <v>495</v>
      </c>
      <c r="B503" s="18">
        <v>42705</v>
      </c>
      <c r="C503" s="18">
        <v>42705</v>
      </c>
      <c r="D503" s="7">
        <v>2207</v>
      </c>
      <c r="E503" s="61">
        <v>105000</v>
      </c>
      <c r="F503" s="95">
        <v>0</v>
      </c>
      <c r="G503" s="25" t="s">
        <v>1049</v>
      </c>
      <c r="H503" s="25" t="s">
        <v>1049</v>
      </c>
      <c r="I503" s="10" t="s">
        <v>19</v>
      </c>
      <c r="J503" s="133" t="s">
        <v>810</v>
      </c>
      <c r="K503" s="131" t="s">
        <v>14</v>
      </c>
      <c r="L503" s="5" t="s">
        <v>14</v>
      </c>
      <c r="M503" s="16" t="s">
        <v>65</v>
      </c>
      <c r="N503" s="8" t="s">
        <v>1028</v>
      </c>
      <c r="O503" s="91" t="s">
        <v>1617</v>
      </c>
      <c r="P503" s="45" t="s">
        <v>551</v>
      </c>
      <c r="Q503" s="45" t="s">
        <v>1945</v>
      </c>
    </row>
    <row r="504" spans="1:17" ht="60" x14ac:dyDescent="0.25">
      <c r="A504" s="39">
        <f t="shared" si="7"/>
        <v>496</v>
      </c>
      <c r="B504" s="18">
        <v>42705</v>
      </c>
      <c r="C504" s="18">
        <v>42705</v>
      </c>
      <c r="D504" s="7">
        <v>5367</v>
      </c>
      <c r="E504" s="61">
        <v>104945.99</v>
      </c>
      <c r="F504" s="95">
        <v>0</v>
      </c>
      <c r="G504" s="25" t="s">
        <v>1481</v>
      </c>
      <c r="H504" s="25" t="s">
        <v>1481</v>
      </c>
      <c r="I504" s="10" t="s">
        <v>12</v>
      </c>
      <c r="J504" s="133" t="s">
        <v>1474</v>
      </c>
      <c r="K504" s="131" t="s">
        <v>14</v>
      </c>
      <c r="L504" s="5" t="s">
        <v>14</v>
      </c>
      <c r="M504" s="16" t="s">
        <v>1476</v>
      </c>
      <c r="N504" s="8" t="s">
        <v>195</v>
      </c>
      <c r="O504" s="91" t="s">
        <v>1925</v>
      </c>
      <c r="P504" s="45" t="s">
        <v>549</v>
      </c>
      <c r="Q504" s="45" t="s">
        <v>1947</v>
      </c>
    </row>
    <row r="505" spans="1:17" ht="75" x14ac:dyDescent="0.25">
      <c r="A505" s="39">
        <f t="shared" si="7"/>
        <v>497</v>
      </c>
      <c r="B505" s="18">
        <v>42705</v>
      </c>
      <c r="C505" s="18">
        <v>42705</v>
      </c>
      <c r="D505" s="7">
        <v>5368</v>
      </c>
      <c r="E505" s="61">
        <v>881677.23</v>
      </c>
      <c r="F505" s="95">
        <v>0</v>
      </c>
      <c r="G505" s="25" t="s">
        <v>1047</v>
      </c>
      <c r="H505" s="25" t="s">
        <v>1047</v>
      </c>
      <c r="I505" s="10" t="s">
        <v>12</v>
      </c>
      <c r="J505" s="133" t="s">
        <v>1448</v>
      </c>
      <c r="K505" s="131" t="s">
        <v>14</v>
      </c>
      <c r="L505" s="5" t="s">
        <v>14</v>
      </c>
      <c r="M505" s="16" t="s">
        <v>1019</v>
      </c>
      <c r="N505" s="8" t="s">
        <v>881</v>
      </c>
      <c r="O505" s="91" t="s">
        <v>1926</v>
      </c>
      <c r="P505" s="45" t="s">
        <v>551</v>
      </c>
      <c r="Q505" s="45" t="s">
        <v>1949</v>
      </c>
    </row>
    <row r="506" spans="1:17" ht="60" x14ac:dyDescent="0.25">
      <c r="A506" s="39">
        <f t="shared" si="7"/>
        <v>498</v>
      </c>
      <c r="B506" s="18">
        <v>42705</v>
      </c>
      <c r="C506" s="18">
        <v>42705</v>
      </c>
      <c r="D506" s="7">
        <v>5369</v>
      </c>
      <c r="E506" s="61">
        <v>178063.64</v>
      </c>
      <c r="F506" s="95">
        <v>0</v>
      </c>
      <c r="G506" s="25" t="s">
        <v>1803</v>
      </c>
      <c r="H506" s="25" t="s">
        <v>1803</v>
      </c>
      <c r="I506" s="10" t="s">
        <v>12</v>
      </c>
      <c r="J506" s="133" t="s">
        <v>1777</v>
      </c>
      <c r="K506" s="139" t="s">
        <v>26</v>
      </c>
      <c r="L506" s="5" t="s">
        <v>1801</v>
      </c>
      <c r="M506" s="16" t="s">
        <v>1802</v>
      </c>
      <c r="N506" s="8" t="s">
        <v>1021</v>
      </c>
      <c r="O506" s="91" t="s">
        <v>1927</v>
      </c>
      <c r="P506" s="45" t="s">
        <v>551</v>
      </c>
      <c r="Q506" s="45" t="s">
        <v>1946</v>
      </c>
    </row>
    <row r="507" spans="1:17" ht="75" x14ac:dyDescent="0.25">
      <c r="A507" s="39">
        <f t="shared" si="7"/>
        <v>499</v>
      </c>
      <c r="B507" s="18">
        <v>42706</v>
      </c>
      <c r="C507" s="18">
        <v>42706</v>
      </c>
      <c r="D507" s="7">
        <v>2209</v>
      </c>
      <c r="E507" s="61">
        <v>147000</v>
      </c>
      <c r="F507" s="95">
        <v>0</v>
      </c>
      <c r="G507" s="25" t="s">
        <v>1950</v>
      </c>
      <c r="H507" s="25" t="s">
        <v>1950</v>
      </c>
      <c r="I507" s="10" t="s">
        <v>19</v>
      </c>
      <c r="J507" s="133" t="s">
        <v>1933</v>
      </c>
      <c r="K507" s="139" t="s">
        <v>1223</v>
      </c>
      <c r="L507" s="5" t="s">
        <v>1222</v>
      </c>
      <c r="M507" s="16" t="s">
        <v>1711</v>
      </c>
      <c r="N507" s="8" t="s">
        <v>1948</v>
      </c>
      <c r="O507" s="91" t="s">
        <v>1932</v>
      </c>
      <c r="P507" s="45" t="s">
        <v>551</v>
      </c>
      <c r="Q507" s="45" t="s">
        <v>1951</v>
      </c>
    </row>
    <row r="508" spans="1:17" ht="75" x14ac:dyDescent="0.25">
      <c r="A508" s="39">
        <f t="shared" si="7"/>
        <v>500</v>
      </c>
      <c r="B508" s="18">
        <v>42710</v>
      </c>
      <c r="C508" s="18">
        <v>42710</v>
      </c>
      <c r="D508" s="7">
        <v>2128</v>
      </c>
      <c r="E508" s="61">
        <v>55583.02</v>
      </c>
      <c r="F508" s="95">
        <v>0</v>
      </c>
      <c r="G508" s="69" t="s">
        <v>417</v>
      </c>
      <c r="H508" s="69" t="s">
        <v>417</v>
      </c>
      <c r="I508" s="45" t="s">
        <v>387</v>
      </c>
      <c r="J508" s="133" t="s">
        <v>418</v>
      </c>
      <c r="K508" s="131" t="s">
        <v>14</v>
      </c>
      <c r="L508" s="5" t="s">
        <v>14</v>
      </c>
      <c r="M508" s="16" t="s">
        <v>65</v>
      </c>
      <c r="N508" s="8" t="s">
        <v>419</v>
      </c>
      <c r="O508" s="91" t="s">
        <v>1934</v>
      </c>
      <c r="P508" s="45" t="s">
        <v>551</v>
      </c>
      <c r="Q508" s="45" t="s">
        <v>1964</v>
      </c>
    </row>
    <row r="509" spans="1:17" ht="60" x14ac:dyDescent="0.25">
      <c r="A509" s="39">
        <f t="shared" si="7"/>
        <v>501</v>
      </c>
      <c r="B509" s="18">
        <v>42710</v>
      </c>
      <c r="C509" s="18">
        <v>42710</v>
      </c>
      <c r="D509" s="7">
        <v>2129</v>
      </c>
      <c r="E509" s="61">
        <v>184964.79</v>
      </c>
      <c r="F509" s="95">
        <v>0</v>
      </c>
      <c r="G509" s="25" t="s">
        <v>1270</v>
      </c>
      <c r="H509" s="25" t="s">
        <v>1270</v>
      </c>
      <c r="I509" s="10" t="s">
        <v>19</v>
      </c>
      <c r="J509" s="19" t="s">
        <v>1245</v>
      </c>
      <c r="K509" s="6" t="s">
        <v>14</v>
      </c>
      <c r="L509" s="5" t="s">
        <v>14</v>
      </c>
      <c r="M509" s="16" t="s">
        <v>890</v>
      </c>
      <c r="N509" s="8" t="s">
        <v>1253</v>
      </c>
      <c r="O509" s="91" t="s">
        <v>1935</v>
      </c>
      <c r="P509" s="45" t="s">
        <v>551</v>
      </c>
      <c r="Q509" s="45" t="s">
        <v>1963</v>
      </c>
    </row>
    <row r="510" spans="1:17" ht="75" x14ac:dyDescent="0.25">
      <c r="A510" s="39">
        <f t="shared" si="7"/>
        <v>502</v>
      </c>
      <c r="B510" s="18">
        <v>42710</v>
      </c>
      <c r="C510" s="18">
        <v>42710</v>
      </c>
      <c r="D510" s="7">
        <v>2129</v>
      </c>
      <c r="E510" s="61">
        <v>118639.39</v>
      </c>
      <c r="F510" s="95">
        <v>0</v>
      </c>
      <c r="G510" s="58" t="s">
        <v>1416</v>
      </c>
      <c r="H510" s="58" t="s">
        <v>1416</v>
      </c>
      <c r="I510" s="45" t="s">
        <v>19</v>
      </c>
      <c r="J510" s="133" t="s">
        <v>1397</v>
      </c>
      <c r="K510" s="6" t="s">
        <v>14</v>
      </c>
      <c r="L510" s="5" t="s">
        <v>14</v>
      </c>
      <c r="M510" s="16" t="s">
        <v>65</v>
      </c>
      <c r="N510" s="8" t="s">
        <v>1413</v>
      </c>
      <c r="O510" s="91" t="s">
        <v>1936</v>
      </c>
      <c r="P510" s="45" t="s">
        <v>551</v>
      </c>
      <c r="Q510" s="45" t="s">
        <v>1962</v>
      </c>
    </row>
    <row r="511" spans="1:17" ht="60" x14ac:dyDescent="0.25">
      <c r="A511" s="39">
        <f t="shared" si="7"/>
        <v>503</v>
      </c>
      <c r="B511" s="18">
        <v>42710</v>
      </c>
      <c r="C511" s="18">
        <v>42710</v>
      </c>
      <c r="D511" s="7">
        <v>5506</v>
      </c>
      <c r="E511" s="61">
        <v>158999.22</v>
      </c>
      <c r="F511" s="95">
        <v>0</v>
      </c>
      <c r="G511" s="25" t="s">
        <v>1961</v>
      </c>
      <c r="H511" s="25" t="s">
        <v>1961</v>
      </c>
      <c r="I511" s="10" t="s">
        <v>12</v>
      </c>
      <c r="J511" s="133" t="s">
        <v>1941</v>
      </c>
      <c r="K511" s="6" t="s">
        <v>14</v>
      </c>
      <c r="L511" s="5" t="s">
        <v>14</v>
      </c>
      <c r="M511" s="16" t="s">
        <v>1528</v>
      </c>
      <c r="N511" s="8" t="s">
        <v>1015</v>
      </c>
      <c r="O511" s="91" t="s">
        <v>1937</v>
      </c>
      <c r="P511" s="45" t="s">
        <v>600</v>
      </c>
      <c r="Q511" s="45" t="s">
        <v>1960</v>
      </c>
    </row>
    <row r="512" spans="1:17" ht="60" x14ac:dyDescent="0.25">
      <c r="A512" s="39">
        <f t="shared" si="7"/>
        <v>504</v>
      </c>
      <c r="B512" s="18">
        <v>42710</v>
      </c>
      <c r="C512" s="18">
        <v>42710</v>
      </c>
      <c r="D512" s="7">
        <v>5507</v>
      </c>
      <c r="E512" s="61">
        <v>57000</v>
      </c>
      <c r="F512" s="95">
        <v>0</v>
      </c>
      <c r="G512" s="25" t="s">
        <v>1953</v>
      </c>
      <c r="H512" s="25" t="s">
        <v>1953</v>
      </c>
      <c r="I512" s="10" t="s">
        <v>12</v>
      </c>
      <c r="J512" s="133" t="s">
        <v>1942</v>
      </c>
      <c r="K512" s="131" t="s">
        <v>14</v>
      </c>
      <c r="L512" s="5" t="s">
        <v>14</v>
      </c>
      <c r="M512" s="16" t="s">
        <v>187</v>
      </c>
      <c r="N512" s="8" t="s">
        <v>253</v>
      </c>
      <c r="O512" s="91" t="s">
        <v>1938</v>
      </c>
      <c r="P512" s="45" t="s">
        <v>1954</v>
      </c>
      <c r="Q512" s="45" t="s">
        <v>1955</v>
      </c>
    </row>
    <row r="513" spans="1:17" ht="75" x14ac:dyDescent="0.25">
      <c r="A513" s="39">
        <f t="shared" si="7"/>
        <v>505</v>
      </c>
      <c r="B513" s="18">
        <v>42710</v>
      </c>
      <c r="C513" s="18">
        <v>42710</v>
      </c>
      <c r="D513" s="7">
        <v>5508</v>
      </c>
      <c r="E513" s="61">
        <v>101500</v>
      </c>
      <c r="F513" s="95">
        <v>0</v>
      </c>
      <c r="G513" s="25" t="s">
        <v>1696</v>
      </c>
      <c r="H513" s="25" t="s">
        <v>1696</v>
      </c>
      <c r="I513" s="10" t="s">
        <v>12</v>
      </c>
      <c r="J513" s="133" t="s">
        <v>1688</v>
      </c>
      <c r="K513" s="131" t="s">
        <v>14</v>
      </c>
      <c r="L513" s="5" t="s">
        <v>14</v>
      </c>
      <c r="M513" s="16" t="s">
        <v>1695</v>
      </c>
      <c r="N513" s="8" t="s">
        <v>501</v>
      </c>
      <c r="O513" s="91" t="s">
        <v>1939</v>
      </c>
      <c r="P513" s="45" t="s">
        <v>540</v>
      </c>
      <c r="Q513" s="45" t="s">
        <v>1966</v>
      </c>
    </row>
    <row r="514" spans="1:17" ht="60" x14ac:dyDescent="0.25">
      <c r="A514" s="39">
        <f t="shared" si="7"/>
        <v>506</v>
      </c>
      <c r="B514" s="18">
        <v>42710</v>
      </c>
      <c r="C514" s="18">
        <v>42710</v>
      </c>
      <c r="D514" s="7">
        <v>5505</v>
      </c>
      <c r="E514" s="61">
        <v>107223</v>
      </c>
      <c r="F514" s="95">
        <v>0</v>
      </c>
      <c r="G514" s="25" t="s">
        <v>1959</v>
      </c>
      <c r="H514" s="25" t="s">
        <v>1959</v>
      </c>
      <c r="I514" s="10" t="s">
        <v>12</v>
      </c>
      <c r="J514" s="133" t="s">
        <v>816</v>
      </c>
      <c r="K514" s="131" t="s">
        <v>14</v>
      </c>
      <c r="L514" s="5" t="s">
        <v>14</v>
      </c>
      <c r="M514" s="16" t="s">
        <v>1956</v>
      </c>
      <c r="N514" s="8" t="s">
        <v>1957</v>
      </c>
      <c r="O514" s="91" t="s">
        <v>1940</v>
      </c>
      <c r="P514" s="45" t="s">
        <v>540</v>
      </c>
      <c r="Q514" s="45" t="s">
        <v>1958</v>
      </c>
    </row>
    <row r="515" spans="1:17" ht="75" x14ac:dyDescent="0.25">
      <c r="A515" s="39">
        <f t="shared" si="7"/>
        <v>507</v>
      </c>
      <c r="B515" s="18">
        <v>42712</v>
      </c>
      <c r="C515" s="18">
        <v>42712</v>
      </c>
      <c r="D515" s="7">
        <v>2224</v>
      </c>
      <c r="E515" s="61">
        <v>311926</v>
      </c>
      <c r="F515" s="95">
        <v>0</v>
      </c>
      <c r="G515" s="25" t="s">
        <v>874</v>
      </c>
      <c r="H515" s="25" t="s">
        <v>874</v>
      </c>
      <c r="I515" s="10" t="s">
        <v>387</v>
      </c>
      <c r="J515" s="133" t="s">
        <v>814</v>
      </c>
      <c r="K515" s="131" t="s">
        <v>14</v>
      </c>
      <c r="L515" s="5" t="s">
        <v>14</v>
      </c>
      <c r="M515" s="16" t="s">
        <v>872</v>
      </c>
      <c r="N515" s="8" t="s">
        <v>458</v>
      </c>
      <c r="O515" s="91" t="s">
        <v>1968</v>
      </c>
      <c r="P515" s="45" t="s">
        <v>549</v>
      </c>
      <c r="Q515" s="45" t="s">
        <v>1992</v>
      </c>
    </row>
    <row r="516" spans="1:17" ht="60" x14ac:dyDescent="0.25">
      <c r="A516" s="39">
        <f t="shared" si="7"/>
        <v>508</v>
      </c>
      <c r="B516" s="18">
        <v>42713</v>
      </c>
      <c r="C516" s="18">
        <v>42713</v>
      </c>
      <c r="D516" s="7">
        <v>5653</v>
      </c>
      <c r="E516" s="61">
        <v>77620.2</v>
      </c>
      <c r="F516" s="95">
        <v>0</v>
      </c>
      <c r="G516" s="25" t="s">
        <v>2001</v>
      </c>
      <c r="H516" s="25" t="s">
        <v>2001</v>
      </c>
      <c r="I516" s="10" t="s">
        <v>12</v>
      </c>
      <c r="J516" s="133" t="s">
        <v>311</v>
      </c>
      <c r="K516" s="139" t="s">
        <v>1997</v>
      </c>
      <c r="L516" s="5" t="s">
        <v>1999</v>
      </c>
      <c r="M516" s="16" t="s">
        <v>1998</v>
      </c>
      <c r="N516" s="8" t="s">
        <v>61</v>
      </c>
      <c r="O516" s="91" t="s">
        <v>1969</v>
      </c>
      <c r="P516" s="45" t="s">
        <v>550</v>
      </c>
      <c r="Q516" s="45" t="s">
        <v>2000</v>
      </c>
    </row>
    <row r="517" spans="1:17" ht="75" x14ac:dyDescent="0.25">
      <c r="A517" s="39">
        <f t="shared" si="7"/>
        <v>509</v>
      </c>
      <c r="B517" s="18">
        <v>42713</v>
      </c>
      <c r="C517" s="18">
        <v>42713</v>
      </c>
      <c r="D517" s="7">
        <v>40</v>
      </c>
      <c r="E517" s="61">
        <v>121240</v>
      </c>
      <c r="F517" s="95">
        <v>0</v>
      </c>
      <c r="G517" s="25" t="s">
        <v>1703</v>
      </c>
      <c r="H517" s="25" t="s">
        <v>1703</v>
      </c>
      <c r="I517" s="10" t="s">
        <v>118</v>
      </c>
      <c r="J517" s="133" t="s">
        <v>1674</v>
      </c>
      <c r="K517" s="139" t="s">
        <v>26</v>
      </c>
      <c r="L517" s="5" t="s">
        <v>248</v>
      </c>
      <c r="M517" s="16" t="s">
        <v>141</v>
      </c>
      <c r="N517" s="8" t="s">
        <v>213</v>
      </c>
      <c r="O517" s="91" t="s">
        <v>1970</v>
      </c>
      <c r="P517" s="45" t="s">
        <v>540</v>
      </c>
      <c r="Q517" s="45" t="s">
        <v>1991</v>
      </c>
    </row>
    <row r="518" spans="1:17" ht="60" x14ac:dyDescent="0.25">
      <c r="A518" s="39">
        <f t="shared" si="7"/>
        <v>510</v>
      </c>
      <c r="B518" s="18">
        <v>42713</v>
      </c>
      <c r="C518" s="18">
        <v>42713</v>
      </c>
      <c r="D518" s="7">
        <v>41</v>
      </c>
      <c r="E518" s="61">
        <v>35000</v>
      </c>
      <c r="F518" s="95">
        <v>0</v>
      </c>
      <c r="G518" s="25" t="s">
        <v>1703</v>
      </c>
      <c r="H518" s="25" t="s">
        <v>1703</v>
      </c>
      <c r="I518" s="10" t="s">
        <v>118</v>
      </c>
      <c r="J518" s="133" t="s">
        <v>207</v>
      </c>
      <c r="K518" s="139" t="s">
        <v>26</v>
      </c>
      <c r="L518" s="5" t="s">
        <v>248</v>
      </c>
      <c r="M518" s="16" t="s">
        <v>141</v>
      </c>
      <c r="N518" s="8" t="s">
        <v>213</v>
      </c>
      <c r="O518" s="91" t="s">
        <v>1971</v>
      </c>
      <c r="P518" s="45" t="s">
        <v>540</v>
      </c>
      <c r="Q518" s="45" t="s">
        <v>1991</v>
      </c>
    </row>
    <row r="519" spans="1:17" ht="75" x14ac:dyDescent="0.25">
      <c r="A519" s="39">
        <f t="shared" si="7"/>
        <v>511</v>
      </c>
      <c r="B519" s="18">
        <v>42713</v>
      </c>
      <c r="C519" s="18">
        <v>42713</v>
      </c>
      <c r="D519" s="7">
        <v>42</v>
      </c>
      <c r="E519" s="61">
        <v>255732.55</v>
      </c>
      <c r="F519" s="95">
        <v>0</v>
      </c>
      <c r="G519" s="25" t="s">
        <v>1897</v>
      </c>
      <c r="H519" s="25" t="s">
        <v>1897</v>
      </c>
      <c r="I519" s="10" t="s">
        <v>118</v>
      </c>
      <c r="J519" s="133" t="s">
        <v>1873</v>
      </c>
      <c r="K519" s="131" t="s">
        <v>14</v>
      </c>
      <c r="L519" s="5" t="s">
        <v>14</v>
      </c>
      <c r="M519" s="16" t="s">
        <v>1699</v>
      </c>
      <c r="N519" s="8" t="s">
        <v>1876</v>
      </c>
      <c r="O519" s="91" t="s">
        <v>1972</v>
      </c>
      <c r="P519" s="45" t="s">
        <v>577</v>
      </c>
      <c r="Q519" s="45" t="s">
        <v>1987</v>
      </c>
    </row>
    <row r="520" spans="1:17" ht="60" x14ac:dyDescent="0.25">
      <c r="A520" s="39">
        <f t="shared" si="7"/>
        <v>512</v>
      </c>
      <c r="B520" s="18">
        <v>42713</v>
      </c>
      <c r="C520" s="18">
        <v>42713</v>
      </c>
      <c r="D520" s="7">
        <v>43</v>
      </c>
      <c r="E520" s="61">
        <v>69759</v>
      </c>
      <c r="F520" s="95">
        <v>0</v>
      </c>
      <c r="G520" s="25" t="s">
        <v>1990</v>
      </c>
      <c r="H520" s="25" t="s">
        <v>1990</v>
      </c>
      <c r="I520" s="10" t="s">
        <v>118</v>
      </c>
      <c r="J520" s="133" t="s">
        <v>59</v>
      </c>
      <c r="K520" s="131" t="s">
        <v>14</v>
      </c>
      <c r="L520" s="5" t="s">
        <v>14</v>
      </c>
      <c r="M520" s="16" t="s">
        <v>1986</v>
      </c>
      <c r="N520" s="8" t="s">
        <v>1988</v>
      </c>
      <c r="O520" s="91" t="s">
        <v>1973</v>
      </c>
      <c r="P520" s="45" t="s">
        <v>540</v>
      </c>
      <c r="Q520" s="45" t="s">
        <v>1989</v>
      </c>
    </row>
    <row r="521" spans="1:17" ht="60" x14ac:dyDescent="0.25">
      <c r="A521" s="39">
        <f t="shared" si="7"/>
        <v>513</v>
      </c>
      <c r="B521" s="18">
        <v>42713</v>
      </c>
      <c r="C521" s="18">
        <v>42713</v>
      </c>
      <c r="D521" s="7">
        <v>44</v>
      </c>
      <c r="E521" s="61">
        <v>37500</v>
      </c>
      <c r="F521" s="95">
        <v>0</v>
      </c>
      <c r="G521" s="25" t="s">
        <v>1990</v>
      </c>
      <c r="H521" s="25" t="s">
        <v>1990</v>
      </c>
      <c r="I521" s="10" t="s">
        <v>118</v>
      </c>
      <c r="J521" s="133" t="s">
        <v>59</v>
      </c>
      <c r="K521" s="131" t="s">
        <v>14</v>
      </c>
      <c r="L521" s="5" t="s">
        <v>14</v>
      </c>
      <c r="M521" s="16" t="s">
        <v>1986</v>
      </c>
      <c r="N521" s="8" t="s">
        <v>1988</v>
      </c>
      <c r="O521" s="91" t="s">
        <v>1974</v>
      </c>
      <c r="P521" s="45" t="s">
        <v>540</v>
      </c>
      <c r="Q521" s="45" t="s">
        <v>1989</v>
      </c>
    </row>
    <row r="522" spans="1:17" ht="60" x14ac:dyDescent="0.25">
      <c r="A522" s="39">
        <f t="shared" si="7"/>
        <v>514</v>
      </c>
      <c r="B522" s="18">
        <v>42713</v>
      </c>
      <c r="C522" s="18">
        <v>42713</v>
      </c>
      <c r="D522" s="7">
        <v>2238</v>
      </c>
      <c r="E522" s="61">
        <v>55000</v>
      </c>
      <c r="F522" s="95">
        <v>0</v>
      </c>
      <c r="G522" s="25" t="s">
        <v>2003</v>
      </c>
      <c r="H522" s="25" t="s">
        <v>2003</v>
      </c>
      <c r="I522" s="10" t="s">
        <v>19</v>
      </c>
      <c r="J522" s="133" t="s">
        <v>1981</v>
      </c>
      <c r="K522" s="131" t="s">
        <v>14</v>
      </c>
      <c r="L522" s="5" t="s">
        <v>14</v>
      </c>
      <c r="M522" s="16" t="s">
        <v>50</v>
      </c>
      <c r="N522" s="8" t="s">
        <v>2002</v>
      </c>
      <c r="O522" s="91" t="s">
        <v>1975</v>
      </c>
      <c r="P522" s="45" t="s">
        <v>1598</v>
      </c>
      <c r="Q522" s="45" t="s">
        <v>2004</v>
      </c>
    </row>
    <row r="523" spans="1:17" ht="75" x14ac:dyDescent="0.25">
      <c r="A523" s="39">
        <f t="shared" si="7"/>
        <v>515</v>
      </c>
      <c r="B523" s="18">
        <v>42713</v>
      </c>
      <c r="C523" s="18">
        <v>42713</v>
      </c>
      <c r="D523" s="7">
        <v>2239</v>
      </c>
      <c r="E523" s="61">
        <v>840507.2</v>
      </c>
      <c r="F523" s="95">
        <v>0</v>
      </c>
      <c r="G523" s="25" t="s">
        <v>2007</v>
      </c>
      <c r="H523" s="25" t="s">
        <v>2007</v>
      </c>
      <c r="I523" s="10" t="s">
        <v>19</v>
      </c>
      <c r="J523" s="133" t="s">
        <v>321</v>
      </c>
      <c r="K523" s="131" t="s">
        <v>14</v>
      </c>
      <c r="L523" s="5" t="s">
        <v>14</v>
      </c>
      <c r="M523" s="16" t="s">
        <v>2005</v>
      </c>
      <c r="N523" s="8" t="s">
        <v>929</v>
      </c>
      <c r="O523" s="91" t="s">
        <v>1976</v>
      </c>
      <c r="P523" s="45" t="s">
        <v>537</v>
      </c>
      <c r="Q523" s="45" t="s">
        <v>2006</v>
      </c>
    </row>
    <row r="524" spans="1:17" ht="75" x14ac:dyDescent="0.25">
      <c r="A524" s="39">
        <f t="shared" si="7"/>
        <v>516</v>
      </c>
      <c r="B524" s="18">
        <v>42713</v>
      </c>
      <c r="C524" s="18">
        <v>42713</v>
      </c>
      <c r="D524" s="7">
        <v>2240</v>
      </c>
      <c r="E524" s="61">
        <v>94882.64</v>
      </c>
      <c r="F524" s="95">
        <v>0</v>
      </c>
      <c r="G524" s="25" t="s">
        <v>1268</v>
      </c>
      <c r="H524" s="25" t="s">
        <v>1268</v>
      </c>
      <c r="I524" s="10" t="s">
        <v>19</v>
      </c>
      <c r="J524" s="133" t="s">
        <v>1244</v>
      </c>
      <c r="K524" s="131" t="s">
        <v>14</v>
      </c>
      <c r="L524" s="5" t="s">
        <v>14</v>
      </c>
      <c r="M524" s="16" t="s">
        <v>1250</v>
      </c>
      <c r="N524" s="8" t="s">
        <v>1252</v>
      </c>
      <c r="O524" s="91" t="s">
        <v>1977</v>
      </c>
      <c r="P524" s="45" t="s">
        <v>577</v>
      </c>
      <c r="Q524" s="45" t="s">
        <v>1995</v>
      </c>
    </row>
    <row r="525" spans="1:17" ht="75" x14ac:dyDescent="0.25">
      <c r="A525" s="39">
        <f t="shared" si="7"/>
        <v>517</v>
      </c>
      <c r="B525" s="18">
        <v>42713</v>
      </c>
      <c r="C525" s="18">
        <v>42713</v>
      </c>
      <c r="D525" s="7">
        <v>2241</v>
      </c>
      <c r="E525" s="61">
        <v>108782.61</v>
      </c>
      <c r="F525" s="95">
        <v>0</v>
      </c>
      <c r="G525" s="25" t="s">
        <v>84</v>
      </c>
      <c r="H525" s="25" t="s">
        <v>84</v>
      </c>
      <c r="I525" s="10" t="s">
        <v>19</v>
      </c>
      <c r="J525" s="133" t="s">
        <v>85</v>
      </c>
      <c r="K525" s="131" t="s">
        <v>14</v>
      </c>
      <c r="L525" s="5" t="s">
        <v>14</v>
      </c>
      <c r="M525" s="16" t="s">
        <v>86</v>
      </c>
      <c r="N525" s="8" t="s">
        <v>87</v>
      </c>
      <c r="O525" s="91" t="s">
        <v>1978</v>
      </c>
      <c r="P525" s="45" t="s">
        <v>551</v>
      </c>
      <c r="Q525" s="45" t="s">
        <v>1996</v>
      </c>
    </row>
    <row r="526" spans="1:17" ht="60" x14ac:dyDescent="0.25">
      <c r="A526" s="39">
        <f t="shared" si="7"/>
        <v>518</v>
      </c>
      <c r="B526" s="18">
        <v>42713</v>
      </c>
      <c r="C526" s="18">
        <v>42713</v>
      </c>
      <c r="D526" s="7">
        <v>2242</v>
      </c>
      <c r="E526" s="61">
        <v>34237</v>
      </c>
      <c r="F526" s="95">
        <v>0</v>
      </c>
      <c r="G526" s="25" t="s">
        <v>1256</v>
      </c>
      <c r="H526" s="25" t="s">
        <v>1256</v>
      </c>
      <c r="I526" s="10" t="s">
        <v>19</v>
      </c>
      <c r="J526" s="133" t="s">
        <v>1002</v>
      </c>
      <c r="K526" s="131" t="s">
        <v>14</v>
      </c>
      <c r="L526" s="5" t="s">
        <v>14</v>
      </c>
      <c r="M526" s="16" t="s">
        <v>1251</v>
      </c>
      <c r="N526" s="8" t="s">
        <v>458</v>
      </c>
      <c r="O526" s="91" t="s">
        <v>1979</v>
      </c>
      <c r="P526" s="45" t="s">
        <v>546</v>
      </c>
      <c r="Q526" s="45" t="s">
        <v>1993</v>
      </c>
    </row>
    <row r="527" spans="1:17" ht="60" x14ac:dyDescent="0.25">
      <c r="A527" s="39">
        <f t="shared" si="7"/>
        <v>519</v>
      </c>
      <c r="B527" s="18">
        <v>42713</v>
      </c>
      <c r="C527" s="18">
        <v>42713</v>
      </c>
      <c r="D527" s="7">
        <v>2243</v>
      </c>
      <c r="E527" s="61">
        <v>85596.96</v>
      </c>
      <c r="F527" s="95">
        <v>0</v>
      </c>
      <c r="G527" s="25" t="s">
        <v>174</v>
      </c>
      <c r="H527" s="25" t="s">
        <v>174</v>
      </c>
      <c r="I527" s="10" t="s">
        <v>118</v>
      </c>
      <c r="J527" s="133" t="s">
        <v>1982</v>
      </c>
      <c r="K527" s="6" t="s">
        <v>14</v>
      </c>
      <c r="L527" s="5" t="s">
        <v>14</v>
      </c>
      <c r="M527" s="16" t="s">
        <v>65</v>
      </c>
      <c r="N527" s="8" t="s">
        <v>176</v>
      </c>
      <c r="O527" s="91" t="s">
        <v>1980</v>
      </c>
      <c r="P527" s="45" t="s">
        <v>551</v>
      </c>
      <c r="Q527" s="45" t="s">
        <v>1994</v>
      </c>
    </row>
    <row r="528" spans="1:17" ht="60" x14ac:dyDescent="0.25">
      <c r="A528" s="39">
        <f t="shared" si="7"/>
        <v>520</v>
      </c>
      <c r="B528" s="18">
        <v>42717</v>
      </c>
      <c r="C528" s="18">
        <v>42717</v>
      </c>
      <c r="D528" s="7">
        <v>2245</v>
      </c>
      <c r="E528" s="61">
        <v>129794.34</v>
      </c>
      <c r="F528" s="95">
        <v>0</v>
      </c>
      <c r="G528" s="25" t="s">
        <v>2010</v>
      </c>
      <c r="H528" s="25" t="s">
        <v>2010</v>
      </c>
      <c r="I528" s="10" t="s">
        <v>19</v>
      </c>
      <c r="J528" s="133" t="s">
        <v>763</v>
      </c>
      <c r="K528" s="6" t="s">
        <v>14</v>
      </c>
      <c r="L528" s="5" t="s">
        <v>14</v>
      </c>
      <c r="M528" s="16" t="s">
        <v>104</v>
      </c>
      <c r="N528" s="8" t="s">
        <v>2008</v>
      </c>
      <c r="O528" s="91" t="s">
        <v>1983</v>
      </c>
      <c r="P528" s="45" t="s">
        <v>562</v>
      </c>
      <c r="Q528" s="45" t="s">
        <v>2009</v>
      </c>
    </row>
    <row r="529" spans="1:17" ht="45" x14ac:dyDescent="0.25">
      <c r="A529" s="39">
        <f t="shared" si="7"/>
        <v>521</v>
      </c>
      <c r="B529" s="18">
        <v>42718</v>
      </c>
      <c r="C529" s="18">
        <v>42718</v>
      </c>
      <c r="D529" s="7">
        <v>2245</v>
      </c>
      <c r="E529" s="162">
        <v>-129794.34</v>
      </c>
      <c r="F529" s="95">
        <v>0</v>
      </c>
      <c r="G529" s="25" t="s">
        <v>2010</v>
      </c>
      <c r="H529" s="25" t="s">
        <v>2010</v>
      </c>
      <c r="I529" s="10" t="s">
        <v>19</v>
      </c>
      <c r="J529" s="133" t="s">
        <v>763</v>
      </c>
      <c r="K529" s="6" t="s">
        <v>14</v>
      </c>
      <c r="L529" s="5" t="s">
        <v>14</v>
      </c>
      <c r="M529" s="16" t="s">
        <v>104</v>
      </c>
      <c r="N529" s="8" t="s">
        <v>2008</v>
      </c>
      <c r="O529" s="94" t="s">
        <v>2041</v>
      </c>
      <c r="P529" s="45" t="s">
        <v>562</v>
      </c>
      <c r="Q529" s="45" t="s">
        <v>805</v>
      </c>
    </row>
    <row r="530" spans="1:17" ht="60" x14ac:dyDescent="0.25">
      <c r="A530" s="39">
        <f t="shared" si="7"/>
        <v>522</v>
      </c>
      <c r="B530" s="18">
        <v>42717</v>
      </c>
      <c r="C530" s="18">
        <v>42717</v>
      </c>
      <c r="D530" s="7">
        <v>2246</v>
      </c>
      <c r="E530" s="61">
        <v>208428.12</v>
      </c>
      <c r="F530" s="95">
        <v>0</v>
      </c>
      <c r="G530" s="25" t="s">
        <v>1787</v>
      </c>
      <c r="H530" s="25" t="s">
        <v>1787</v>
      </c>
      <c r="I530" s="10" t="s">
        <v>19</v>
      </c>
      <c r="J530" s="133" t="s">
        <v>1985</v>
      </c>
      <c r="K530" s="139" t="s">
        <v>26</v>
      </c>
      <c r="L530" s="5" t="s">
        <v>27</v>
      </c>
      <c r="M530" s="16" t="s">
        <v>1757</v>
      </c>
      <c r="N530" s="8" t="s">
        <v>56</v>
      </c>
      <c r="O530" s="91" t="s">
        <v>1984</v>
      </c>
      <c r="P530" s="45" t="s">
        <v>540</v>
      </c>
      <c r="Q530" s="45" t="s">
        <v>2011</v>
      </c>
    </row>
    <row r="531" spans="1:17" ht="60" x14ac:dyDescent="0.25">
      <c r="A531" s="39">
        <f t="shared" ref="A531:A584" si="8">A530+1</f>
        <v>523</v>
      </c>
      <c r="B531" s="18">
        <v>42720</v>
      </c>
      <c r="C531" s="18">
        <v>42720</v>
      </c>
      <c r="D531" s="7">
        <v>45</v>
      </c>
      <c r="E531" s="61">
        <v>147758.93</v>
      </c>
      <c r="F531" s="95">
        <v>0</v>
      </c>
      <c r="G531" s="25" t="s">
        <v>2025</v>
      </c>
      <c r="H531" s="25" t="s">
        <v>2025</v>
      </c>
      <c r="I531" s="10" t="s">
        <v>19</v>
      </c>
      <c r="J531" s="133" t="s">
        <v>2013</v>
      </c>
      <c r="K531" s="131" t="s">
        <v>14</v>
      </c>
      <c r="L531" s="5" t="s">
        <v>14</v>
      </c>
      <c r="M531" s="16" t="s">
        <v>1017</v>
      </c>
      <c r="N531" s="8" t="s">
        <v>924</v>
      </c>
      <c r="O531" s="91" t="s">
        <v>2012</v>
      </c>
      <c r="P531" s="45" t="s">
        <v>573</v>
      </c>
      <c r="Q531" s="45" t="s">
        <v>2026</v>
      </c>
    </row>
    <row r="532" spans="1:17" ht="60" x14ac:dyDescent="0.25">
      <c r="A532" s="39">
        <f t="shared" si="8"/>
        <v>524</v>
      </c>
      <c r="B532" s="18">
        <v>42723</v>
      </c>
      <c r="C532" s="18">
        <v>42723</v>
      </c>
      <c r="D532" s="7">
        <v>2305</v>
      </c>
      <c r="E532" s="61">
        <v>120000</v>
      </c>
      <c r="F532" s="95">
        <v>0</v>
      </c>
      <c r="G532" s="25" t="s">
        <v>1062</v>
      </c>
      <c r="H532" s="25" t="s">
        <v>1062</v>
      </c>
      <c r="I532" s="10" t="s">
        <v>19</v>
      </c>
      <c r="J532" s="133" t="s">
        <v>1002</v>
      </c>
      <c r="K532" s="131" t="s">
        <v>14</v>
      </c>
      <c r="L532" s="5" t="s">
        <v>14</v>
      </c>
      <c r="M532" s="16" t="s">
        <v>774</v>
      </c>
      <c r="N532" s="8" t="s">
        <v>501</v>
      </c>
      <c r="O532" s="91" t="s">
        <v>2014</v>
      </c>
      <c r="P532" s="45" t="s">
        <v>551</v>
      </c>
      <c r="Q532" s="45" t="s">
        <v>2028</v>
      </c>
    </row>
    <row r="533" spans="1:17" ht="60" x14ac:dyDescent="0.25">
      <c r="A533" s="39">
        <f t="shared" si="8"/>
        <v>525</v>
      </c>
      <c r="B533" s="18">
        <v>42723</v>
      </c>
      <c r="C533" s="18">
        <v>42723</v>
      </c>
      <c r="D533" s="7">
        <v>2306</v>
      </c>
      <c r="E533" s="61">
        <v>157296.70000000001</v>
      </c>
      <c r="F533" s="95">
        <v>0</v>
      </c>
      <c r="G533" s="25" t="s">
        <v>2030</v>
      </c>
      <c r="H533" s="25" t="s">
        <v>2030</v>
      </c>
      <c r="I533" s="10" t="s">
        <v>19</v>
      </c>
      <c r="J533" s="133" t="s">
        <v>1002</v>
      </c>
      <c r="K533" s="131" t="s">
        <v>14</v>
      </c>
      <c r="L533" s="5" t="s">
        <v>14</v>
      </c>
      <c r="M533" s="16" t="s">
        <v>2027</v>
      </c>
      <c r="N533" s="8" t="s">
        <v>61</v>
      </c>
      <c r="O533" s="91" t="s">
        <v>2015</v>
      </c>
      <c r="P533" s="45" t="s">
        <v>540</v>
      </c>
      <c r="Q533" s="45" t="s">
        <v>2029</v>
      </c>
    </row>
    <row r="534" spans="1:17" ht="60" x14ac:dyDescent="0.25">
      <c r="A534" s="39">
        <f t="shared" si="8"/>
        <v>526</v>
      </c>
      <c r="B534" s="18">
        <v>42723</v>
      </c>
      <c r="C534" s="18">
        <v>42723</v>
      </c>
      <c r="D534" s="7">
        <v>2307</v>
      </c>
      <c r="E534" s="61">
        <v>234502.8</v>
      </c>
      <c r="F534" s="95">
        <v>0</v>
      </c>
      <c r="G534" s="25" t="s">
        <v>2030</v>
      </c>
      <c r="H534" s="25" t="s">
        <v>2030</v>
      </c>
      <c r="I534" s="10" t="s">
        <v>19</v>
      </c>
      <c r="J534" s="133" t="s">
        <v>816</v>
      </c>
      <c r="K534" s="131" t="s">
        <v>14</v>
      </c>
      <c r="L534" s="5" t="s">
        <v>14</v>
      </c>
      <c r="M534" s="16" t="s">
        <v>2027</v>
      </c>
      <c r="N534" s="8" t="s">
        <v>61</v>
      </c>
      <c r="O534" s="91" t="s">
        <v>2016</v>
      </c>
      <c r="P534" s="45" t="s">
        <v>540</v>
      </c>
      <c r="Q534" s="45" t="s">
        <v>2029</v>
      </c>
    </row>
    <row r="535" spans="1:17" ht="60" x14ac:dyDescent="0.25">
      <c r="A535" s="39">
        <f t="shared" si="8"/>
        <v>527</v>
      </c>
      <c r="B535" s="18">
        <v>42723</v>
      </c>
      <c r="C535" s="18">
        <v>42723</v>
      </c>
      <c r="D535" s="7">
        <v>2308</v>
      </c>
      <c r="E535" s="61">
        <v>187838.16</v>
      </c>
      <c r="F535" s="95">
        <v>0</v>
      </c>
      <c r="G535" s="25" t="s">
        <v>316</v>
      </c>
      <c r="H535" s="25" t="s">
        <v>316</v>
      </c>
      <c r="I535" s="10" t="s">
        <v>19</v>
      </c>
      <c r="J535" s="133" t="s">
        <v>403</v>
      </c>
      <c r="K535" s="131" t="s">
        <v>14</v>
      </c>
      <c r="L535" s="5" t="s">
        <v>14</v>
      </c>
      <c r="M535" s="16" t="s">
        <v>317</v>
      </c>
      <c r="N535" s="8" t="s">
        <v>318</v>
      </c>
      <c r="O535" s="91" t="s">
        <v>2017</v>
      </c>
      <c r="P535" s="45" t="s">
        <v>2031</v>
      </c>
      <c r="Q535" s="45" t="s">
        <v>2032</v>
      </c>
    </row>
    <row r="536" spans="1:17" ht="60" x14ac:dyDescent="0.25">
      <c r="A536" s="39">
        <f t="shared" si="8"/>
        <v>528</v>
      </c>
      <c r="B536" s="18">
        <v>42724</v>
      </c>
      <c r="C536" s="18">
        <v>42724</v>
      </c>
      <c r="D536" s="7">
        <v>2324</v>
      </c>
      <c r="E536" s="61">
        <v>208912.05</v>
      </c>
      <c r="F536" s="95">
        <v>0</v>
      </c>
      <c r="G536" s="25" t="s">
        <v>1797</v>
      </c>
      <c r="H536" s="25" t="s">
        <v>1797</v>
      </c>
      <c r="I536" s="10" t="s">
        <v>19</v>
      </c>
      <c r="J536" s="133" t="s">
        <v>1430</v>
      </c>
      <c r="K536" s="131" t="s">
        <v>14</v>
      </c>
      <c r="L536" s="5" t="s">
        <v>14</v>
      </c>
      <c r="M536" s="16" t="s">
        <v>1795</v>
      </c>
      <c r="N536" s="8" t="s">
        <v>142</v>
      </c>
      <c r="O536" s="91" t="s">
        <v>2018</v>
      </c>
      <c r="P536" s="45" t="s">
        <v>546</v>
      </c>
      <c r="Q536" s="45" t="s">
        <v>2045</v>
      </c>
    </row>
    <row r="537" spans="1:17" ht="60" x14ac:dyDescent="0.25">
      <c r="A537" s="39">
        <f t="shared" si="8"/>
        <v>529</v>
      </c>
      <c r="B537" s="18">
        <v>42724</v>
      </c>
      <c r="C537" s="18">
        <v>42724</v>
      </c>
      <c r="D537" s="7">
        <v>2325</v>
      </c>
      <c r="E537" s="61">
        <v>8551.09</v>
      </c>
      <c r="F537" s="95">
        <v>0</v>
      </c>
      <c r="G537" s="58" t="s">
        <v>765</v>
      </c>
      <c r="H537" s="58" t="s">
        <v>765</v>
      </c>
      <c r="I537" s="45" t="s">
        <v>387</v>
      </c>
      <c r="J537" s="19" t="s">
        <v>763</v>
      </c>
      <c r="K537" s="6" t="s">
        <v>14</v>
      </c>
      <c r="L537" s="5" t="s">
        <v>14</v>
      </c>
      <c r="M537" s="16" t="s">
        <v>774</v>
      </c>
      <c r="N537" s="8" t="s">
        <v>195</v>
      </c>
      <c r="O537" s="91" t="s">
        <v>1399</v>
      </c>
      <c r="P537" s="45" t="s">
        <v>562</v>
      </c>
      <c r="Q537" s="45" t="s">
        <v>194</v>
      </c>
    </row>
    <row r="538" spans="1:17" ht="45" x14ac:dyDescent="0.25">
      <c r="A538" s="39">
        <f t="shared" si="8"/>
        <v>530</v>
      </c>
      <c r="B538" s="18">
        <v>42725</v>
      </c>
      <c r="C538" s="18">
        <v>42725</v>
      </c>
      <c r="D538" s="7">
        <v>2325</v>
      </c>
      <c r="E538" s="162">
        <v>-8551.09</v>
      </c>
      <c r="F538" s="95">
        <v>0</v>
      </c>
      <c r="G538" s="58" t="s">
        <v>765</v>
      </c>
      <c r="H538" s="58" t="s">
        <v>765</v>
      </c>
      <c r="I538" s="45" t="s">
        <v>387</v>
      </c>
      <c r="J538" s="19" t="s">
        <v>763</v>
      </c>
      <c r="K538" s="6" t="s">
        <v>14</v>
      </c>
      <c r="L538" s="5" t="s">
        <v>14</v>
      </c>
      <c r="M538" s="16" t="s">
        <v>774</v>
      </c>
      <c r="N538" s="8" t="s">
        <v>195</v>
      </c>
      <c r="O538" s="94" t="s">
        <v>2040</v>
      </c>
      <c r="P538" s="45" t="s">
        <v>562</v>
      </c>
      <c r="Q538" s="45" t="s">
        <v>805</v>
      </c>
    </row>
    <row r="539" spans="1:17" ht="75" x14ac:dyDescent="0.25">
      <c r="A539" s="39">
        <f t="shared" si="8"/>
        <v>531</v>
      </c>
      <c r="B539" s="18">
        <v>42724</v>
      </c>
      <c r="C539" s="18">
        <v>42724</v>
      </c>
      <c r="D539" s="7">
        <v>2326</v>
      </c>
      <c r="E539" s="61">
        <v>126654</v>
      </c>
      <c r="F539" s="95">
        <v>0</v>
      </c>
      <c r="G539" s="92" t="s">
        <v>888</v>
      </c>
      <c r="H539" s="11" t="s">
        <v>478</v>
      </c>
      <c r="I539" s="45" t="s">
        <v>387</v>
      </c>
      <c r="J539" s="133" t="s">
        <v>479</v>
      </c>
      <c r="K539" s="131" t="s">
        <v>14</v>
      </c>
      <c r="L539" s="5" t="s">
        <v>14</v>
      </c>
      <c r="M539" s="16" t="s">
        <v>887</v>
      </c>
      <c r="N539" s="8" t="s">
        <v>722</v>
      </c>
      <c r="O539" s="91" t="s">
        <v>1616</v>
      </c>
      <c r="P539" s="45" t="s">
        <v>562</v>
      </c>
      <c r="Q539" s="45" t="s">
        <v>2034</v>
      </c>
    </row>
    <row r="540" spans="1:17" ht="75" x14ac:dyDescent="0.25">
      <c r="A540" s="39">
        <f t="shared" si="8"/>
        <v>532</v>
      </c>
      <c r="B540" s="18">
        <v>42724</v>
      </c>
      <c r="C540" s="18">
        <v>42724</v>
      </c>
      <c r="D540" s="7">
        <v>2327</v>
      </c>
      <c r="E540" s="61">
        <v>336618.34</v>
      </c>
      <c r="F540" s="95">
        <v>0</v>
      </c>
      <c r="G540" s="25" t="s">
        <v>1861</v>
      </c>
      <c r="H540" s="25" t="s">
        <v>1861</v>
      </c>
      <c r="I540" s="10" t="s">
        <v>19</v>
      </c>
      <c r="J540" s="133" t="s">
        <v>1853</v>
      </c>
      <c r="K540" s="131" t="s">
        <v>14</v>
      </c>
      <c r="L540" s="5" t="s">
        <v>14</v>
      </c>
      <c r="M540" s="16" t="s">
        <v>1859</v>
      </c>
      <c r="N540" s="8" t="s">
        <v>213</v>
      </c>
      <c r="O540" s="91" t="s">
        <v>2019</v>
      </c>
      <c r="P540" s="45" t="s">
        <v>546</v>
      </c>
      <c r="Q540" s="45" t="s">
        <v>2035</v>
      </c>
    </row>
    <row r="541" spans="1:17" ht="75" x14ac:dyDescent="0.25">
      <c r="A541" s="39">
        <f t="shared" si="8"/>
        <v>533</v>
      </c>
      <c r="B541" s="18">
        <v>42724</v>
      </c>
      <c r="C541" s="18">
        <v>42724</v>
      </c>
      <c r="D541" s="7">
        <v>2328</v>
      </c>
      <c r="E541" s="61">
        <v>35979.129999999997</v>
      </c>
      <c r="F541" s="95">
        <v>0</v>
      </c>
      <c r="G541" s="25" t="s">
        <v>1217</v>
      </c>
      <c r="H541" s="25" t="s">
        <v>1217</v>
      </c>
      <c r="I541" s="10" t="s">
        <v>19</v>
      </c>
      <c r="J541" s="133" t="s">
        <v>975</v>
      </c>
      <c r="K541" s="131" t="s">
        <v>14</v>
      </c>
      <c r="L541" s="5" t="s">
        <v>14</v>
      </c>
      <c r="M541" s="16" t="s">
        <v>1012</v>
      </c>
      <c r="N541" s="8" t="s">
        <v>918</v>
      </c>
      <c r="O541" s="91" t="s">
        <v>2020</v>
      </c>
      <c r="P541" s="45" t="s">
        <v>577</v>
      </c>
      <c r="Q541" s="45" t="s">
        <v>2033</v>
      </c>
    </row>
    <row r="542" spans="1:17" ht="75" x14ac:dyDescent="0.25">
      <c r="A542" s="39">
        <f t="shared" si="8"/>
        <v>534</v>
      </c>
      <c r="B542" s="18">
        <v>42724</v>
      </c>
      <c r="C542" s="18">
        <v>42724</v>
      </c>
      <c r="D542" s="7">
        <v>2329</v>
      </c>
      <c r="E542" s="61">
        <v>305422.59999999998</v>
      </c>
      <c r="F542" s="95">
        <v>0</v>
      </c>
      <c r="G542" s="25" t="s">
        <v>1729</v>
      </c>
      <c r="H542" s="25" t="s">
        <v>1729</v>
      </c>
      <c r="I542" s="10" t="s">
        <v>19</v>
      </c>
      <c r="J542" s="133" t="s">
        <v>1682</v>
      </c>
      <c r="K542" s="131" t="s">
        <v>14</v>
      </c>
      <c r="L542" s="5" t="s">
        <v>14</v>
      </c>
      <c r="M542" s="16" t="s">
        <v>1720</v>
      </c>
      <c r="N542" s="8" t="s">
        <v>203</v>
      </c>
      <c r="O542" s="91" t="s">
        <v>2021</v>
      </c>
      <c r="P542" s="45" t="s">
        <v>549</v>
      </c>
      <c r="Q542" s="45" t="s">
        <v>2037</v>
      </c>
    </row>
    <row r="543" spans="1:17" ht="75" x14ac:dyDescent="0.25">
      <c r="A543" s="39">
        <f t="shared" si="8"/>
        <v>535</v>
      </c>
      <c r="B543" s="18">
        <v>42724</v>
      </c>
      <c r="C543" s="18">
        <v>42724</v>
      </c>
      <c r="D543" s="7">
        <v>2330</v>
      </c>
      <c r="E543" s="61">
        <v>331829.53999999998</v>
      </c>
      <c r="F543" s="95">
        <v>0</v>
      </c>
      <c r="G543" s="25" t="s">
        <v>919</v>
      </c>
      <c r="H543" s="25" t="s">
        <v>902</v>
      </c>
      <c r="I543" s="10" t="s">
        <v>387</v>
      </c>
      <c r="J543" s="133" t="s">
        <v>811</v>
      </c>
      <c r="K543" s="131" t="s">
        <v>14</v>
      </c>
      <c r="L543" s="5" t="s">
        <v>14</v>
      </c>
      <c r="M543" s="16" t="s">
        <v>917</v>
      </c>
      <c r="N543" s="8" t="s">
        <v>918</v>
      </c>
      <c r="O543" s="91" t="s">
        <v>2022</v>
      </c>
      <c r="P543" s="45" t="s">
        <v>915</v>
      </c>
      <c r="Q543" s="45" t="s">
        <v>2038</v>
      </c>
    </row>
    <row r="544" spans="1:17" ht="60" x14ac:dyDescent="0.25">
      <c r="A544" s="39">
        <f t="shared" si="8"/>
        <v>536</v>
      </c>
      <c r="B544" s="18">
        <v>42724</v>
      </c>
      <c r="C544" s="18">
        <v>42724</v>
      </c>
      <c r="D544" s="7">
        <v>2331</v>
      </c>
      <c r="E544" s="61">
        <v>74000</v>
      </c>
      <c r="F544" s="95">
        <v>0</v>
      </c>
      <c r="G544" s="25" t="s">
        <v>1284</v>
      </c>
      <c r="H544" s="25" t="s">
        <v>1284</v>
      </c>
      <c r="I544" s="10" t="s">
        <v>19</v>
      </c>
      <c r="J544" s="133" t="s">
        <v>1283</v>
      </c>
      <c r="K544" s="131" t="s">
        <v>14</v>
      </c>
      <c r="L544" s="5" t="s">
        <v>14</v>
      </c>
      <c r="M544" s="16" t="s">
        <v>1286</v>
      </c>
      <c r="N544" s="8" t="s">
        <v>443</v>
      </c>
      <c r="O544" s="91" t="s">
        <v>2023</v>
      </c>
      <c r="P544" s="45" t="s">
        <v>551</v>
      </c>
      <c r="Q544" s="45" t="s">
        <v>2036</v>
      </c>
    </row>
    <row r="545" spans="1:17" ht="75" x14ac:dyDescent="0.25">
      <c r="A545" s="39">
        <f t="shared" si="8"/>
        <v>537</v>
      </c>
      <c r="B545" s="18">
        <v>42724</v>
      </c>
      <c r="C545" s="18">
        <v>42724</v>
      </c>
      <c r="D545" s="7">
        <v>2332</v>
      </c>
      <c r="E545" s="61">
        <v>685000</v>
      </c>
      <c r="F545" s="95">
        <v>0</v>
      </c>
      <c r="G545" s="25" t="s">
        <v>1480</v>
      </c>
      <c r="H545" s="25" t="s">
        <v>1480</v>
      </c>
      <c r="I545" s="10" t="s">
        <v>19</v>
      </c>
      <c r="J545" s="133" t="s">
        <v>1473</v>
      </c>
      <c r="K545" s="131" t="s">
        <v>14</v>
      </c>
      <c r="L545" s="5" t="s">
        <v>14</v>
      </c>
      <c r="M545" s="16" t="s">
        <v>1475</v>
      </c>
      <c r="N545" s="8" t="s">
        <v>121</v>
      </c>
      <c r="O545" s="91" t="s">
        <v>2024</v>
      </c>
      <c r="P545" s="45" t="s">
        <v>577</v>
      </c>
      <c r="Q545" s="45" t="s">
        <v>194</v>
      </c>
    </row>
    <row r="546" spans="1:17" ht="45" x14ac:dyDescent="0.25">
      <c r="A546" s="39">
        <f t="shared" si="8"/>
        <v>538</v>
      </c>
      <c r="B546" s="18">
        <v>42725</v>
      </c>
      <c r="C546" s="18">
        <v>42725</v>
      </c>
      <c r="D546" s="7">
        <v>2332</v>
      </c>
      <c r="E546" s="162">
        <v>-685000</v>
      </c>
      <c r="F546" s="95">
        <v>0</v>
      </c>
      <c r="G546" s="25" t="s">
        <v>1480</v>
      </c>
      <c r="H546" s="25" t="s">
        <v>1480</v>
      </c>
      <c r="I546" s="10" t="s">
        <v>19</v>
      </c>
      <c r="J546" s="133" t="s">
        <v>1473</v>
      </c>
      <c r="K546" s="131" t="s">
        <v>14</v>
      </c>
      <c r="L546" s="5" t="s">
        <v>14</v>
      </c>
      <c r="M546" s="16" t="s">
        <v>1475</v>
      </c>
      <c r="N546" s="8" t="s">
        <v>121</v>
      </c>
      <c r="O546" s="94" t="s">
        <v>2044</v>
      </c>
      <c r="P546" s="45" t="s">
        <v>577</v>
      </c>
      <c r="Q546" s="45" t="s">
        <v>805</v>
      </c>
    </row>
    <row r="547" spans="1:17" ht="60" x14ac:dyDescent="0.25">
      <c r="A547" s="39">
        <f t="shared" si="8"/>
        <v>539</v>
      </c>
      <c r="B547" s="18">
        <v>42726</v>
      </c>
      <c r="C547" s="18">
        <v>42726</v>
      </c>
      <c r="D547" s="7">
        <v>2344</v>
      </c>
      <c r="E547" s="61">
        <v>129794.34</v>
      </c>
      <c r="F547" s="95">
        <v>0</v>
      </c>
      <c r="G547" s="25" t="s">
        <v>1480</v>
      </c>
      <c r="H547" s="25" t="s">
        <v>1480</v>
      </c>
      <c r="I547" s="10" t="s">
        <v>19</v>
      </c>
      <c r="J547" s="133" t="s">
        <v>1473</v>
      </c>
      <c r="K547" s="6" t="s">
        <v>14</v>
      </c>
      <c r="L547" s="5" t="s">
        <v>14</v>
      </c>
      <c r="M547" s="16" t="s">
        <v>104</v>
      </c>
      <c r="N547" s="8" t="s">
        <v>2008</v>
      </c>
      <c r="O547" s="91" t="s">
        <v>1983</v>
      </c>
      <c r="P547" s="45" t="s">
        <v>562</v>
      </c>
      <c r="Q547" s="45" t="s">
        <v>2042</v>
      </c>
    </row>
    <row r="548" spans="1:17" ht="60" x14ac:dyDescent="0.25">
      <c r="A548" s="39">
        <f t="shared" si="8"/>
        <v>540</v>
      </c>
      <c r="B548" s="18">
        <v>42726</v>
      </c>
      <c r="C548" s="18">
        <v>42726</v>
      </c>
      <c r="D548" s="7">
        <v>2345</v>
      </c>
      <c r="E548" s="61">
        <v>8551.09</v>
      </c>
      <c r="F548" s="95">
        <v>0</v>
      </c>
      <c r="G548" s="58" t="s">
        <v>1480</v>
      </c>
      <c r="H548" s="58" t="s">
        <v>1480</v>
      </c>
      <c r="I548" s="45" t="s">
        <v>19</v>
      </c>
      <c r="J548" s="19" t="s">
        <v>1473</v>
      </c>
      <c r="K548" s="6" t="s">
        <v>14</v>
      </c>
      <c r="L548" s="5" t="s">
        <v>14</v>
      </c>
      <c r="M548" s="16" t="s">
        <v>774</v>
      </c>
      <c r="N548" s="8" t="s">
        <v>195</v>
      </c>
      <c r="O548" s="91" t="s">
        <v>1399</v>
      </c>
      <c r="P548" s="45" t="s">
        <v>562</v>
      </c>
      <c r="Q548" s="45" t="s">
        <v>2039</v>
      </c>
    </row>
    <row r="549" spans="1:17" ht="75" x14ac:dyDescent="0.25">
      <c r="A549" s="39">
        <f t="shared" si="8"/>
        <v>541</v>
      </c>
      <c r="B549" s="18">
        <v>42726</v>
      </c>
      <c r="C549" s="18">
        <v>42726</v>
      </c>
      <c r="D549" s="7">
        <v>2346</v>
      </c>
      <c r="E549" s="61">
        <v>685000</v>
      </c>
      <c r="F549" s="95">
        <v>0</v>
      </c>
      <c r="G549" s="25" t="s">
        <v>1480</v>
      </c>
      <c r="H549" s="25" t="s">
        <v>1480</v>
      </c>
      <c r="I549" s="10" t="s">
        <v>19</v>
      </c>
      <c r="J549" s="133" t="s">
        <v>1473</v>
      </c>
      <c r="K549" s="131" t="s">
        <v>14</v>
      </c>
      <c r="L549" s="5" t="s">
        <v>14</v>
      </c>
      <c r="M549" s="16" t="s">
        <v>1475</v>
      </c>
      <c r="N549" s="8" t="s">
        <v>121</v>
      </c>
      <c r="O549" s="91" t="s">
        <v>2024</v>
      </c>
      <c r="P549" s="45" t="s">
        <v>577</v>
      </c>
      <c r="Q549" s="45" t="s">
        <v>2043</v>
      </c>
    </row>
    <row r="550" spans="1:17" ht="60" x14ac:dyDescent="0.25">
      <c r="A550" s="39">
        <f t="shared" si="8"/>
        <v>542</v>
      </c>
      <c r="B550" s="18">
        <v>42730</v>
      </c>
      <c r="C550" s="18">
        <v>42730</v>
      </c>
      <c r="D550" s="7">
        <v>2366</v>
      </c>
      <c r="E550" s="61">
        <v>109000</v>
      </c>
      <c r="F550" s="95">
        <v>0</v>
      </c>
      <c r="G550" s="25" t="s">
        <v>786</v>
      </c>
      <c r="H550" s="25" t="s">
        <v>786</v>
      </c>
      <c r="I550" s="10" t="s">
        <v>19</v>
      </c>
      <c r="J550" s="133" t="s">
        <v>763</v>
      </c>
      <c r="K550" s="131" t="s">
        <v>14</v>
      </c>
      <c r="L550" s="5" t="s">
        <v>14</v>
      </c>
      <c r="M550" s="16" t="s">
        <v>1539</v>
      </c>
      <c r="N550" s="8" t="s">
        <v>78</v>
      </c>
      <c r="O550" s="91" t="s">
        <v>2046</v>
      </c>
      <c r="P550" s="45" t="s">
        <v>562</v>
      </c>
      <c r="Q550" s="45" t="s">
        <v>2065</v>
      </c>
    </row>
    <row r="551" spans="1:17" ht="75" x14ac:dyDescent="0.25">
      <c r="A551" s="39">
        <f t="shared" si="8"/>
        <v>543</v>
      </c>
      <c r="B551" s="18">
        <v>42730</v>
      </c>
      <c r="C551" s="18">
        <v>42730</v>
      </c>
      <c r="D551" s="7">
        <v>2367</v>
      </c>
      <c r="E551" s="61">
        <v>368418.4</v>
      </c>
      <c r="F551" s="95">
        <v>0</v>
      </c>
      <c r="G551" s="25" t="s">
        <v>1896</v>
      </c>
      <c r="H551" s="25" t="s">
        <v>1896</v>
      </c>
      <c r="I551" s="10" t="s">
        <v>19</v>
      </c>
      <c r="J551" s="133" t="s">
        <v>1874</v>
      </c>
      <c r="K551" s="131" t="s">
        <v>14</v>
      </c>
      <c r="L551" s="5" t="s">
        <v>14</v>
      </c>
      <c r="M551" s="16" t="s">
        <v>1877</v>
      </c>
      <c r="N551" s="8" t="s">
        <v>2060</v>
      </c>
      <c r="O551" s="91" t="s">
        <v>2047</v>
      </c>
      <c r="P551" s="45" t="s">
        <v>577</v>
      </c>
      <c r="Q551" s="45" t="s">
        <v>2062</v>
      </c>
    </row>
    <row r="552" spans="1:17" ht="75" x14ac:dyDescent="0.25">
      <c r="A552" s="39">
        <f t="shared" si="8"/>
        <v>544</v>
      </c>
      <c r="B552" s="18">
        <v>42730</v>
      </c>
      <c r="C552" s="18">
        <v>42730</v>
      </c>
      <c r="D552" s="7">
        <v>2368</v>
      </c>
      <c r="E552" s="61">
        <v>91362.09</v>
      </c>
      <c r="F552" s="95">
        <v>0</v>
      </c>
      <c r="G552" s="25" t="s">
        <v>2068</v>
      </c>
      <c r="H552" s="25" t="s">
        <v>2068</v>
      </c>
      <c r="I552" s="10" t="s">
        <v>19</v>
      </c>
      <c r="J552" s="133" t="s">
        <v>2052</v>
      </c>
      <c r="K552" s="131" t="s">
        <v>14</v>
      </c>
      <c r="L552" s="5" t="s">
        <v>14</v>
      </c>
      <c r="M552" s="16" t="s">
        <v>2067</v>
      </c>
      <c r="N552" s="8" t="s">
        <v>2061</v>
      </c>
      <c r="O552" s="91" t="s">
        <v>2048</v>
      </c>
      <c r="P552" s="45" t="s">
        <v>546</v>
      </c>
      <c r="Q552" s="45" t="s">
        <v>2069</v>
      </c>
    </row>
    <row r="553" spans="1:17" ht="60" x14ac:dyDescent="0.25">
      <c r="A553" s="39">
        <f t="shared" si="8"/>
        <v>545</v>
      </c>
      <c r="B553" s="18">
        <v>42730</v>
      </c>
      <c r="C553" s="18">
        <v>42730</v>
      </c>
      <c r="D553" s="7">
        <v>2369</v>
      </c>
      <c r="E553" s="61">
        <v>79886.34</v>
      </c>
      <c r="F553" s="95">
        <v>0</v>
      </c>
      <c r="G553" s="25" t="s">
        <v>1256</v>
      </c>
      <c r="H553" s="25" t="s">
        <v>1256</v>
      </c>
      <c r="I553" s="10" t="s">
        <v>19</v>
      </c>
      <c r="J553" s="133" t="s">
        <v>1002</v>
      </c>
      <c r="K553" s="131" t="s">
        <v>14</v>
      </c>
      <c r="L553" s="5" t="s">
        <v>14</v>
      </c>
      <c r="M553" s="16" t="s">
        <v>1251</v>
      </c>
      <c r="N553" s="8" t="s">
        <v>458</v>
      </c>
      <c r="O553" s="91" t="s">
        <v>2049</v>
      </c>
      <c r="P553" s="45" t="s">
        <v>546</v>
      </c>
      <c r="Q553" s="45" t="s">
        <v>2063</v>
      </c>
    </row>
    <row r="554" spans="1:17" ht="75" x14ac:dyDescent="0.25">
      <c r="A554" s="39">
        <f t="shared" si="8"/>
        <v>546</v>
      </c>
      <c r="B554" s="18">
        <v>42730</v>
      </c>
      <c r="C554" s="18">
        <v>42730</v>
      </c>
      <c r="D554" s="7">
        <v>2370</v>
      </c>
      <c r="E554" s="61">
        <v>34750</v>
      </c>
      <c r="F554" s="95">
        <v>0</v>
      </c>
      <c r="G554" s="25" t="s">
        <v>894</v>
      </c>
      <c r="H554" s="25" t="s">
        <v>741</v>
      </c>
      <c r="I554" s="10" t="s">
        <v>387</v>
      </c>
      <c r="J554" s="133" t="s">
        <v>740</v>
      </c>
      <c r="K554" s="131" t="s">
        <v>14</v>
      </c>
      <c r="L554" s="5" t="s">
        <v>14</v>
      </c>
      <c r="M554" s="16" t="s">
        <v>768</v>
      </c>
      <c r="N554" s="8" t="s">
        <v>771</v>
      </c>
      <c r="O554" s="91" t="s">
        <v>2050</v>
      </c>
      <c r="P554" s="45" t="s">
        <v>551</v>
      </c>
      <c r="Q554" s="45" t="s">
        <v>2066</v>
      </c>
    </row>
    <row r="555" spans="1:17" ht="75" x14ac:dyDescent="0.25">
      <c r="A555" s="39">
        <f t="shared" si="8"/>
        <v>547</v>
      </c>
      <c r="B555" s="18">
        <v>42730</v>
      </c>
      <c r="C555" s="18">
        <v>42730</v>
      </c>
      <c r="D555" s="7">
        <v>6185</v>
      </c>
      <c r="E555" s="61">
        <v>122000</v>
      </c>
      <c r="F555" s="95">
        <v>0</v>
      </c>
      <c r="G555" s="25" t="s">
        <v>150</v>
      </c>
      <c r="H555" s="25" t="s">
        <v>150</v>
      </c>
      <c r="I555" s="10" t="s">
        <v>12</v>
      </c>
      <c r="J555" s="133" t="s">
        <v>54</v>
      </c>
      <c r="K555" s="131" t="s">
        <v>14</v>
      </c>
      <c r="L555" s="5" t="s">
        <v>14</v>
      </c>
      <c r="M555" s="16" t="s">
        <v>151</v>
      </c>
      <c r="N555" s="8" t="s">
        <v>152</v>
      </c>
      <c r="O555" s="91" t="s">
        <v>2051</v>
      </c>
      <c r="P555" s="45" t="s">
        <v>551</v>
      </c>
      <c r="Q555" s="45" t="s">
        <v>2064</v>
      </c>
    </row>
    <row r="556" spans="1:17" ht="60" x14ac:dyDescent="0.25">
      <c r="A556" s="39">
        <f t="shared" si="8"/>
        <v>548</v>
      </c>
      <c r="B556" s="18">
        <v>42731</v>
      </c>
      <c r="C556" s="18">
        <v>42731</v>
      </c>
      <c r="D556" s="7">
        <v>6291</v>
      </c>
      <c r="E556" s="61">
        <v>299000</v>
      </c>
      <c r="F556" s="95">
        <v>0</v>
      </c>
      <c r="G556" s="25" t="s">
        <v>150</v>
      </c>
      <c r="H556" s="25" t="s">
        <v>150</v>
      </c>
      <c r="I556" s="10" t="s">
        <v>12</v>
      </c>
      <c r="J556" s="133" t="s">
        <v>1002</v>
      </c>
      <c r="K556" s="131" t="s">
        <v>14</v>
      </c>
      <c r="L556" s="5" t="s">
        <v>14</v>
      </c>
      <c r="M556" s="16" t="s">
        <v>275</v>
      </c>
      <c r="N556" s="8" t="s">
        <v>152</v>
      </c>
      <c r="O556" s="91" t="s">
        <v>2053</v>
      </c>
      <c r="P556" s="45" t="s">
        <v>551</v>
      </c>
      <c r="Q556" s="45" t="s">
        <v>2120</v>
      </c>
    </row>
    <row r="557" spans="1:17" ht="60" x14ac:dyDescent="0.25">
      <c r="A557" s="39">
        <f t="shared" si="8"/>
        <v>549</v>
      </c>
      <c r="B557" s="18">
        <v>42731</v>
      </c>
      <c r="C557" s="18">
        <v>42731</v>
      </c>
      <c r="D557" s="7">
        <v>2380</v>
      </c>
      <c r="E557" s="61">
        <v>418030.3</v>
      </c>
      <c r="F557" s="95">
        <v>0</v>
      </c>
      <c r="G557" s="25" t="s">
        <v>281</v>
      </c>
      <c r="H557" s="25" t="s">
        <v>281</v>
      </c>
      <c r="I557" s="10" t="s">
        <v>19</v>
      </c>
      <c r="J557" s="133" t="s">
        <v>1675</v>
      </c>
      <c r="K557" s="131" t="s">
        <v>26</v>
      </c>
      <c r="L557" s="5" t="s">
        <v>283</v>
      </c>
      <c r="M557" s="16" t="s">
        <v>194</v>
      </c>
      <c r="N557" s="8" t="s">
        <v>61</v>
      </c>
      <c r="O557" s="91" t="s">
        <v>2054</v>
      </c>
      <c r="P557" s="45" t="s">
        <v>546</v>
      </c>
      <c r="Q557" s="45" t="s">
        <v>2121</v>
      </c>
    </row>
    <row r="558" spans="1:17" ht="90" x14ac:dyDescent="0.25">
      <c r="A558" s="39">
        <f t="shared" si="8"/>
        <v>550</v>
      </c>
      <c r="B558" s="18">
        <v>42731</v>
      </c>
      <c r="C558" s="18">
        <v>42731</v>
      </c>
      <c r="D558" s="7">
        <v>5382</v>
      </c>
      <c r="E558" s="61">
        <v>158000</v>
      </c>
      <c r="F558" s="95">
        <v>0</v>
      </c>
      <c r="G558" s="58" t="s">
        <v>436</v>
      </c>
      <c r="H558" s="58" t="s">
        <v>436</v>
      </c>
      <c r="I558" s="45" t="s">
        <v>19</v>
      </c>
      <c r="J558" s="133" t="s">
        <v>437</v>
      </c>
      <c r="K558" s="131" t="s">
        <v>14</v>
      </c>
      <c r="L558" s="5" t="s">
        <v>14</v>
      </c>
      <c r="M558" s="16" t="s">
        <v>867</v>
      </c>
      <c r="N558" s="8" t="s">
        <v>439</v>
      </c>
      <c r="O558" s="91" t="s">
        <v>2056</v>
      </c>
      <c r="P558" s="45" t="s">
        <v>551</v>
      </c>
      <c r="Q558" s="45" t="s">
        <v>2122</v>
      </c>
    </row>
    <row r="559" spans="1:17" ht="75" x14ac:dyDescent="0.25">
      <c r="A559" s="39">
        <f t="shared" si="8"/>
        <v>551</v>
      </c>
      <c r="B559" s="18">
        <v>42730</v>
      </c>
      <c r="C559" s="18">
        <v>42731</v>
      </c>
      <c r="D559" s="7">
        <v>46</v>
      </c>
      <c r="E559" s="61">
        <v>185000</v>
      </c>
      <c r="F559" s="95">
        <v>0</v>
      </c>
      <c r="G559" s="11" t="s">
        <v>2059</v>
      </c>
      <c r="H559" s="11" t="s">
        <v>2059</v>
      </c>
      <c r="I559" s="10" t="s">
        <v>118</v>
      </c>
      <c r="J559" s="133" t="s">
        <v>54</v>
      </c>
      <c r="K559" s="131" t="s">
        <v>14</v>
      </c>
      <c r="L559" s="5" t="s">
        <v>14</v>
      </c>
      <c r="M559" s="16" t="s">
        <v>65</v>
      </c>
      <c r="N559" s="8" t="s">
        <v>776</v>
      </c>
      <c r="O559" s="91" t="s">
        <v>2057</v>
      </c>
      <c r="P559" s="45" t="s">
        <v>551</v>
      </c>
      <c r="Q559" s="45" t="s">
        <v>2119</v>
      </c>
    </row>
    <row r="560" spans="1:17" ht="75" x14ac:dyDescent="0.25">
      <c r="A560" s="39">
        <f t="shared" si="8"/>
        <v>552</v>
      </c>
      <c r="B560" s="18">
        <v>42731</v>
      </c>
      <c r="C560" s="18">
        <v>42731</v>
      </c>
      <c r="D560" s="7">
        <v>2384</v>
      </c>
      <c r="E560" s="61">
        <v>674450.24</v>
      </c>
      <c r="F560" s="95">
        <v>0</v>
      </c>
      <c r="G560" s="25" t="s">
        <v>949</v>
      </c>
      <c r="H560" s="25" t="s">
        <v>949</v>
      </c>
      <c r="I560" s="20" t="s">
        <v>387</v>
      </c>
      <c r="J560" s="133" t="s">
        <v>825</v>
      </c>
      <c r="K560" s="6" t="s">
        <v>14</v>
      </c>
      <c r="L560" s="5" t="s">
        <v>14</v>
      </c>
      <c r="M560" s="16" t="s">
        <v>950</v>
      </c>
      <c r="N560" s="8" t="s">
        <v>350</v>
      </c>
      <c r="O560" s="91" t="s">
        <v>2058</v>
      </c>
      <c r="P560" s="19" t="s">
        <v>551</v>
      </c>
      <c r="Q560" s="45" t="s">
        <v>2123</v>
      </c>
    </row>
    <row r="561" spans="1:17" ht="60" x14ac:dyDescent="0.25">
      <c r="A561" s="39">
        <f t="shared" si="8"/>
        <v>553</v>
      </c>
      <c r="B561" s="18">
        <v>42732</v>
      </c>
      <c r="C561" s="18">
        <v>42732</v>
      </c>
      <c r="D561" s="7">
        <v>2381</v>
      </c>
      <c r="E561" s="61">
        <v>240657.2</v>
      </c>
      <c r="F561" s="95">
        <v>0</v>
      </c>
      <c r="G561" s="25" t="s">
        <v>1460</v>
      </c>
      <c r="H561" s="25" t="s">
        <v>1460</v>
      </c>
      <c r="I561" s="10" t="s">
        <v>19</v>
      </c>
      <c r="J561" s="133" t="s">
        <v>1455</v>
      </c>
      <c r="K561" s="131" t="s">
        <v>14</v>
      </c>
      <c r="L561" s="5" t="s">
        <v>14</v>
      </c>
      <c r="M561" s="16" t="s">
        <v>1456</v>
      </c>
      <c r="N561" s="8" t="s">
        <v>458</v>
      </c>
      <c r="O561" s="91" t="s">
        <v>2055</v>
      </c>
      <c r="P561" s="45" t="s">
        <v>573</v>
      </c>
      <c r="Q561" s="45" t="s">
        <v>2124</v>
      </c>
    </row>
    <row r="562" spans="1:17" ht="75" x14ac:dyDescent="0.25">
      <c r="A562" s="39">
        <f t="shared" si="8"/>
        <v>554</v>
      </c>
      <c r="B562" s="18">
        <v>42733</v>
      </c>
      <c r="C562" s="18">
        <v>42733</v>
      </c>
      <c r="D562" s="7">
        <v>2417</v>
      </c>
      <c r="E562" s="61">
        <v>333689</v>
      </c>
      <c r="F562" s="95">
        <v>0</v>
      </c>
      <c r="G562" s="25" t="s">
        <v>2076</v>
      </c>
      <c r="H562" s="25" t="s">
        <v>2076</v>
      </c>
      <c r="I562" s="10" t="s">
        <v>19</v>
      </c>
      <c r="J562" s="133" t="s">
        <v>2073</v>
      </c>
      <c r="K562" s="131" t="s">
        <v>14</v>
      </c>
      <c r="L562" s="5" t="s">
        <v>14</v>
      </c>
      <c r="M562" s="16" t="s">
        <v>1456</v>
      </c>
      <c r="N562" s="8" t="s">
        <v>490</v>
      </c>
      <c r="O562" s="91" t="s">
        <v>2070</v>
      </c>
      <c r="P562" s="45" t="s">
        <v>573</v>
      </c>
      <c r="Q562" s="45" t="s">
        <v>2098</v>
      </c>
    </row>
    <row r="563" spans="1:17" ht="75" x14ac:dyDescent="0.25">
      <c r="A563" s="39">
        <f t="shared" si="8"/>
        <v>555</v>
      </c>
      <c r="B563" s="18">
        <v>42733</v>
      </c>
      <c r="C563" s="18">
        <v>42733</v>
      </c>
      <c r="D563" s="7">
        <v>2420</v>
      </c>
      <c r="E563" s="61">
        <v>463000</v>
      </c>
      <c r="F563" s="113">
        <v>0</v>
      </c>
      <c r="G563" s="25" t="s">
        <v>1800</v>
      </c>
      <c r="H563" s="25" t="s">
        <v>1800</v>
      </c>
      <c r="I563" s="10" t="s">
        <v>19</v>
      </c>
      <c r="J563" s="133" t="s">
        <v>1002</v>
      </c>
      <c r="K563" s="131" t="s">
        <v>14</v>
      </c>
      <c r="L563" s="5" t="s">
        <v>14</v>
      </c>
      <c r="M563" s="16" t="s">
        <v>774</v>
      </c>
      <c r="N563" s="8" t="s">
        <v>1799</v>
      </c>
      <c r="O563" s="91" t="s">
        <v>2071</v>
      </c>
      <c r="P563" s="45" t="s">
        <v>551</v>
      </c>
      <c r="Q563" s="45" t="s">
        <v>2127</v>
      </c>
    </row>
    <row r="564" spans="1:17" ht="60" x14ac:dyDescent="0.25">
      <c r="A564" s="39">
        <f t="shared" si="8"/>
        <v>556</v>
      </c>
      <c r="B564" s="18">
        <v>42733</v>
      </c>
      <c r="C564" s="18">
        <v>42733</v>
      </c>
      <c r="D564" s="7">
        <v>2419</v>
      </c>
      <c r="E564" s="61">
        <v>277620</v>
      </c>
      <c r="F564" s="95">
        <v>0</v>
      </c>
      <c r="G564" s="25" t="s">
        <v>1594</v>
      </c>
      <c r="H564" s="25" t="s">
        <v>1594</v>
      </c>
      <c r="I564" s="10" t="s">
        <v>19</v>
      </c>
      <c r="J564" s="133" t="s">
        <v>91</v>
      </c>
      <c r="K564" s="131" t="s">
        <v>14</v>
      </c>
      <c r="L564" s="5" t="s">
        <v>14</v>
      </c>
      <c r="M564" s="16" t="s">
        <v>92</v>
      </c>
      <c r="N564" s="8" t="s">
        <v>1529</v>
      </c>
      <c r="O564" s="91" t="s">
        <v>2072</v>
      </c>
      <c r="P564" s="45" t="s">
        <v>540</v>
      </c>
      <c r="Q564" s="45" t="s">
        <v>2099</v>
      </c>
    </row>
    <row r="565" spans="1:17" ht="75" x14ac:dyDescent="0.25">
      <c r="A565" s="39">
        <f t="shared" si="8"/>
        <v>557</v>
      </c>
      <c r="B565" s="18">
        <v>42733</v>
      </c>
      <c r="C565" s="18">
        <v>42734</v>
      </c>
      <c r="D565" s="7"/>
      <c r="E565" s="61">
        <v>1048610</v>
      </c>
      <c r="F565" s="95">
        <v>0</v>
      </c>
      <c r="G565" s="25" t="s">
        <v>2077</v>
      </c>
      <c r="H565" s="25" t="s">
        <v>2077</v>
      </c>
      <c r="I565" s="10" t="s">
        <v>19</v>
      </c>
      <c r="J565" s="133" t="s">
        <v>321</v>
      </c>
      <c r="K565" s="131" t="s">
        <v>14</v>
      </c>
      <c r="L565" s="5" t="s">
        <v>14</v>
      </c>
      <c r="M565" s="16" t="s">
        <v>2005</v>
      </c>
      <c r="N565" s="8" t="s">
        <v>2075</v>
      </c>
      <c r="O565" s="91" t="s">
        <v>2074</v>
      </c>
      <c r="P565" s="45" t="s">
        <v>537</v>
      </c>
      <c r="Q565" s="45" t="s">
        <v>2125</v>
      </c>
    </row>
    <row r="566" spans="1:17" ht="75" x14ac:dyDescent="0.25">
      <c r="A566" s="39">
        <f t="shared" si="8"/>
        <v>558</v>
      </c>
      <c r="B566" s="18">
        <v>42751</v>
      </c>
      <c r="C566" s="18">
        <v>42751</v>
      </c>
      <c r="D566" s="7">
        <v>32</v>
      </c>
      <c r="E566" s="166">
        <v>32870</v>
      </c>
      <c r="F566" s="95">
        <v>0</v>
      </c>
      <c r="G566" s="25" t="s">
        <v>84</v>
      </c>
      <c r="H566" s="25" t="s">
        <v>84</v>
      </c>
      <c r="I566" s="10" t="s">
        <v>19</v>
      </c>
      <c r="J566" s="133" t="s">
        <v>85</v>
      </c>
      <c r="K566" s="131" t="s">
        <v>14</v>
      </c>
      <c r="L566" s="5" t="s">
        <v>14</v>
      </c>
      <c r="M566" s="16" t="s">
        <v>86</v>
      </c>
      <c r="N566" s="8" t="s">
        <v>87</v>
      </c>
      <c r="O566" s="91" t="s">
        <v>2079</v>
      </c>
      <c r="P566" s="45" t="s">
        <v>551</v>
      </c>
      <c r="Q566" s="45" t="s">
        <v>2097</v>
      </c>
    </row>
    <row r="567" spans="1:17" ht="75" x14ac:dyDescent="0.25">
      <c r="A567" s="39">
        <f t="shared" si="8"/>
        <v>559</v>
      </c>
      <c r="B567" s="18">
        <v>42752</v>
      </c>
      <c r="C567" s="18">
        <v>42752</v>
      </c>
      <c r="D567" s="7">
        <v>45</v>
      </c>
      <c r="E567" s="166">
        <v>73463.259999999995</v>
      </c>
      <c r="F567" s="95">
        <v>0</v>
      </c>
      <c r="G567" s="25" t="s">
        <v>1063</v>
      </c>
      <c r="H567" s="25" t="s">
        <v>1063</v>
      </c>
      <c r="I567" s="10" t="s">
        <v>19</v>
      </c>
      <c r="J567" s="133" t="s">
        <v>975</v>
      </c>
      <c r="K567" s="131" t="s">
        <v>14</v>
      </c>
      <c r="L567" s="5" t="s">
        <v>14</v>
      </c>
      <c r="M567" s="16" t="s">
        <v>1031</v>
      </c>
      <c r="N567" s="8" t="s">
        <v>1015</v>
      </c>
      <c r="O567" s="91" t="s">
        <v>2080</v>
      </c>
      <c r="P567" s="45" t="s">
        <v>1064</v>
      </c>
      <c r="Q567" s="45" t="s">
        <v>2101</v>
      </c>
    </row>
    <row r="568" spans="1:17" ht="75" x14ac:dyDescent="0.25">
      <c r="A568" s="39">
        <f t="shared" si="8"/>
        <v>560</v>
      </c>
      <c r="B568" s="18">
        <v>42752</v>
      </c>
      <c r="C568" s="18">
        <v>42752</v>
      </c>
      <c r="D568" s="7">
        <v>46</v>
      </c>
      <c r="E568" s="166">
        <v>10645.2</v>
      </c>
      <c r="F568" s="95">
        <v>0</v>
      </c>
      <c r="G568" s="25" t="s">
        <v>1063</v>
      </c>
      <c r="H568" s="25" t="s">
        <v>1063</v>
      </c>
      <c r="I568" s="10" t="s">
        <v>19</v>
      </c>
      <c r="J568" s="133" t="s">
        <v>1510</v>
      </c>
      <c r="K568" s="131" t="s">
        <v>14</v>
      </c>
      <c r="L568" s="5" t="s">
        <v>14</v>
      </c>
      <c r="M568" s="16" t="s">
        <v>1031</v>
      </c>
      <c r="N568" s="8" t="s">
        <v>1015</v>
      </c>
      <c r="O568" s="91" t="s">
        <v>2081</v>
      </c>
      <c r="P568" s="45" t="s">
        <v>957</v>
      </c>
      <c r="Q568" s="45" t="s">
        <v>2100</v>
      </c>
    </row>
    <row r="569" spans="1:17" ht="75" x14ac:dyDescent="0.25">
      <c r="A569" s="39">
        <f t="shared" si="8"/>
        <v>561</v>
      </c>
      <c r="B569" s="18">
        <v>42752</v>
      </c>
      <c r="C569" s="18">
        <v>42752</v>
      </c>
      <c r="D569" s="7">
        <v>2</v>
      </c>
      <c r="E569" s="166">
        <v>230049.3</v>
      </c>
      <c r="F569" s="95">
        <v>0</v>
      </c>
      <c r="G569" s="25" t="s">
        <v>2118</v>
      </c>
      <c r="H569" s="25" t="s">
        <v>2118</v>
      </c>
      <c r="I569" s="10" t="s">
        <v>118</v>
      </c>
      <c r="J569" s="133" t="s">
        <v>1230</v>
      </c>
      <c r="K569" s="131" t="s">
        <v>14</v>
      </c>
      <c r="L569" s="5" t="s">
        <v>14</v>
      </c>
      <c r="M569" s="16" t="s">
        <v>2095</v>
      </c>
      <c r="N569" s="8" t="s">
        <v>1875</v>
      </c>
      <c r="O569" s="91" t="s">
        <v>2082</v>
      </c>
      <c r="P569" s="45" t="s">
        <v>537</v>
      </c>
      <c r="Q569" s="45" t="s">
        <v>2126</v>
      </c>
    </row>
    <row r="570" spans="1:17" ht="75" x14ac:dyDescent="0.25">
      <c r="A570" s="39">
        <f t="shared" si="8"/>
        <v>562</v>
      </c>
      <c r="B570" s="18">
        <v>42751</v>
      </c>
      <c r="C570" s="18">
        <v>42753</v>
      </c>
      <c r="D570" s="7">
        <v>1</v>
      </c>
      <c r="E570" s="166">
        <v>907172.93</v>
      </c>
      <c r="F570" s="95">
        <v>0</v>
      </c>
      <c r="G570" s="25" t="s">
        <v>2103</v>
      </c>
      <c r="H570" s="25" t="s">
        <v>2103</v>
      </c>
      <c r="I570" s="10" t="s">
        <v>118</v>
      </c>
      <c r="J570" s="133" t="s">
        <v>2084</v>
      </c>
      <c r="K570" s="131" t="s">
        <v>14</v>
      </c>
      <c r="L570" s="5" t="s">
        <v>14</v>
      </c>
      <c r="M570" s="16" t="s">
        <v>2096</v>
      </c>
      <c r="N570" s="8" t="s">
        <v>61</v>
      </c>
      <c r="O570" s="91" t="s">
        <v>2083</v>
      </c>
      <c r="P570" s="45" t="s">
        <v>537</v>
      </c>
      <c r="Q570" s="45" t="s">
        <v>2104</v>
      </c>
    </row>
    <row r="571" spans="1:17" ht="75" x14ac:dyDescent="0.25">
      <c r="A571" s="39">
        <f t="shared" si="8"/>
        <v>563</v>
      </c>
      <c r="B571" s="18">
        <v>42754</v>
      </c>
      <c r="C571" s="18">
        <v>42754</v>
      </c>
      <c r="D571" s="7">
        <v>74</v>
      </c>
      <c r="E571" s="166">
        <v>558000</v>
      </c>
      <c r="F571" s="95">
        <v>0</v>
      </c>
      <c r="G571" s="25" t="s">
        <v>250</v>
      </c>
      <c r="H571" s="25" t="s">
        <v>250</v>
      </c>
      <c r="I571" s="10" t="s">
        <v>19</v>
      </c>
      <c r="J571" s="133" t="s">
        <v>1245</v>
      </c>
      <c r="K571" s="131" t="s">
        <v>14</v>
      </c>
      <c r="L571" s="5" t="s">
        <v>14</v>
      </c>
      <c r="M571" s="16" t="s">
        <v>252</v>
      </c>
      <c r="N571" s="8" t="s">
        <v>253</v>
      </c>
      <c r="O571" s="91" t="s">
        <v>1662</v>
      </c>
      <c r="P571" s="45" t="s">
        <v>551</v>
      </c>
      <c r="Q571" s="45" t="s">
        <v>2102</v>
      </c>
    </row>
    <row r="572" spans="1:17" ht="75" x14ac:dyDescent="0.25">
      <c r="A572" s="39">
        <f t="shared" si="8"/>
        <v>564</v>
      </c>
      <c r="B572" s="18">
        <v>42754</v>
      </c>
      <c r="C572" s="18">
        <v>42755</v>
      </c>
      <c r="D572" s="7">
        <v>3</v>
      </c>
      <c r="E572" s="166">
        <v>87500</v>
      </c>
      <c r="F572" s="95">
        <v>0</v>
      </c>
      <c r="G572" s="25" t="s">
        <v>1990</v>
      </c>
      <c r="H572" s="25" t="s">
        <v>1990</v>
      </c>
      <c r="I572" s="10" t="s">
        <v>118</v>
      </c>
      <c r="J572" s="133" t="s">
        <v>59</v>
      </c>
      <c r="K572" s="131" t="s">
        <v>14</v>
      </c>
      <c r="L572" s="5" t="s">
        <v>14</v>
      </c>
      <c r="M572" s="16" t="s">
        <v>1986</v>
      </c>
      <c r="N572" s="8" t="s">
        <v>1988</v>
      </c>
      <c r="O572" s="91" t="s">
        <v>2085</v>
      </c>
      <c r="P572" s="45" t="s">
        <v>540</v>
      </c>
      <c r="Q572" s="45" t="s">
        <v>2110</v>
      </c>
    </row>
    <row r="573" spans="1:17" ht="75" x14ac:dyDescent="0.25">
      <c r="A573" s="39">
        <f t="shared" si="8"/>
        <v>565</v>
      </c>
      <c r="B573" s="18">
        <v>42754</v>
      </c>
      <c r="C573" s="18">
        <v>42755</v>
      </c>
      <c r="D573" s="7">
        <v>4</v>
      </c>
      <c r="E573" s="166">
        <v>162771</v>
      </c>
      <c r="F573" s="95">
        <v>0</v>
      </c>
      <c r="G573" s="25" t="s">
        <v>1990</v>
      </c>
      <c r="H573" s="25" t="s">
        <v>1990</v>
      </c>
      <c r="I573" s="10" t="s">
        <v>118</v>
      </c>
      <c r="J573" s="133" t="s">
        <v>59</v>
      </c>
      <c r="K573" s="131" t="s">
        <v>14</v>
      </c>
      <c r="L573" s="5" t="s">
        <v>14</v>
      </c>
      <c r="M573" s="16" t="s">
        <v>1986</v>
      </c>
      <c r="N573" s="8" t="s">
        <v>1988</v>
      </c>
      <c r="O573" s="94" t="s">
        <v>2109</v>
      </c>
      <c r="P573" s="45" t="s">
        <v>540</v>
      </c>
      <c r="Q573" s="45" t="s">
        <v>2110</v>
      </c>
    </row>
    <row r="574" spans="1:17" ht="75" x14ac:dyDescent="0.25">
      <c r="A574" s="39">
        <f t="shared" si="8"/>
        <v>566</v>
      </c>
      <c r="B574" s="18">
        <v>42754</v>
      </c>
      <c r="C574" s="18">
        <v>42755</v>
      </c>
      <c r="D574" s="7">
        <v>5</v>
      </c>
      <c r="E574" s="166">
        <v>338926</v>
      </c>
      <c r="F574" s="95">
        <v>0</v>
      </c>
      <c r="G574" s="25" t="s">
        <v>1723</v>
      </c>
      <c r="H574" s="25" t="s">
        <v>1723</v>
      </c>
      <c r="I574" s="10" t="s">
        <v>118</v>
      </c>
      <c r="J574" s="133" t="s">
        <v>1694</v>
      </c>
      <c r="K574" s="131" t="s">
        <v>14</v>
      </c>
      <c r="L574" s="5" t="s">
        <v>14</v>
      </c>
      <c r="M574" s="16" t="s">
        <v>65</v>
      </c>
      <c r="N574" s="8" t="s">
        <v>1715</v>
      </c>
      <c r="O574" s="91" t="s">
        <v>2086</v>
      </c>
      <c r="P574" s="45" t="s">
        <v>540</v>
      </c>
      <c r="Q574" s="45" t="s">
        <v>2106</v>
      </c>
    </row>
    <row r="575" spans="1:17" ht="60" x14ac:dyDescent="0.25">
      <c r="A575" s="39">
        <f t="shared" si="8"/>
        <v>567</v>
      </c>
      <c r="B575" s="18">
        <v>42754</v>
      </c>
      <c r="C575" s="18">
        <v>42754</v>
      </c>
      <c r="D575" s="7">
        <v>88</v>
      </c>
      <c r="E575" s="166">
        <v>181113.8</v>
      </c>
      <c r="F575" s="95">
        <v>0</v>
      </c>
      <c r="G575" s="25" t="s">
        <v>2001</v>
      </c>
      <c r="H575" s="25" t="s">
        <v>2001</v>
      </c>
      <c r="I575" s="10" t="s">
        <v>12</v>
      </c>
      <c r="J575" s="133" t="s">
        <v>311</v>
      </c>
      <c r="K575" s="131" t="s">
        <v>1997</v>
      </c>
      <c r="L575" s="5" t="s">
        <v>1999</v>
      </c>
      <c r="M575" s="16" t="s">
        <v>1998</v>
      </c>
      <c r="N575" s="8" t="s">
        <v>61</v>
      </c>
      <c r="O575" s="91" t="s">
        <v>2087</v>
      </c>
      <c r="P575" s="45" t="s">
        <v>550</v>
      </c>
      <c r="Q575" s="45" t="s">
        <v>2117</v>
      </c>
    </row>
    <row r="576" spans="1:17" ht="60" x14ac:dyDescent="0.25">
      <c r="A576" s="39">
        <f t="shared" si="8"/>
        <v>568</v>
      </c>
      <c r="B576" s="18">
        <v>42754</v>
      </c>
      <c r="C576" s="18">
        <v>42754</v>
      </c>
      <c r="D576" s="7">
        <v>89</v>
      </c>
      <c r="E576" s="166">
        <v>250189</v>
      </c>
      <c r="F576" s="95">
        <v>0</v>
      </c>
      <c r="G576" s="25" t="s">
        <v>1959</v>
      </c>
      <c r="H576" s="25" t="s">
        <v>1959</v>
      </c>
      <c r="I576" s="10" t="s">
        <v>12</v>
      </c>
      <c r="J576" s="133" t="s">
        <v>816</v>
      </c>
      <c r="K576" s="131" t="s">
        <v>14</v>
      </c>
      <c r="L576" s="5" t="s">
        <v>14</v>
      </c>
      <c r="M576" s="16" t="s">
        <v>1956</v>
      </c>
      <c r="N576" s="8" t="s">
        <v>1957</v>
      </c>
      <c r="O576" s="91" t="s">
        <v>2088</v>
      </c>
      <c r="P576" s="45" t="s">
        <v>540</v>
      </c>
      <c r="Q576" s="45" t="s">
        <v>2105</v>
      </c>
    </row>
    <row r="577" spans="1:17" ht="60" x14ac:dyDescent="0.25">
      <c r="A577" s="39">
        <f t="shared" si="8"/>
        <v>569</v>
      </c>
      <c r="B577" s="18">
        <v>42758</v>
      </c>
      <c r="C577" s="18">
        <v>42758</v>
      </c>
      <c r="D577" s="7">
        <v>88</v>
      </c>
      <c r="E577" s="166">
        <v>34656.29</v>
      </c>
      <c r="F577" s="95">
        <v>0</v>
      </c>
      <c r="G577" s="58" t="s">
        <v>259</v>
      </c>
      <c r="H577" s="58" t="s">
        <v>259</v>
      </c>
      <c r="I577" s="45" t="s">
        <v>19</v>
      </c>
      <c r="J577" s="133" t="s">
        <v>983</v>
      </c>
      <c r="K577" s="131" t="s">
        <v>14</v>
      </c>
      <c r="L577" s="5" t="s">
        <v>14</v>
      </c>
      <c r="M577" s="16" t="s">
        <v>109</v>
      </c>
      <c r="N577" s="8" t="s">
        <v>261</v>
      </c>
      <c r="O577" s="91" t="s">
        <v>1831</v>
      </c>
      <c r="P577" s="45" t="s">
        <v>577</v>
      </c>
      <c r="Q577" s="45" t="s">
        <v>2111</v>
      </c>
    </row>
    <row r="578" spans="1:17" ht="75" x14ac:dyDescent="0.25">
      <c r="A578" s="39">
        <f t="shared" si="8"/>
        <v>570</v>
      </c>
      <c r="B578" s="18">
        <v>42758</v>
      </c>
      <c r="C578" s="18">
        <v>42758</v>
      </c>
      <c r="D578" s="7">
        <v>87</v>
      </c>
      <c r="E578" s="166">
        <v>88000</v>
      </c>
      <c r="F578" s="95">
        <v>0</v>
      </c>
      <c r="G578" s="58" t="s">
        <v>436</v>
      </c>
      <c r="H578" s="58" t="s">
        <v>436</v>
      </c>
      <c r="I578" s="45" t="s">
        <v>19</v>
      </c>
      <c r="J578" s="133" t="s">
        <v>437</v>
      </c>
      <c r="K578" s="131" t="s">
        <v>14</v>
      </c>
      <c r="L578" s="5" t="s">
        <v>14</v>
      </c>
      <c r="M578" s="16" t="s">
        <v>867</v>
      </c>
      <c r="N578" s="8" t="s">
        <v>439</v>
      </c>
      <c r="O578" s="91" t="s">
        <v>2089</v>
      </c>
      <c r="P578" s="45" t="s">
        <v>551</v>
      </c>
      <c r="Q578" s="45" t="s">
        <v>2108</v>
      </c>
    </row>
    <row r="579" spans="1:17" ht="60" x14ac:dyDescent="0.25">
      <c r="A579" s="39">
        <f t="shared" si="8"/>
        <v>571</v>
      </c>
      <c r="B579" s="18">
        <v>42758</v>
      </c>
      <c r="C579" s="18">
        <v>42758</v>
      </c>
      <c r="D579" s="7">
        <v>110</v>
      </c>
      <c r="E579" s="166">
        <v>52196.7</v>
      </c>
      <c r="F579" s="95">
        <v>0</v>
      </c>
      <c r="G579" s="25" t="s">
        <v>1290</v>
      </c>
      <c r="H579" s="25" t="s">
        <v>1290</v>
      </c>
      <c r="I579" s="10" t="s">
        <v>12</v>
      </c>
      <c r="J579" s="133" t="s">
        <v>983</v>
      </c>
      <c r="K579" s="6" t="s">
        <v>14</v>
      </c>
      <c r="L579" s="5" t="s">
        <v>14</v>
      </c>
      <c r="M579" s="16" t="s">
        <v>1017</v>
      </c>
      <c r="N579" s="8" t="s">
        <v>1264</v>
      </c>
      <c r="O579" s="91" t="s">
        <v>1784</v>
      </c>
      <c r="P579" s="45" t="s">
        <v>577</v>
      </c>
      <c r="Q579" s="45" t="s">
        <v>2107</v>
      </c>
    </row>
    <row r="580" spans="1:17" ht="60" x14ac:dyDescent="0.25">
      <c r="A580" s="39">
        <f t="shared" si="8"/>
        <v>572</v>
      </c>
      <c r="B580" s="18">
        <v>42762</v>
      </c>
      <c r="C580" s="18">
        <v>42762</v>
      </c>
      <c r="D580" s="7">
        <v>107</v>
      </c>
      <c r="E580" s="166">
        <v>374999.99</v>
      </c>
      <c r="F580" s="95">
        <v>0</v>
      </c>
      <c r="G580" s="11" t="s">
        <v>494</v>
      </c>
      <c r="H580" s="11" t="s">
        <v>494</v>
      </c>
      <c r="I580" s="20" t="s">
        <v>387</v>
      </c>
      <c r="J580" s="133" t="s">
        <v>495</v>
      </c>
      <c r="K580" s="45" t="s">
        <v>14</v>
      </c>
      <c r="L580" s="45" t="s">
        <v>14</v>
      </c>
      <c r="M580" s="16" t="s">
        <v>50</v>
      </c>
      <c r="N580" s="8" t="s">
        <v>497</v>
      </c>
      <c r="O580" s="91" t="s">
        <v>2090</v>
      </c>
      <c r="P580" s="45" t="s">
        <v>546</v>
      </c>
      <c r="Q580" s="45" t="s">
        <v>2116</v>
      </c>
    </row>
    <row r="581" spans="1:17" ht="60" x14ac:dyDescent="0.25">
      <c r="A581" s="39">
        <f t="shared" si="8"/>
        <v>573</v>
      </c>
      <c r="B581" s="18">
        <v>42762</v>
      </c>
      <c r="C581" s="18">
        <v>42762</v>
      </c>
      <c r="D581" s="7">
        <v>105</v>
      </c>
      <c r="E581" s="166">
        <v>68063.199999999997</v>
      </c>
      <c r="F581" s="95">
        <v>0</v>
      </c>
      <c r="G581" s="25" t="s">
        <v>1284</v>
      </c>
      <c r="H581" s="25" t="s">
        <v>1284</v>
      </c>
      <c r="I581" s="10" t="s">
        <v>19</v>
      </c>
      <c r="J581" s="133" t="s">
        <v>1283</v>
      </c>
      <c r="K581" s="131" t="s">
        <v>14</v>
      </c>
      <c r="L581" s="5" t="s">
        <v>14</v>
      </c>
      <c r="M581" s="16" t="s">
        <v>1286</v>
      </c>
      <c r="N581" s="8" t="s">
        <v>443</v>
      </c>
      <c r="O581" s="91" t="s">
        <v>2091</v>
      </c>
      <c r="P581" s="45" t="s">
        <v>551</v>
      </c>
      <c r="Q581" s="45" t="s">
        <v>2113</v>
      </c>
    </row>
    <row r="582" spans="1:17" ht="75" x14ac:dyDescent="0.25">
      <c r="A582" s="39">
        <f t="shared" si="8"/>
        <v>574</v>
      </c>
      <c r="B582" s="18">
        <v>42762</v>
      </c>
      <c r="C582" s="18">
        <v>42762</v>
      </c>
      <c r="D582" s="7">
        <v>104</v>
      </c>
      <c r="E582" s="166">
        <v>97264.62</v>
      </c>
      <c r="F582" s="95">
        <v>0</v>
      </c>
      <c r="G582" s="25" t="s">
        <v>894</v>
      </c>
      <c r="H582" s="25" t="s">
        <v>741</v>
      </c>
      <c r="I582" s="10" t="s">
        <v>387</v>
      </c>
      <c r="J582" s="133" t="s">
        <v>740</v>
      </c>
      <c r="K582" s="131" t="s">
        <v>14</v>
      </c>
      <c r="L582" s="5" t="s">
        <v>14</v>
      </c>
      <c r="M582" s="16" t="s">
        <v>768</v>
      </c>
      <c r="N582" s="8" t="s">
        <v>771</v>
      </c>
      <c r="O582" s="91" t="s">
        <v>2092</v>
      </c>
      <c r="P582" s="45" t="s">
        <v>551</v>
      </c>
      <c r="Q582" s="45" t="s">
        <v>2115</v>
      </c>
    </row>
    <row r="583" spans="1:17" ht="75" x14ac:dyDescent="0.25">
      <c r="A583" s="39">
        <f t="shared" si="8"/>
        <v>575</v>
      </c>
      <c r="B583" s="18">
        <v>42762</v>
      </c>
      <c r="C583" s="18">
        <v>42762</v>
      </c>
      <c r="D583" s="7">
        <v>106</v>
      </c>
      <c r="E583" s="166">
        <v>213178.21</v>
      </c>
      <c r="F583" s="95">
        <v>0</v>
      </c>
      <c r="G583" s="25" t="s">
        <v>2068</v>
      </c>
      <c r="H583" s="25" t="s">
        <v>2068</v>
      </c>
      <c r="I583" s="10" t="s">
        <v>19</v>
      </c>
      <c r="J583" s="133" t="s">
        <v>2052</v>
      </c>
      <c r="K583" s="131" t="s">
        <v>14</v>
      </c>
      <c r="L583" s="5" t="s">
        <v>14</v>
      </c>
      <c r="M583" s="16" t="s">
        <v>2067</v>
      </c>
      <c r="N583" s="8" t="s">
        <v>2061</v>
      </c>
      <c r="O583" s="91" t="s">
        <v>2093</v>
      </c>
      <c r="P583" s="45" t="s">
        <v>546</v>
      </c>
      <c r="Q583" s="45" t="s">
        <v>2114</v>
      </c>
    </row>
    <row r="584" spans="1:17" ht="60" x14ac:dyDescent="0.25">
      <c r="A584" s="39">
        <f t="shared" si="8"/>
        <v>576</v>
      </c>
      <c r="B584" s="18">
        <v>42762</v>
      </c>
      <c r="C584" s="18">
        <v>42762</v>
      </c>
      <c r="D584" s="7">
        <v>6</v>
      </c>
      <c r="E584" s="166">
        <v>313486.88</v>
      </c>
      <c r="F584" s="95">
        <v>0</v>
      </c>
      <c r="G584" s="25" t="s">
        <v>1895</v>
      </c>
      <c r="H584" s="25" t="s">
        <v>1895</v>
      </c>
      <c r="I584" s="10" t="s">
        <v>118</v>
      </c>
      <c r="J584" s="133" t="s">
        <v>983</v>
      </c>
      <c r="K584" s="131" t="s">
        <v>14</v>
      </c>
      <c r="L584" s="5" t="s">
        <v>14</v>
      </c>
      <c r="M584" s="16" t="s">
        <v>1017</v>
      </c>
      <c r="N584" s="8" t="s">
        <v>1875</v>
      </c>
      <c r="O584" s="91" t="s">
        <v>2094</v>
      </c>
      <c r="P584" s="45" t="s">
        <v>562</v>
      </c>
      <c r="Q584" s="45" t="s">
        <v>2112</v>
      </c>
    </row>
    <row r="585" spans="1:17" x14ac:dyDescent="0.25">
      <c r="A585" s="39"/>
      <c r="B585" s="18"/>
      <c r="C585" s="18"/>
      <c r="D585" s="7"/>
      <c r="E585" s="61"/>
      <c r="F585" s="95"/>
      <c r="G585" s="25"/>
      <c r="H585" s="25"/>
      <c r="I585" s="10"/>
      <c r="J585" s="133"/>
      <c r="K585" s="131"/>
      <c r="L585" s="5"/>
      <c r="M585" s="16"/>
      <c r="N585" s="8"/>
      <c r="O585" s="91"/>
      <c r="P585" s="45"/>
      <c r="Q585" s="45"/>
    </row>
    <row r="586" spans="1:17" x14ac:dyDescent="0.25">
      <c r="A586" s="39"/>
      <c r="B586" s="18"/>
      <c r="C586" s="18"/>
      <c r="D586" s="7"/>
      <c r="E586" s="61"/>
      <c r="F586" s="95"/>
      <c r="G586" s="25"/>
      <c r="H586" s="25"/>
      <c r="I586" s="10"/>
      <c r="J586" s="133"/>
      <c r="K586" s="131"/>
      <c r="L586" s="5"/>
      <c r="M586" s="16"/>
      <c r="N586" s="8"/>
      <c r="O586" s="91"/>
      <c r="P586" s="45"/>
      <c r="Q586" s="45"/>
    </row>
    <row r="587" spans="1:17" x14ac:dyDescent="0.25">
      <c r="A587" s="39"/>
      <c r="B587" s="18"/>
      <c r="C587" s="18"/>
      <c r="D587" s="7"/>
      <c r="E587" s="61"/>
      <c r="F587" s="95"/>
      <c r="G587" s="25"/>
      <c r="H587" s="25"/>
      <c r="I587" s="10"/>
      <c r="J587" s="133"/>
      <c r="K587" s="131"/>
      <c r="L587" s="5"/>
      <c r="M587" s="16"/>
      <c r="N587" s="8"/>
      <c r="O587" s="91"/>
      <c r="P587" s="45"/>
      <c r="Q587" s="45"/>
    </row>
    <row r="588" spans="1:17" x14ac:dyDescent="0.25">
      <c r="A588" s="39"/>
      <c r="B588" s="18"/>
      <c r="C588" s="18"/>
      <c r="D588" s="7"/>
      <c r="E588" s="61"/>
      <c r="F588" s="95"/>
      <c r="G588" s="25"/>
      <c r="H588" s="25"/>
      <c r="I588" s="10"/>
      <c r="J588" s="133"/>
      <c r="K588" s="131"/>
      <c r="L588" s="5"/>
      <c r="M588" s="16"/>
      <c r="N588" s="8"/>
      <c r="O588" s="91"/>
      <c r="P588" s="45"/>
      <c r="Q588" s="45"/>
    </row>
    <row r="589" spans="1:17" x14ac:dyDescent="0.25">
      <c r="A589" s="39"/>
      <c r="B589" s="18"/>
      <c r="C589" s="18"/>
      <c r="D589" s="7"/>
      <c r="E589" s="61"/>
      <c r="F589" s="95"/>
      <c r="G589" s="25"/>
      <c r="H589" s="25"/>
      <c r="I589" s="10"/>
      <c r="J589" s="133"/>
      <c r="K589" s="131"/>
      <c r="L589" s="5"/>
      <c r="M589" s="16"/>
      <c r="N589" s="8"/>
      <c r="O589" s="91"/>
      <c r="P589" s="45"/>
      <c r="Q589" s="45"/>
    </row>
    <row r="590" spans="1:17" x14ac:dyDescent="0.25">
      <c r="A590" s="39"/>
      <c r="B590" s="18"/>
      <c r="C590" s="18"/>
      <c r="D590" s="7"/>
      <c r="E590" s="61"/>
      <c r="F590" s="95"/>
      <c r="G590" s="25"/>
      <c r="H590" s="25"/>
      <c r="I590" s="10"/>
      <c r="J590" s="133"/>
      <c r="K590" s="131"/>
      <c r="L590" s="5"/>
      <c r="M590" s="16"/>
      <c r="N590" s="8"/>
      <c r="O590" s="91"/>
      <c r="P590" s="45"/>
      <c r="Q590" s="45"/>
    </row>
    <row r="591" spans="1:17" x14ac:dyDescent="0.25">
      <c r="A591" s="39"/>
      <c r="B591" s="18"/>
      <c r="C591" s="18"/>
      <c r="D591" s="7"/>
      <c r="E591" s="61"/>
      <c r="F591" s="95"/>
      <c r="G591" s="25"/>
      <c r="H591" s="25"/>
      <c r="I591" s="10"/>
      <c r="J591" s="130"/>
      <c r="K591" s="132"/>
      <c r="L591" s="5"/>
      <c r="M591" s="16"/>
      <c r="N591" s="8"/>
      <c r="O591" s="91"/>
      <c r="P591" s="45"/>
      <c r="Q591" s="45"/>
    </row>
    <row r="592" spans="1:17" x14ac:dyDescent="0.25">
      <c r="A592" s="96"/>
      <c r="E592" s="76">
        <f>SUM(E6:E591)</f>
        <v>139885099.45400012</v>
      </c>
      <c r="F592" s="76">
        <f>SUM(F6:F251)</f>
        <v>125</v>
      </c>
    </row>
    <row r="593" spans="1:17" ht="15.75" x14ac:dyDescent="0.25">
      <c r="A593" s="96"/>
      <c r="D593" t="s">
        <v>806</v>
      </c>
      <c r="E593" s="77">
        <f>E592+F592</f>
        <v>139885224.45400012</v>
      </c>
    </row>
    <row r="594" spans="1:17" x14ac:dyDescent="0.25">
      <c r="A594" s="96"/>
      <c r="E594" s="86"/>
    </row>
    <row r="595" spans="1:17" x14ac:dyDescent="0.25">
      <c r="A595" s="96"/>
      <c r="E595" s="86"/>
    </row>
    <row r="596" spans="1:17" ht="17.25" x14ac:dyDescent="0.3">
      <c r="A596" s="96"/>
      <c r="D596" s="163">
        <v>42736</v>
      </c>
      <c r="E596" s="88">
        <f>SUM(E566:E584)</f>
        <v>4074546.38</v>
      </c>
      <c r="F596" s="86">
        <f>E596-F606</f>
        <v>0</v>
      </c>
    </row>
    <row r="597" spans="1:17" s="33" customFormat="1" ht="17.25" x14ac:dyDescent="0.3">
      <c r="A597" s="96"/>
      <c r="B597"/>
      <c r="C597"/>
      <c r="D597" s="87"/>
      <c r="E597" s="88"/>
      <c r="F597" s="2">
        <v>32870</v>
      </c>
      <c r="I597"/>
      <c r="J597"/>
      <c r="K597"/>
      <c r="L597" s="3"/>
      <c r="M597"/>
      <c r="N597"/>
      <c r="O597"/>
      <c r="P597"/>
      <c r="Q597"/>
    </row>
    <row r="598" spans="1:17" s="33" customFormat="1" x14ac:dyDescent="0.25">
      <c r="A598" s="96"/>
      <c r="B598"/>
      <c r="C598"/>
      <c r="D598"/>
      <c r="E598" s="2"/>
      <c r="F598" s="160">
        <v>314157.76</v>
      </c>
      <c r="I598"/>
      <c r="J598"/>
      <c r="K598"/>
      <c r="L598" s="3"/>
      <c r="M598"/>
      <c r="N598"/>
      <c r="O598"/>
      <c r="P598"/>
      <c r="Q598"/>
    </row>
    <row r="599" spans="1:17" s="33" customFormat="1" x14ac:dyDescent="0.25">
      <c r="A599" s="96"/>
      <c r="B599"/>
      <c r="C599"/>
      <c r="D599"/>
      <c r="E599" s="2"/>
      <c r="F599" s="150">
        <v>907172.93</v>
      </c>
      <c r="G599" s="154"/>
      <c r="I599"/>
      <c r="J599"/>
      <c r="K599"/>
      <c r="L599" s="3"/>
      <c r="M599"/>
      <c r="N599"/>
      <c r="O599"/>
      <c r="P599"/>
      <c r="Q599"/>
    </row>
    <row r="600" spans="1:17" s="33" customFormat="1" x14ac:dyDescent="0.25">
      <c r="A600" s="96"/>
      <c r="B600"/>
      <c r="C600"/>
      <c r="D600"/>
      <c r="E600" s="2"/>
      <c r="F600" s="160">
        <v>989302.8</v>
      </c>
      <c r="G600" s="112"/>
      <c r="I600"/>
      <c r="J600"/>
      <c r="K600"/>
      <c r="L600" s="3"/>
      <c r="M600"/>
      <c r="N600"/>
      <c r="O600"/>
      <c r="P600"/>
      <c r="Q600"/>
    </row>
    <row r="601" spans="1:17" s="33" customFormat="1" x14ac:dyDescent="0.25">
      <c r="A601" s="96"/>
      <c r="B601"/>
      <c r="C601"/>
      <c r="D601"/>
      <c r="E601" s="2"/>
      <c r="F601" s="160">
        <v>589197</v>
      </c>
      <c r="G601" s="112"/>
      <c r="I601"/>
      <c r="J601"/>
      <c r="K601"/>
      <c r="L601" s="3"/>
      <c r="M601"/>
      <c r="N601"/>
      <c r="O601"/>
      <c r="P601"/>
      <c r="Q601"/>
    </row>
    <row r="602" spans="1:17" s="33" customFormat="1" x14ac:dyDescent="0.25">
      <c r="A602" s="96"/>
      <c r="B602"/>
      <c r="C602"/>
      <c r="D602"/>
      <c r="E602" s="2"/>
      <c r="F602" s="160">
        <v>174852.99</v>
      </c>
      <c r="G602" s="124"/>
      <c r="H602" s="112"/>
      <c r="I602"/>
      <c r="J602"/>
      <c r="K602"/>
      <c r="L602" s="3"/>
      <c r="M602"/>
      <c r="N602"/>
      <c r="O602"/>
      <c r="P602"/>
      <c r="Q602"/>
    </row>
    <row r="603" spans="1:17" s="33" customFormat="1" x14ac:dyDescent="0.25">
      <c r="A603" s="96"/>
      <c r="B603"/>
      <c r="C603"/>
      <c r="D603"/>
      <c r="E603" s="2"/>
      <c r="F603" s="160">
        <v>1066992.8999999999</v>
      </c>
      <c r="I603"/>
      <c r="J603"/>
      <c r="K603"/>
      <c r="L603" s="3"/>
      <c r="M603"/>
      <c r="N603"/>
      <c r="O603"/>
      <c r="P603"/>
      <c r="Q603"/>
    </row>
    <row r="604" spans="1:17" s="33" customFormat="1" x14ac:dyDescent="0.25">
      <c r="A604" s="96"/>
      <c r="B604"/>
      <c r="C604"/>
      <c r="D604"/>
      <c r="E604" s="2"/>
      <c r="F604" s="160"/>
      <c r="I604"/>
      <c r="J604"/>
      <c r="K604"/>
      <c r="L604" s="3"/>
      <c r="M604"/>
      <c r="N604"/>
      <c r="O604"/>
      <c r="P604"/>
      <c r="Q604"/>
    </row>
    <row r="605" spans="1:17" x14ac:dyDescent="0.25">
      <c r="A605" s="96"/>
      <c r="F605" s="160"/>
    </row>
    <row r="606" spans="1:17" x14ac:dyDescent="0.25">
      <c r="A606" s="96"/>
      <c r="F606" s="164">
        <f>SUM(F597:F605)</f>
        <v>4074546.3800000004</v>
      </c>
    </row>
    <row r="607" spans="1:17" x14ac:dyDescent="0.25">
      <c r="A607" s="97"/>
      <c r="F607" s="86"/>
    </row>
    <row r="608" spans="1:17" x14ac:dyDescent="0.25">
      <c r="A608" s="97"/>
      <c r="F608" s="86"/>
    </row>
    <row r="609" spans="1:6" x14ac:dyDescent="0.25">
      <c r="A609" s="97"/>
      <c r="F609" s="86"/>
    </row>
    <row r="610" spans="1:6" x14ac:dyDescent="0.25">
      <c r="A610" s="97"/>
      <c r="F610" s="86"/>
    </row>
    <row r="611" spans="1:6" x14ac:dyDescent="0.25">
      <c r="A611" s="97"/>
      <c r="F611" s="86"/>
    </row>
    <row r="612" spans="1:6" x14ac:dyDescent="0.25">
      <c r="F612" s="86"/>
    </row>
    <row r="613" spans="1:6" x14ac:dyDescent="0.25">
      <c r="F613" s="86"/>
    </row>
    <row r="614" spans="1:6" x14ac:dyDescent="0.25">
      <c r="F614" s="86"/>
    </row>
  </sheetData>
  <autoFilter ref="A5:Q593"/>
  <dataConsolidate/>
  <mergeCells count="16">
    <mergeCell ref="Q4:Q5"/>
    <mergeCell ref="B1:O1"/>
    <mergeCell ref="B2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N4"/>
    <mergeCell ref="O4:O5"/>
    <mergeCell ref="P4:P5"/>
  </mergeCells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36"/>
  <sheetViews>
    <sheetView topLeftCell="C1" zoomScale="89" zoomScaleNormal="89" workbookViewId="0">
      <pane ySplit="5" topLeftCell="A611" activePane="bottomLeft" state="frozen"/>
      <selection pane="bottomLeft" activeCell="C645" sqref="C645"/>
    </sheetView>
  </sheetViews>
  <sheetFormatPr defaultColWidth="14.7109375" defaultRowHeight="15" x14ac:dyDescent="0.25"/>
  <cols>
    <col min="1" max="1" width="4.42578125" customWidth="1"/>
    <col min="2" max="3" width="12.42578125" customWidth="1"/>
    <col min="4" max="4" width="17.140625" customWidth="1"/>
    <col min="5" max="6" width="23.5703125" style="2" customWidth="1"/>
    <col min="7" max="8" width="26.140625" style="33" customWidth="1"/>
    <col min="9" max="9" width="23.5703125" customWidth="1"/>
    <col min="10" max="10" width="22.28515625" customWidth="1"/>
    <col min="11" max="11" width="26" customWidth="1"/>
    <col min="12" max="12" width="17.5703125" style="3" customWidth="1"/>
    <col min="13" max="13" width="21.85546875" customWidth="1"/>
    <col min="14" max="14" width="10" customWidth="1"/>
    <col min="15" max="15" width="50.28515625" customWidth="1"/>
    <col min="16" max="17" width="21.140625" bestFit="1" customWidth="1"/>
  </cols>
  <sheetData>
    <row r="1" spans="1:17" ht="23.25" x14ac:dyDescent="0.35">
      <c r="B1" s="198" t="s">
        <v>382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"/>
    </row>
    <row r="2" spans="1:17" ht="26.25" x14ac:dyDescent="0.4">
      <c r="B2" s="199" t="s">
        <v>2078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"/>
    </row>
    <row r="3" spans="1:17" ht="15.75" thickBot="1" x14ac:dyDescent="0.3"/>
    <row r="4" spans="1:17" s="4" customFormat="1" x14ac:dyDescent="0.25">
      <c r="A4" s="200" t="s">
        <v>0</v>
      </c>
      <c r="B4" s="202" t="s">
        <v>531</v>
      </c>
      <c r="C4" s="196" t="s">
        <v>530</v>
      </c>
      <c r="D4" s="202" t="s">
        <v>1</v>
      </c>
      <c r="E4" s="204" t="s">
        <v>2</v>
      </c>
      <c r="F4" s="196" t="s">
        <v>520</v>
      </c>
      <c r="G4" s="196" t="s">
        <v>521</v>
      </c>
      <c r="H4" s="196" t="s">
        <v>522</v>
      </c>
      <c r="I4" s="196" t="s">
        <v>3</v>
      </c>
      <c r="J4" s="196" t="s">
        <v>4</v>
      </c>
      <c r="K4" s="202" t="s">
        <v>5</v>
      </c>
      <c r="L4" s="202"/>
      <c r="M4" s="202"/>
      <c r="N4" s="206"/>
      <c r="O4" s="196" t="s">
        <v>6</v>
      </c>
      <c r="P4" s="196" t="s">
        <v>518</v>
      </c>
      <c r="Q4" s="196" t="s">
        <v>519</v>
      </c>
    </row>
    <row r="5" spans="1:17" x14ac:dyDescent="0.25">
      <c r="A5" s="201"/>
      <c r="B5" s="203"/>
      <c r="C5" s="197"/>
      <c r="D5" s="203"/>
      <c r="E5" s="205"/>
      <c r="F5" s="197"/>
      <c r="G5" s="197"/>
      <c r="H5" s="197"/>
      <c r="I5" s="197"/>
      <c r="J5" s="197"/>
      <c r="K5" s="165" t="s">
        <v>7</v>
      </c>
      <c r="L5" s="165" t="s">
        <v>8</v>
      </c>
      <c r="M5" s="79" t="s">
        <v>9</v>
      </c>
      <c r="N5" s="80" t="s">
        <v>10</v>
      </c>
      <c r="O5" s="197"/>
      <c r="P5" s="197"/>
      <c r="Q5" s="197"/>
    </row>
    <row r="6" spans="1:17" s="48" customFormat="1" ht="60" x14ac:dyDescent="0.25">
      <c r="A6" s="49">
        <v>1</v>
      </c>
      <c r="B6" s="81">
        <v>42104</v>
      </c>
      <c r="C6" s="81">
        <v>42104</v>
      </c>
      <c r="D6" s="40">
        <v>54</v>
      </c>
      <c r="E6" s="41">
        <v>145866.29999999999</v>
      </c>
      <c r="F6" s="15">
        <v>0</v>
      </c>
      <c r="G6" s="42" t="s">
        <v>11</v>
      </c>
      <c r="H6" s="43" t="s">
        <v>11</v>
      </c>
      <c r="I6" s="44" t="s">
        <v>12</v>
      </c>
      <c r="J6" s="45" t="s">
        <v>532</v>
      </c>
      <c r="K6" s="45" t="s">
        <v>14</v>
      </c>
      <c r="L6" s="45" t="s">
        <v>14</v>
      </c>
      <c r="M6" s="46" t="s">
        <v>15</v>
      </c>
      <c r="N6" s="58" t="s">
        <v>16</v>
      </c>
      <c r="O6" s="47" t="s">
        <v>17</v>
      </c>
      <c r="P6" s="10" t="s">
        <v>533</v>
      </c>
      <c r="Q6" s="10" t="s">
        <v>1122</v>
      </c>
    </row>
    <row r="7" spans="1:17" s="48" customFormat="1" ht="90" x14ac:dyDescent="0.25">
      <c r="A7" s="49">
        <f>A6+1</f>
        <v>2</v>
      </c>
      <c r="B7" s="81">
        <v>42130</v>
      </c>
      <c r="C7" s="81">
        <v>42131</v>
      </c>
      <c r="D7" s="40">
        <v>467</v>
      </c>
      <c r="E7" s="15">
        <v>109353.55</v>
      </c>
      <c r="F7" s="15">
        <v>0</v>
      </c>
      <c r="G7" s="42" t="s">
        <v>18</v>
      </c>
      <c r="H7" s="42" t="s">
        <v>18</v>
      </c>
      <c r="I7" s="50" t="s">
        <v>19</v>
      </c>
      <c r="J7" s="45" t="s">
        <v>538</v>
      </c>
      <c r="K7" s="45" t="s">
        <v>14</v>
      </c>
      <c r="L7" s="45" t="s">
        <v>14</v>
      </c>
      <c r="M7" s="16" t="s">
        <v>1033</v>
      </c>
      <c r="N7" s="58" t="s">
        <v>21</v>
      </c>
      <c r="O7" s="47" t="s">
        <v>22</v>
      </c>
      <c r="P7" s="45" t="s">
        <v>537</v>
      </c>
      <c r="Q7" s="45" t="s">
        <v>1123</v>
      </c>
    </row>
    <row r="8" spans="1:17" s="13" customFormat="1" ht="60" x14ac:dyDescent="0.25">
      <c r="A8" s="49">
        <f t="shared" ref="A8:A71" si="0">A7+1</f>
        <v>3</v>
      </c>
      <c r="B8" s="81" t="s">
        <v>23</v>
      </c>
      <c r="C8" s="81">
        <v>42137</v>
      </c>
      <c r="D8" s="40">
        <v>482</v>
      </c>
      <c r="E8" s="41">
        <v>68152.5</v>
      </c>
      <c r="F8" s="41">
        <v>0</v>
      </c>
      <c r="G8" s="82" t="s">
        <v>24</v>
      </c>
      <c r="H8" s="82" t="s">
        <v>24</v>
      </c>
      <c r="I8" s="50" t="s">
        <v>19</v>
      </c>
      <c r="J8" s="45" t="s">
        <v>25</v>
      </c>
      <c r="K8" s="45" t="s">
        <v>26</v>
      </c>
      <c r="L8" s="45" t="s">
        <v>27</v>
      </c>
      <c r="M8" s="46" t="s">
        <v>28</v>
      </c>
      <c r="N8" s="58" t="s">
        <v>29</v>
      </c>
      <c r="O8" s="47" t="s">
        <v>30</v>
      </c>
      <c r="P8" s="45" t="s">
        <v>534</v>
      </c>
      <c r="Q8" s="45" t="s">
        <v>1124</v>
      </c>
    </row>
    <row r="9" spans="1:17" s="13" customFormat="1" ht="60" x14ac:dyDescent="0.25">
      <c r="A9" s="49">
        <f t="shared" si="0"/>
        <v>4</v>
      </c>
      <c r="B9" s="81" t="s">
        <v>23</v>
      </c>
      <c r="C9" s="81">
        <v>42137</v>
      </c>
      <c r="D9" s="9">
        <v>483</v>
      </c>
      <c r="E9" s="15">
        <v>27561.02</v>
      </c>
      <c r="F9" s="15">
        <v>0</v>
      </c>
      <c r="G9" s="51" t="s">
        <v>24</v>
      </c>
      <c r="H9" s="82" t="s">
        <v>24</v>
      </c>
      <c r="I9" s="50" t="s">
        <v>19</v>
      </c>
      <c r="J9" s="45" t="s">
        <v>31</v>
      </c>
      <c r="K9" s="45" t="s">
        <v>26</v>
      </c>
      <c r="L9" s="45" t="s">
        <v>27</v>
      </c>
      <c r="M9" s="46" t="s">
        <v>28</v>
      </c>
      <c r="N9" s="58" t="s">
        <v>29</v>
      </c>
      <c r="O9" s="47" t="s">
        <v>32</v>
      </c>
      <c r="P9" s="45" t="s">
        <v>540</v>
      </c>
      <c r="Q9" s="45" t="s">
        <v>1124</v>
      </c>
    </row>
    <row r="10" spans="1:17" s="13" customFormat="1" ht="60" x14ac:dyDescent="0.25">
      <c r="A10" s="49">
        <f t="shared" si="0"/>
        <v>5</v>
      </c>
      <c r="B10" s="14" t="s">
        <v>23</v>
      </c>
      <c r="C10" s="14">
        <v>42137</v>
      </c>
      <c r="D10" s="9">
        <v>484</v>
      </c>
      <c r="E10" s="15">
        <v>5825.78</v>
      </c>
      <c r="F10" s="15">
        <v>0</v>
      </c>
      <c r="G10" s="51" t="s">
        <v>24</v>
      </c>
      <c r="H10" s="82" t="s">
        <v>24</v>
      </c>
      <c r="I10" s="50" t="s">
        <v>19</v>
      </c>
      <c r="J10" s="45" t="s">
        <v>25</v>
      </c>
      <c r="K10" s="45" t="s">
        <v>26</v>
      </c>
      <c r="L10" s="45" t="s">
        <v>27</v>
      </c>
      <c r="M10" s="46" t="s">
        <v>28</v>
      </c>
      <c r="N10" s="58" t="s">
        <v>29</v>
      </c>
      <c r="O10" s="47" t="s">
        <v>33</v>
      </c>
      <c r="P10" s="45" t="s">
        <v>540</v>
      </c>
      <c r="Q10" s="45" t="s">
        <v>1124</v>
      </c>
    </row>
    <row r="11" spans="1:17" s="13" customFormat="1" ht="60" x14ac:dyDescent="0.25">
      <c r="A11" s="49">
        <f t="shared" si="0"/>
        <v>6</v>
      </c>
      <c r="B11" s="14" t="s">
        <v>23</v>
      </c>
      <c r="C11" s="14">
        <v>42137</v>
      </c>
      <c r="D11" s="9">
        <v>485</v>
      </c>
      <c r="E11" s="15">
        <v>8698.5</v>
      </c>
      <c r="F11" s="15">
        <v>0</v>
      </c>
      <c r="G11" s="51" t="s">
        <v>24</v>
      </c>
      <c r="H11" s="82" t="s">
        <v>24</v>
      </c>
      <c r="I11" s="50" t="s">
        <v>19</v>
      </c>
      <c r="J11" s="45" t="s">
        <v>25</v>
      </c>
      <c r="K11" s="45" t="s">
        <v>26</v>
      </c>
      <c r="L11" s="45" t="s">
        <v>27</v>
      </c>
      <c r="M11" s="46" t="s">
        <v>28</v>
      </c>
      <c r="N11" s="58" t="s">
        <v>29</v>
      </c>
      <c r="O11" s="47" t="s">
        <v>34</v>
      </c>
      <c r="P11" s="45" t="s">
        <v>537</v>
      </c>
      <c r="Q11" s="45" t="s">
        <v>1124</v>
      </c>
    </row>
    <row r="12" spans="1:17" s="13" customFormat="1" ht="60" x14ac:dyDescent="0.25">
      <c r="A12" s="49">
        <f t="shared" si="0"/>
        <v>7</v>
      </c>
      <c r="B12" s="14" t="s">
        <v>23</v>
      </c>
      <c r="C12" s="14">
        <v>42137</v>
      </c>
      <c r="D12" s="9">
        <v>486</v>
      </c>
      <c r="E12" s="15">
        <v>11865</v>
      </c>
      <c r="F12" s="15">
        <v>0</v>
      </c>
      <c r="G12" s="51" t="s">
        <v>24</v>
      </c>
      <c r="H12" s="51" t="s">
        <v>24</v>
      </c>
      <c r="I12" s="50" t="s">
        <v>19</v>
      </c>
      <c r="J12" s="10" t="s">
        <v>35</v>
      </c>
      <c r="K12" s="45" t="s">
        <v>26</v>
      </c>
      <c r="L12" s="45" t="s">
        <v>27</v>
      </c>
      <c r="M12" s="46" t="s">
        <v>28</v>
      </c>
      <c r="N12" s="58" t="s">
        <v>29</v>
      </c>
      <c r="O12" s="47" t="s">
        <v>36</v>
      </c>
      <c r="P12" s="10" t="s">
        <v>537</v>
      </c>
      <c r="Q12" s="10" t="s">
        <v>1124</v>
      </c>
    </row>
    <row r="13" spans="1:17" s="48" customFormat="1" ht="75" x14ac:dyDescent="0.25">
      <c r="A13" s="49">
        <f t="shared" si="0"/>
        <v>8</v>
      </c>
      <c r="B13" s="81">
        <v>42139</v>
      </c>
      <c r="C13" s="81">
        <v>42139</v>
      </c>
      <c r="D13" s="40">
        <v>589</v>
      </c>
      <c r="E13" s="15">
        <v>340354.7</v>
      </c>
      <c r="F13" s="15">
        <v>0</v>
      </c>
      <c r="G13" s="42" t="s">
        <v>11</v>
      </c>
      <c r="H13" s="42" t="s">
        <v>11</v>
      </c>
      <c r="I13" s="44" t="s">
        <v>12</v>
      </c>
      <c r="J13" s="45" t="s">
        <v>532</v>
      </c>
      <c r="K13" s="45" t="s">
        <v>14</v>
      </c>
      <c r="L13" s="45" t="s">
        <v>14</v>
      </c>
      <c r="M13" s="46" t="s">
        <v>15</v>
      </c>
      <c r="N13" s="58" t="s">
        <v>16</v>
      </c>
      <c r="O13" s="47" t="s">
        <v>37</v>
      </c>
      <c r="P13" s="45" t="s">
        <v>533</v>
      </c>
      <c r="Q13" s="45" t="s">
        <v>1125</v>
      </c>
    </row>
    <row r="14" spans="1:17" s="48" customFormat="1" ht="60" x14ac:dyDescent="0.25">
      <c r="A14" s="49">
        <f t="shared" si="0"/>
        <v>9</v>
      </c>
      <c r="B14" s="81">
        <v>42163</v>
      </c>
      <c r="C14" s="81">
        <v>42163</v>
      </c>
      <c r="D14" s="40">
        <v>910</v>
      </c>
      <c r="E14" s="15">
        <v>265075.83</v>
      </c>
      <c r="F14" s="15">
        <v>0</v>
      </c>
      <c r="G14" s="42" t="s">
        <v>11</v>
      </c>
      <c r="H14" s="42" t="s">
        <v>11</v>
      </c>
      <c r="I14" s="44" t="s">
        <v>12</v>
      </c>
      <c r="J14" s="45" t="s">
        <v>532</v>
      </c>
      <c r="K14" s="45" t="s">
        <v>14</v>
      </c>
      <c r="L14" s="45" t="s">
        <v>14</v>
      </c>
      <c r="M14" s="46" t="s">
        <v>15</v>
      </c>
      <c r="N14" s="58" t="s">
        <v>16</v>
      </c>
      <c r="O14" s="12" t="s">
        <v>544</v>
      </c>
      <c r="P14" s="45" t="s">
        <v>542</v>
      </c>
      <c r="Q14" s="45" t="s">
        <v>1126</v>
      </c>
    </row>
    <row r="15" spans="1:17" s="48" customFormat="1" ht="75" x14ac:dyDescent="0.25">
      <c r="A15" s="49">
        <f t="shared" si="0"/>
        <v>10</v>
      </c>
      <c r="B15" s="81">
        <v>42171</v>
      </c>
      <c r="C15" s="81">
        <v>42171</v>
      </c>
      <c r="D15" s="40">
        <v>583</v>
      </c>
      <c r="E15" s="15">
        <v>137899.20000000001</v>
      </c>
      <c r="F15" s="15">
        <v>0</v>
      </c>
      <c r="G15" s="42" t="s">
        <v>38</v>
      </c>
      <c r="H15" s="42" t="s">
        <v>38</v>
      </c>
      <c r="I15" s="50" t="s">
        <v>19</v>
      </c>
      <c r="J15" s="45" t="s">
        <v>39</v>
      </c>
      <c r="K15" s="45" t="s">
        <v>14</v>
      </c>
      <c r="L15" s="45" t="s">
        <v>14</v>
      </c>
      <c r="M15" s="46" t="s">
        <v>40</v>
      </c>
      <c r="N15" s="58" t="s">
        <v>41</v>
      </c>
      <c r="O15" s="47" t="s">
        <v>42</v>
      </c>
      <c r="P15" s="45" t="s">
        <v>542</v>
      </c>
      <c r="Q15" s="45" t="s">
        <v>1325</v>
      </c>
    </row>
    <row r="16" spans="1:17" s="48" customFormat="1" ht="60" x14ac:dyDescent="0.25">
      <c r="A16" s="49">
        <f t="shared" si="0"/>
        <v>11</v>
      </c>
      <c r="B16" s="81">
        <v>42172</v>
      </c>
      <c r="C16" s="81">
        <v>42172</v>
      </c>
      <c r="D16" s="40">
        <v>585</v>
      </c>
      <c r="E16" s="15">
        <v>81474.039999999994</v>
      </c>
      <c r="F16" s="15">
        <v>0</v>
      </c>
      <c r="G16" s="42" t="s">
        <v>43</v>
      </c>
      <c r="H16" s="42" t="s">
        <v>43</v>
      </c>
      <c r="I16" s="50" t="s">
        <v>19</v>
      </c>
      <c r="J16" s="45" t="s">
        <v>44</v>
      </c>
      <c r="K16" s="45" t="s">
        <v>14</v>
      </c>
      <c r="L16" s="45" t="s">
        <v>14</v>
      </c>
      <c r="M16" s="46" t="s">
        <v>45</v>
      </c>
      <c r="N16" s="58" t="s">
        <v>46</v>
      </c>
      <c r="O16" s="47" t="s">
        <v>47</v>
      </c>
      <c r="P16" s="45" t="s">
        <v>546</v>
      </c>
      <c r="Q16" s="45" t="s">
        <v>1326</v>
      </c>
    </row>
    <row r="17" spans="1:17" s="48" customFormat="1" ht="60" x14ac:dyDescent="0.25">
      <c r="A17" s="49">
        <f t="shared" si="0"/>
        <v>12</v>
      </c>
      <c r="B17" s="81">
        <v>42180</v>
      </c>
      <c r="C17" s="81">
        <v>42180</v>
      </c>
      <c r="D17" s="40">
        <v>610</v>
      </c>
      <c r="E17" s="15">
        <v>44308.5</v>
      </c>
      <c r="F17" s="15">
        <v>0</v>
      </c>
      <c r="G17" s="42" t="s">
        <v>48</v>
      </c>
      <c r="H17" s="42" t="s">
        <v>48</v>
      </c>
      <c r="I17" s="50" t="s">
        <v>19</v>
      </c>
      <c r="J17" s="45" t="s">
        <v>49</v>
      </c>
      <c r="K17" s="45" t="s">
        <v>14</v>
      </c>
      <c r="L17" s="45" t="s">
        <v>14</v>
      </c>
      <c r="M17" s="46" t="s">
        <v>50</v>
      </c>
      <c r="N17" s="58" t="s">
        <v>51</v>
      </c>
      <c r="O17" s="47" t="s">
        <v>52</v>
      </c>
      <c r="P17" s="45" t="s">
        <v>549</v>
      </c>
      <c r="Q17" s="45" t="s">
        <v>1327</v>
      </c>
    </row>
    <row r="18" spans="1:17" s="48" customFormat="1" ht="75" x14ac:dyDescent="0.25">
      <c r="A18" s="49">
        <f t="shared" si="0"/>
        <v>13</v>
      </c>
      <c r="B18" s="14">
        <v>42184</v>
      </c>
      <c r="C18" s="14">
        <v>42184</v>
      </c>
      <c r="D18" s="9">
        <v>623</v>
      </c>
      <c r="E18" s="15">
        <v>208747.43</v>
      </c>
      <c r="F18" s="15">
        <v>0</v>
      </c>
      <c r="G18" s="42" t="s">
        <v>53</v>
      </c>
      <c r="H18" s="42" t="s">
        <v>53</v>
      </c>
      <c r="I18" s="50" t="s">
        <v>19</v>
      </c>
      <c r="J18" s="10" t="s">
        <v>54</v>
      </c>
      <c r="K18" s="45" t="s">
        <v>14</v>
      </c>
      <c r="L18" s="45" t="s">
        <v>14</v>
      </c>
      <c r="M18" s="16" t="s">
        <v>55</v>
      </c>
      <c r="N18" s="11" t="s">
        <v>56</v>
      </c>
      <c r="O18" s="52" t="s">
        <v>57</v>
      </c>
      <c r="P18" s="10" t="s">
        <v>551</v>
      </c>
      <c r="Q18" s="10" t="s">
        <v>1133</v>
      </c>
    </row>
    <row r="19" spans="1:17" s="53" customFormat="1" ht="60" x14ac:dyDescent="0.25">
      <c r="A19" s="49">
        <f t="shared" si="0"/>
        <v>14</v>
      </c>
      <c r="B19" s="14">
        <v>42185</v>
      </c>
      <c r="C19" s="14">
        <v>42185</v>
      </c>
      <c r="D19" s="9">
        <v>627</v>
      </c>
      <c r="E19" s="15">
        <v>59742</v>
      </c>
      <c r="F19" s="15">
        <v>0</v>
      </c>
      <c r="G19" s="42" t="s">
        <v>58</v>
      </c>
      <c r="H19" s="42" t="s">
        <v>58</v>
      </c>
      <c r="I19" s="50" t="s">
        <v>19</v>
      </c>
      <c r="J19" s="10" t="s">
        <v>59</v>
      </c>
      <c r="K19" s="45" t="s">
        <v>14</v>
      </c>
      <c r="L19" s="45" t="s">
        <v>14</v>
      </c>
      <c r="M19" s="16" t="s">
        <v>60</v>
      </c>
      <c r="N19" s="11" t="s">
        <v>61</v>
      </c>
      <c r="O19" s="12" t="s">
        <v>62</v>
      </c>
      <c r="P19" s="10" t="s">
        <v>542</v>
      </c>
      <c r="Q19" s="10" t="s">
        <v>1132</v>
      </c>
    </row>
    <row r="20" spans="1:17" s="13" customFormat="1" ht="60" x14ac:dyDescent="0.25">
      <c r="A20" s="49">
        <f t="shared" si="0"/>
        <v>15</v>
      </c>
      <c r="B20" s="14">
        <v>42192</v>
      </c>
      <c r="C20" s="14">
        <v>42192</v>
      </c>
      <c r="D20" s="9">
        <v>643</v>
      </c>
      <c r="E20" s="15">
        <v>235964.39</v>
      </c>
      <c r="F20" s="15">
        <v>0</v>
      </c>
      <c r="G20" s="11" t="s">
        <v>63</v>
      </c>
      <c r="H20" s="11" t="s">
        <v>63</v>
      </c>
      <c r="I20" s="50" t="s">
        <v>19</v>
      </c>
      <c r="J20" s="10" t="s">
        <v>64</v>
      </c>
      <c r="K20" s="45" t="s">
        <v>14</v>
      </c>
      <c r="L20" s="45" t="s">
        <v>14</v>
      </c>
      <c r="M20" s="16" t="s">
        <v>65</v>
      </c>
      <c r="N20" s="11" t="s">
        <v>66</v>
      </c>
      <c r="O20" s="12" t="s">
        <v>67</v>
      </c>
      <c r="P20" s="10" t="s">
        <v>550</v>
      </c>
      <c r="Q20" s="10" t="s">
        <v>1131</v>
      </c>
    </row>
    <row r="21" spans="1:17" s="13" customFormat="1" ht="75" x14ac:dyDescent="0.25">
      <c r="A21" s="49">
        <f t="shared" si="0"/>
        <v>16</v>
      </c>
      <c r="B21" s="14">
        <v>42202</v>
      </c>
      <c r="C21" s="14">
        <v>42202</v>
      </c>
      <c r="D21" s="9">
        <v>682</v>
      </c>
      <c r="E21" s="41">
        <v>95086.17</v>
      </c>
      <c r="F21" s="41">
        <v>0</v>
      </c>
      <c r="G21" s="54" t="s">
        <v>68</v>
      </c>
      <c r="H21" s="54" t="s">
        <v>68</v>
      </c>
      <c r="I21" s="50" t="s">
        <v>19</v>
      </c>
      <c r="J21" s="45" t="s">
        <v>69</v>
      </c>
      <c r="K21" s="45" t="s">
        <v>14</v>
      </c>
      <c r="L21" s="45" t="s">
        <v>14</v>
      </c>
      <c r="M21" s="45" t="s">
        <v>70</v>
      </c>
      <c r="N21" s="11" t="s">
        <v>71</v>
      </c>
      <c r="O21" s="55" t="s">
        <v>72</v>
      </c>
      <c r="P21" s="45" t="s">
        <v>551</v>
      </c>
      <c r="Q21" s="45" t="s">
        <v>1130</v>
      </c>
    </row>
    <row r="22" spans="1:17" s="13" customFormat="1" ht="75" x14ac:dyDescent="0.25">
      <c r="A22" s="49">
        <f t="shared" si="0"/>
        <v>17</v>
      </c>
      <c r="B22" s="14">
        <v>42202</v>
      </c>
      <c r="C22" s="14">
        <v>42202</v>
      </c>
      <c r="D22" s="9">
        <v>679</v>
      </c>
      <c r="E22" s="41">
        <v>64309.06</v>
      </c>
      <c r="F22" s="41">
        <v>0</v>
      </c>
      <c r="G22" s="54" t="s">
        <v>24</v>
      </c>
      <c r="H22" s="54" t="s">
        <v>24</v>
      </c>
      <c r="I22" s="50" t="s">
        <v>19</v>
      </c>
      <c r="J22" s="45" t="s">
        <v>31</v>
      </c>
      <c r="K22" s="10" t="s">
        <v>26</v>
      </c>
      <c r="L22" s="10" t="s">
        <v>27</v>
      </c>
      <c r="M22" s="45" t="s">
        <v>28</v>
      </c>
      <c r="N22" s="11" t="s">
        <v>29</v>
      </c>
      <c r="O22" s="55" t="s">
        <v>73</v>
      </c>
      <c r="P22" s="45" t="s">
        <v>540</v>
      </c>
      <c r="Q22" s="45" t="s">
        <v>1127</v>
      </c>
    </row>
    <row r="23" spans="1:17" s="13" customFormat="1" ht="60" x14ac:dyDescent="0.25">
      <c r="A23" s="49">
        <f t="shared" si="0"/>
        <v>18</v>
      </c>
      <c r="B23" s="14">
        <v>42202</v>
      </c>
      <c r="C23" s="14">
        <v>42202</v>
      </c>
      <c r="D23" s="9">
        <v>680</v>
      </c>
      <c r="E23" s="41">
        <v>13593.48</v>
      </c>
      <c r="F23" s="41">
        <v>0</v>
      </c>
      <c r="G23" s="54" t="s">
        <v>24</v>
      </c>
      <c r="H23" s="54" t="s">
        <v>24</v>
      </c>
      <c r="I23" s="50" t="s">
        <v>19</v>
      </c>
      <c r="J23" s="45" t="s">
        <v>25</v>
      </c>
      <c r="K23" s="10" t="s">
        <v>26</v>
      </c>
      <c r="L23" s="10" t="s">
        <v>27</v>
      </c>
      <c r="M23" s="45" t="s">
        <v>28</v>
      </c>
      <c r="N23" s="11" t="s">
        <v>29</v>
      </c>
      <c r="O23" s="64" t="s">
        <v>74</v>
      </c>
      <c r="P23" s="45" t="s">
        <v>540</v>
      </c>
      <c r="Q23" s="45" t="s">
        <v>1127</v>
      </c>
    </row>
    <row r="24" spans="1:17" s="13" customFormat="1" ht="60" x14ac:dyDescent="0.25">
      <c r="A24" s="49">
        <f t="shared" si="0"/>
        <v>19</v>
      </c>
      <c r="B24" s="14">
        <v>42202</v>
      </c>
      <c r="C24" s="14">
        <v>42202</v>
      </c>
      <c r="D24" s="9">
        <v>681</v>
      </c>
      <c r="E24" s="41">
        <v>20296.5</v>
      </c>
      <c r="F24" s="41">
        <v>0</v>
      </c>
      <c r="G24" s="54" t="s">
        <v>24</v>
      </c>
      <c r="H24" s="54" t="s">
        <v>24</v>
      </c>
      <c r="I24" s="50" t="s">
        <v>19</v>
      </c>
      <c r="J24" s="45" t="s">
        <v>25</v>
      </c>
      <c r="K24" s="10" t="s">
        <v>26</v>
      </c>
      <c r="L24" s="10" t="s">
        <v>27</v>
      </c>
      <c r="M24" s="45" t="s">
        <v>28</v>
      </c>
      <c r="N24" s="11" t="s">
        <v>29</v>
      </c>
      <c r="O24" s="64" t="s">
        <v>75</v>
      </c>
      <c r="P24" s="45" t="s">
        <v>537</v>
      </c>
      <c r="Q24" s="45" t="s">
        <v>1127</v>
      </c>
    </row>
    <row r="25" spans="1:17" s="13" customFormat="1" ht="75" x14ac:dyDescent="0.25">
      <c r="A25" s="49">
        <f t="shared" si="0"/>
        <v>20</v>
      </c>
      <c r="B25" s="14">
        <v>42201</v>
      </c>
      <c r="C25" s="14">
        <v>42201</v>
      </c>
      <c r="D25" s="9">
        <v>675</v>
      </c>
      <c r="E25" s="15">
        <v>210000</v>
      </c>
      <c r="F25" s="15">
        <v>0</v>
      </c>
      <c r="G25" s="11" t="s">
        <v>76</v>
      </c>
      <c r="H25" s="11" t="s">
        <v>76</v>
      </c>
      <c r="I25" s="50" t="s">
        <v>19</v>
      </c>
      <c r="J25" s="10" t="s">
        <v>557</v>
      </c>
      <c r="K25" s="45" t="s">
        <v>14</v>
      </c>
      <c r="L25" s="45" t="s">
        <v>14</v>
      </c>
      <c r="M25" s="16" t="s">
        <v>77</v>
      </c>
      <c r="N25" s="11" t="s">
        <v>78</v>
      </c>
      <c r="O25" s="12" t="s">
        <v>79</v>
      </c>
      <c r="P25" s="10" t="s">
        <v>542</v>
      </c>
      <c r="Q25" s="10" t="s">
        <v>1128</v>
      </c>
    </row>
    <row r="26" spans="1:17" s="13" customFormat="1" ht="75" x14ac:dyDescent="0.25">
      <c r="A26" s="49">
        <f t="shared" si="0"/>
        <v>21</v>
      </c>
      <c r="B26" s="14">
        <v>42207</v>
      </c>
      <c r="C26" s="14">
        <v>42207</v>
      </c>
      <c r="D26" s="9">
        <v>696</v>
      </c>
      <c r="E26" s="15">
        <v>487077.33</v>
      </c>
      <c r="F26" s="15">
        <v>0</v>
      </c>
      <c r="G26" s="11" t="s">
        <v>53</v>
      </c>
      <c r="H26" s="11" t="s">
        <v>53</v>
      </c>
      <c r="I26" s="50" t="s">
        <v>19</v>
      </c>
      <c r="J26" s="45" t="s">
        <v>54</v>
      </c>
      <c r="K26" s="45" t="s">
        <v>14</v>
      </c>
      <c r="L26" s="45" t="s">
        <v>14</v>
      </c>
      <c r="M26" s="16" t="s">
        <v>55</v>
      </c>
      <c r="N26" s="11" t="s">
        <v>56</v>
      </c>
      <c r="O26" s="55" t="s">
        <v>80</v>
      </c>
      <c r="P26" s="45" t="s">
        <v>551</v>
      </c>
      <c r="Q26" s="45" t="s">
        <v>1129</v>
      </c>
    </row>
    <row r="27" spans="1:17" s="13" customFormat="1" ht="75" x14ac:dyDescent="0.25">
      <c r="A27" s="49">
        <f t="shared" si="0"/>
        <v>22</v>
      </c>
      <c r="B27" s="14">
        <v>42207</v>
      </c>
      <c r="C27" s="14">
        <v>42207</v>
      </c>
      <c r="D27" s="9">
        <v>697</v>
      </c>
      <c r="E27" s="15">
        <v>190106.11</v>
      </c>
      <c r="F27" s="15">
        <v>0</v>
      </c>
      <c r="G27" s="11" t="s">
        <v>43</v>
      </c>
      <c r="H27" s="11" t="s">
        <v>43</v>
      </c>
      <c r="I27" s="50" t="s">
        <v>19</v>
      </c>
      <c r="J27" s="10" t="s">
        <v>44</v>
      </c>
      <c r="K27" s="45" t="s">
        <v>14</v>
      </c>
      <c r="L27" s="45" t="s">
        <v>14</v>
      </c>
      <c r="M27" s="16" t="s">
        <v>45</v>
      </c>
      <c r="N27" s="11" t="s">
        <v>46</v>
      </c>
      <c r="O27" s="55" t="s">
        <v>81</v>
      </c>
      <c r="P27" s="10" t="s">
        <v>546</v>
      </c>
      <c r="Q27" s="10" t="s">
        <v>1134</v>
      </c>
    </row>
    <row r="28" spans="1:17" s="13" customFormat="1" ht="75" x14ac:dyDescent="0.25">
      <c r="A28" s="49">
        <f t="shared" si="0"/>
        <v>23</v>
      </c>
      <c r="B28" s="14">
        <v>42209</v>
      </c>
      <c r="C28" s="14">
        <v>42209</v>
      </c>
      <c r="D28" s="9">
        <v>704</v>
      </c>
      <c r="E28" s="41">
        <v>139398</v>
      </c>
      <c r="F28" s="41">
        <v>0</v>
      </c>
      <c r="G28" s="11" t="s">
        <v>58</v>
      </c>
      <c r="H28" s="11" t="s">
        <v>58</v>
      </c>
      <c r="I28" s="50" t="s">
        <v>19</v>
      </c>
      <c r="J28" s="10" t="s">
        <v>82</v>
      </c>
      <c r="K28" s="45" t="s">
        <v>14</v>
      </c>
      <c r="L28" s="45" t="s">
        <v>14</v>
      </c>
      <c r="M28" s="16" t="s">
        <v>60</v>
      </c>
      <c r="N28" s="11" t="s">
        <v>61</v>
      </c>
      <c r="O28" s="12" t="s">
        <v>83</v>
      </c>
      <c r="P28" s="10" t="s">
        <v>542</v>
      </c>
      <c r="Q28" s="10" t="s">
        <v>1135</v>
      </c>
    </row>
    <row r="29" spans="1:17" s="13" customFormat="1" ht="75" x14ac:dyDescent="0.25">
      <c r="A29" s="49">
        <f t="shared" si="0"/>
        <v>24</v>
      </c>
      <c r="B29" s="14">
        <v>42209</v>
      </c>
      <c r="C29" s="14">
        <v>42209</v>
      </c>
      <c r="D29" s="9">
        <v>703</v>
      </c>
      <c r="E29" s="41">
        <v>566705.53</v>
      </c>
      <c r="F29" s="41">
        <v>0</v>
      </c>
      <c r="G29" s="11" t="s">
        <v>84</v>
      </c>
      <c r="H29" s="11" t="s">
        <v>84</v>
      </c>
      <c r="I29" s="50" t="s">
        <v>19</v>
      </c>
      <c r="J29" s="10" t="s">
        <v>85</v>
      </c>
      <c r="K29" s="45" t="s">
        <v>14</v>
      </c>
      <c r="L29" s="45" t="s">
        <v>14</v>
      </c>
      <c r="M29" s="16" t="s">
        <v>86</v>
      </c>
      <c r="N29" s="11" t="s">
        <v>87</v>
      </c>
      <c r="O29" s="12" t="s">
        <v>88</v>
      </c>
      <c r="P29" s="10" t="s">
        <v>551</v>
      </c>
      <c r="Q29" s="10" t="s">
        <v>1136</v>
      </c>
    </row>
    <row r="30" spans="1:17" s="13" customFormat="1" ht="45" x14ac:dyDescent="0.25">
      <c r="A30" s="49">
        <f t="shared" si="0"/>
        <v>25</v>
      </c>
      <c r="B30" s="14">
        <v>42212</v>
      </c>
      <c r="C30" s="14">
        <v>42212</v>
      </c>
      <c r="D30" s="9">
        <v>706</v>
      </c>
      <c r="E30" s="41">
        <v>159022.5</v>
      </c>
      <c r="F30" s="41">
        <v>0</v>
      </c>
      <c r="G30" s="11" t="s">
        <v>24</v>
      </c>
      <c r="H30" s="11" t="s">
        <v>24</v>
      </c>
      <c r="I30" s="50" t="s">
        <v>19</v>
      </c>
      <c r="J30" s="10" t="s">
        <v>25</v>
      </c>
      <c r="K30" s="45" t="s">
        <v>14</v>
      </c>
      <c r="L30" s="45" t="s">
        <v>27</v>
      </c>
      <c r="M30" s="16" t="s">
        <v>28</v>
      </c>
      <c r="N30" s="11" t="s">
        <v>29</v>
      </c>
      <c r="O30" s="12" t="s">
        <v>89</v>
      </c>
      <c r="P30" s="10" t="s">
        <v>562</v>
      </c>
      <c r="Q30" s="10" t="s">
        <v>1137</v>
      </c>
    </row>
    <row r="31" spans="1:17" s="13" customFormat="1" ht="60" x14ac:dyDescent="0.25">
      <c r="A31" s="49">
        <f t="shared" si="0"/>
        <v>26</v>
      </c>
      <c r="B31" s="14">
        <v>42229</v>
      </c>
      <c r="C31" s="14">
        <v>42229</v>
      </c>
      <c r="D31" s="9">
        <v>742</v>
      </c>
      <c r="E31" s="41">
        <v>43740</v>
      </c>
      <c r="F31" s="41">
        <v>0</v>
      </c>
      <c r="G31" s="11" t="s">
        <v>90</v>
      </c>
      <c r="H31" s="11" t="s">
        <v>90</v>
      </c>
      <c r="I31" s="50" t="s">
        <v>19</v>
      </c>
      <c r="J31" s="10" t="s">
        <v>91</v>
      </c>
      <c r="K31" s="45" t="s">
        <v>14</v>
      </c>
      <c r="L31" s="45" t="s">
        <v>14</v>
      </c>
      <c r="M31" s="16" t="s">
        <v>92</v>
      </c>
      <c r="N31" s="11" t="s">
        <v>93</v>
      </c>
      <c r="O31" s="12" t="s">
        <v>94</v>
      </c>
      <c r="P31" s="10" t="s">
        <v>540</v>
      </c>
      <c r="Q31" s="10" t="s">
        <v>1138</v>
      </c>
    </row>
    <row r="32" spans="1:17" s="13" customFormat="1" ht="60" x14ac:dyDescent="0.25">
      <c r="A32" s="49">
        <f t="shared" si="0"/>
        <v>27</v>
      </c>
      <c r="B32" s="56">
        <v>42233</v>
      </c>
      <c r="C32" s="56">
        <v>42233</v>
      </c>
      <c r="D32" s="9">
        <v>763</v>
      </c>
      <c r="E32" s="41">
        <v>177410.1</v>
      </c>
      <c r="F32" s="41">
        <v>0</v>
      </c>
      <c r="G32" s="57" t="s">
        <v>95</v>
      </c>
      <c r="H32" s="57" t="s">
        <v>95</v>
      </c>
      <c r="I32" s="50" t="s">
        <v>19</v>
      </c>
      <c r="J32" s="10" t="s">
        <v>566</v>
      </c>
      <c r="K32" s="45" t="s">
        <v>14</v>
      </c>
      <c r="L32" s="45" t="s">
        <v>14</v>
      </c>
      <c r="M32" s="16" t="s">
        <v>65</v>
      </c>
      <c r="N32" s="11" t="s">
        <v>97</v>
      </c>
      <c r="O32" s="12" t="s">
        <v>98</v>
      </c>
      <c r="P32" s="10" t="s">
        <v>549</v>
      </c>
      <c r="Q32" s="10" t="s">
        <v>1139</v>
      </c>
    </row>
    <row r="33" spans="1:17" s="13" customFormat="1" ht="75" x14ac:dyDescent="0.25">
      <c r="A33" s="49">
        <f t="shared" si="0"/>
        <v>28</v>
      </c>
      <c r="B33" s="56">
        <v>42233</v>
      </c>
      <c r="C33" s="56">
        <v>42233</v>
      </c>
      <c r="D33" s="9">
        <v>761</v>
      </c>
      <c r="E33" s="41">
        <v>27685</v>
      </c>
      <c r="F33" s="41">
        <v>0</v>
      </c>
      <c r="G33" s="54" t="s">
        <v>24</v>
      </c>
      <c r="H33" s="54" t="s">
        <v>24</v>
      </c>
      <c r="I33" s="50" t="s">
        <v>19</v>
      </c>
      <c r="J33" s="10" t="s">
        <v>35</v>
      </c>
      <c r="K33" s="45" t="s">
        <v>14</v>
      </c>
      <c r="L33" s="45" t="s">
        <v>27</v>
      </c>
      <c r="M33" s="16" t="s">
        <v>28</v>
      </c>
      <c r="N33" s="11" t="s">
        <v>29</v>
      </c>
      <c r="O33" s="12" t="s">
        <v>99</v>
      </c>
      <c r="P33" s="10" t="s">
        <v>537</v>
      </c>
      <c r="Q33" s="10" t="s">
        <v>1140</v>
      </c>
    </row>
    <row r="34" spans="1:17" s="13" customFormat="1" ht="90" x14ac:dyDescent="0.25">
      <c r="A34" s="49">
        <f t="shared" si="0"/>
        <v>29</v>
      </c>
      <c r="B34" s="56">
        <v>42233</v>
      </c>
      <c r="C34" s="56">
        <v>42233</v>
      </c>
      <c r="D34" s="9">
        <v>762</v>
      </c>
      <c r="E34" s="41">
        <v>151040</v>
      </c>
      <c r="F34" s="41">
        <v>0</v>
      </c>
      <c r="G34" s="54" t="s">
        <v>68</v>
      </c>
      <c r="H34" s="54" t="s">
        <v>68</v>
      </c>
      <c r="I34" s="50" t="s">
        <v>19</v>
      </c>
      <c r="J34" s="10" t="s">
        <v>69</v>
      </c>
      <c r="K34" s="45" t="s">
        <v>14</v>
      </c>
      <c r="L34" s="45" t="s">
        <v>14</v>
      </c>
      <c r="M34" s="45" t="s">
        <v>70</v>
      </c>
      <c r="N34" s="11" t="s">
        <v>71</v>
      </c>
      <c r="O34" s="12" t="s">
        <v>100</v>
      </c>
      <c r="P34" s="10" t="s">
        <v>551</v>
      </c>
      <c r="Q34" s="10" t="s">
        <v>1141</v>
      </c>
    </row>
    <row r="35" spans="1:17" s="13" customFormat="1" ht="75" x14ac:dyDescent="0.25">
      <c r="A35" s="49">
        <f t="shared" si="0"/>
        <v>30</v>
      </c>
      <c r="B35" s="14">
        <v>42237</v>
      </c>
      <c r="C35" s="14">
        <v>42237</v>
      </c>
      <c r="D35" s="9">
        <v>774</v>
      </c>
      <c r="E35" s="15">
        <v>550583.56999999995</v>
      </c>
      <c r="F35" s="15">
        <v>0</v>
      </c>
      <c r="G35" s="58" t="s">
        <v>63</v>
      </c>
      <c r="H35" s="58" t="s">
        <v>63</v>
      </c>
      <c r="I35" s="50" t="s">
        <v>19</v>
      </c>
      <c r="J35" s="10" t="s">
        <v>64</v>
      </c>
      <c r="K35" s="45" t="s">
        <v>14</v>
      </c>
      <c r="L35" s="45" t="s">
        <v>14</v>
      </c>
      <c r="M35" s="16" t="s">
        <v>65</v>
      </c>
      <c r="N35" s="11" t="s">
        <v>66</v>
      </c>
      <c r="O35" s="55" t="s">
        <v>101</v>
      </c>
      <c r="P35" s="10" t="s">
        <v>550</v>
      </c>
      <c r="Q35" s="10" t="s">
        <v>1142</v>
      </c>
    </row>
    <row r="36" spans="1:17" s="13" customFormat="1" ht="60" x14ac:dyDescent="0.25">
      <c r="A36" s="49">
        <f t="shared" si="0"/>
        <v>31</v>
      </c>
      <c r="B36" s="14">
        <v>42242</v>
      </c>
      <c r="C36" s="14">
        <v>42242</v>
      </c>
      <c r="D36" s="9">
        <v>785</v>
      </c>
      <c r="E36" s="15">
        <v>59979.45</v>
      </c>
      <c r="F36" s="15">
        <v>0</v>
      </c>
      <c r="G36" s="17" t="s">
        <v>102</v>
      </c>
      <c r="H36" s="17" t="s">
        <v>102</v>
      </c>
      <c r="I36" s="50" t="s">
        <v>19</v>
      </c>
      <c r="J36" s="10" t="s">
        <v>103</v>
      </c>
      <c r="K36" s="45" t="s">
        <v>14</v>
      </c>
      <c r="L36" s="45" t="s">
        <v>14</v>
      </c>
      <c r="M36" s="16" t="s">
        <v>104</v>
      </c>
      <c r="N36" s="11" t="s">
        <v>105</v>
      </c>
      <c r="O36" s="12" t="s">
        <v>106</v>
      </c>
      <c r="P36" s="10" t="s">
        <v>540</v>
      </c>
      <c r="Q36" s="10" t="s">
        <v>1143</v>
      </c>
    </row>
    <row r="37" spans="1:17" s="13" customFormat="1" ht="60" x14ac:dyDescent="0.25">
      <c r="A37" s="49">
        <f t="shared" si="0"/>
        <v>32</v>
      </c>
      <c r="B37" s="14">
        <v>42243</v>
      </c>
      <c r="C37" s="14">
        <v>42243</v>
      </c>
      <c r="D37" s="9">
        <v>789</v>
      </c>
      <c r="E37" s="15">
        <v>30000</v>
      </c>
      <c r="F37" s="15">
        <v>0</v>
      </c>
      <c r="G37" s="58" t="s">
        <v>107</v>
      </c>
      <c r="H37" s="58" t="s">
        <v>107</v>
      </c>
      <c r="I37" s="50" t="s">
        <v>19</v>
      </c>
      <c r="J37" s="45" t="s">
        <v>108</v>
      </c>
      <c r="K37" s="45" t="s">
        <v>14</v>
      </c>
      <c r="L37" s="45" t="s">
        <v>14</v>
      </c>
      <c r="M37" s="16" t="s">
        <v>109</v>
      </c>
      <c r="N37" s="11" t="s">
        <v>110</v>
      </c>
      <c r="O37" s="55" t="s">
        <v>111</v>
      </c>
      <c r="P37" s="45" t="s">
        <v>551</v>
      </c>
      <c r="Q37" s="45" t="s">
        <v>1144</v>
      </c>
    </row>
    <row r="38" spans="1:17" s="13" customFormat="1" ht="60" x14ac:dyDescent="0.25">
      <c r="A38" s="49">
        <f t="shared" si="0"/>
        <v>33</v>
      </c>
      <c r="B38" s="14">
        <v>42244</v>
      </c>
      <c r="C38" s="14">
        <v>42244</v>
      </c>
      <c r="D38" s="9">
        <v>798</v>
      </c>
      <c r="E38" s="15">
        <v>332793.45</v>
      </c>
      <c r="F38" s="15">
        <v>0</v>
      </c>
      <c r="G38" s="17" t="s">
        <v>112</v>
      </c>
      <c r="H38" s="17" t="s">
        <v>112</v>
      </c>
      <c r="I38" s="50" t="s">
        <v>19</v>
      </c>
      <c r="J38" s="10" t="s">
        <v>113</v>
      </c>
      <c r="K38" s="45" t="s">
        <v>14</v>
      </c>
      <c r="L38" s="45" t="s">
        <v>14</v>
      </c>
      <c r="M38" s="16" t="s">
        <v>114</v>
      </c>
      <c r="N38" s="11" t="s">
        <v>115</v>
      </c>
      <c r="O38" s="12" t="s">
        <v>116</v>
      </c>
      <c r="P38" s="10" t="s">
        <v>573</v>
      </c>
      <c r="Q38" s="10" t="s">
        <v>1145</v>
      </c>
    </row>
    <row r="39" spans="1:17" s="13" customFormat="1" ht="60" x14ac:dyDescent="0.25">
      <c r="A39" s="49">
        <f t="shared" si="0"/>
        <v>34</v>
      </c>
      <c r="B39" s="14">
        <v>42248</v>
      </c>
      <c r="C39" s="14">
        <v>42248</v>
      </c>
      <c r="D39" s="9">
        <v>14</v>
      </c>
      <c r="E39" s="15">
        <v>355941.96</v>
      </c>
      <c r="F39" s="15">
        <v>0</v>
      </c>
      <c r="G39" s="11" t="s">
        <v>117</v>
      </c>
      <c r="H39" s="11" t="s">
        <v>117</v>
      </c>
      <c r="I39" s="50" t="s">
        <v>118</v>
      </c>
      <c r="J39" s="10" t="s">
        <v>119</v>
      </c>
      <c r="K39" s="45" t="s">
        <v>14</v>
      </c>
      <c r="L39" s="45" t="s">
        <v>14</v>
      </c>
      <c r="M39" s="16" t="s">
        <v>120</v>
      </c>
      <c r="N39" s="11" t="s">
        <v>121</v>
      </c>
      <c r="O39" s="12" t="s">
        <v>122</v>
      </c>
      <c r="P39" s="10" t="s">
        <v>577</v>
      </c>
      <c r="Q39" s="10" t="s">
        <v>1146</v>
      </c>
    </row>
    <row r="40" spans="1:17" s="13" customFormat="1" ht="75" x14ac:dyDescent="0.25">
      <c r="A40" s="49">
        <f t="shared" si="0"/>
        <v>35</v>
      </c>
      <c r="B40" s="14">
        <v>42248</v>
      </c>
      <c r="C40" s="14">
        <v>42248</v>
      </c>
      <c r="D40" s="9">
        <v>819</v>
      </c>
      <c r="E40" s="15">
        <v>50000</v>
      </c>
      <c r="F40" s="15">
        <v>0</v>
      </c>
      <c r="G40" s="11" t="s">
        <v>123</v>
      </c>
      <c r="H40" s="11" t="s">
        <v>123</v>
      </c>
      <c r="I40" s="50" t="s">
        <v>19</v>
      </c>
      <c r="J40" s="10" t="s">
        <v>124</v>
      </c>
      <c r="K40" s="45" t="s">
        <v>14</v>
      </c>
      <c r="L40" s="45" t="s">
        <v>14</v>
      </c>
      <c r="M40" s="16" t="s">
        <v>125</v>
      </c>
      <c r="N40" s="11" t="s">
        <v>126</v>
      </c>
      <c r="O40" s="12" t="s">
        <v>127</v>
      </c>
      <c r="P40" s="10" t="s">
        <v>575</v>
      </c>
      <c r="Q40" s="10" t="s">
        <v>1147</v>
      </c>
    </row>
    <row r="41" spans="1:17" s="13" customFormat="1" ht="60" x14ac:dyDescent="0.25">
      <c r="A41" s="49">
        <f t="shared" si="0"/>
        <v>36</v>
      </c>
      <c r="B41" s="14">
        <v>42249</v>
      </c>
      <c r="C41" s="14">
        <v>42249</v>
      </c>
      <c r="D41" s="9">
        <v>2054</v>
      </c>
      <c r="E41" s="15">
        <v>124500</v>
      </c>
      <c r="F41" s="15">
        <v>0</v>
      </c>
      <c r="G41" s="42" t="s">
        <v>11</v>
      </c>
      <c r="H41" s="42" t="s">
        <v>11</v>
      </c>
      <c r="I41" s="44" t="s">
        <v>12</v>
      </c>
      <c r="J41" s="10" t="s">
        <v>128</v>
      </c>
      <c r="K41" s="45" t="s">
        <v>14</v>
      </c>
      <c r="L41" s="45" t="s">
        <v>14</v>
      </c>
      <c r="M41" s="16" t="s">
        <v>15</v>
      </c>
      <c r="N41" s="11" t="s">
        <v>16</v>
      </c>
      <c r="O41" s="12" t="s">
        <v>129</v>
      </c>
      <c r="P41" s="10" t="s">
        <v>579</v>
      </c>
      <c r="Q41" s="10" t="s">
        <v>1148</v>
      </c>
    </row>
    <row r="42" spans="1:17" s="13" customFormat="1" ht="60" x14ac:dyDescent="0.25">
      <c r="A42" s="49">
        <f t="shared" si="0"/>
        <v>37</v>
      </c>
      <c r="B42" s="14">
        <v>42250</v>
      </c>
      <c r="C42" s="14">
        <v>42250</v>
      </c>
      <c r="D42" s="9">
        <v>851</v>
      </c>
      <c r="E42" s="41">
        <v>33840</v>
      </c>
      <c r="F42" s="41">
        <v>0</v>
      </c>
      <c r="G42" s="11" t="s">
        <v>130</v>
      </c>
      <c r="H42" s="11" t="s">
        <v>130</v>
      </c>
      <c r="I42" s="50" t="s">
        <v>19</v>
      </c>
      <c r="J42" s="45" t="s">
        <v>131</v>
      </c>
      <c r="K42" s="45" t="s">
        <v>14</v>
      </c>
      <c r="L42" s="45" t="s">
        <v>14</v>
      </c>
      <c r="M42" s="16" t="s">
        <v>132</v>
      </c>
      <c r="N42" s="11" t="s">
        <v>133</v>
      </c>
      <c r="O42" s="12" t="s">
        <v>134</v>
      </c>
      <c r="P42" s="45" t="s">
        <v>540</v>
      </c>
      <c r="Q42" s="10" t="s">
        <v>1307</v>
      </c>
    </row>
    <row r="43" spans="1:17" s="13" customFormat="1" ht="60" x14ac:dyDescent="0.25">
      <c r="A43" s="49">
        <f t="shared" si="0"/>
        <v>38</v>
      </c>
      <c r="B43" s="14">
        <v>42250</v>
      </c>
      <c r="C43" s="14">
        <v>42250</v>
      </c>
      <c r="D43" s="9">
        <v>852</v>
      </c>
      <c r="E43" s="41">
        <v>31725</v>
      </c>
      <c r="F43" s="41">
        <v>0</v>
      </c>
      <c r="G43" s="11" t="s">
        <v>135</v>
      </c>
      <c r="H43" s="11" t="s">
        <v>135</v>
      </c>
      <c r="I43" s="50" t="s">
        <v>19</v>
      </c>
      <c r="J43" s="45" t="s">
        <v>131</v>
      </c>
      <c r="K43" s="45" t="s">
        <v>14</v>
      </c>
      <c r="L43" s="45" t="s">
        <v>14</v>
      </c>
      <c r="M43" s="16" t="s">
        <v>132</v>
      </c>
      <c r="N43" s="11" t="s">
        <v>136</v>
      </c>
      <c r="O43" s="12" t="s">
        <v>137</v>
      </c>
      <c r="P43" s="45" t="s">
        <v>540</v>
      </c>
      <c r="Q43" s="45" t="s">
        <v>1308</v>
      </c>
    </row>
    <row r="44" spans="1:17" s="13" customFormat="1" ht="75" x14ac:dyDescent="0.25">
      <c r="A44" s="49">
        <f t="shared" si="0"/>
        <v>39</v>
      </c>
      <c r="B44" s="14">
        <v>42257</v>
      </c>
      <c r="C44" s="14">
        <v>42257</v>
      </c>
      <c r="D44" s="9">
        <v>861</v>
      </c>
      <c r="E44" s="41">
        <v>106133.09</v>
      </c>
      <c r="F44" s="41">
        <v>0</v>
      </c>
      <c r="G44" s="17" t="s">
        <v>53</v>
      </c>
      <c r="H44" s="17" t="s">
        <v>53</v>
      </c>
      <c r="I44" s="20" t="s">
        <v>19</v>
      </c>
      <c r="J44" s="45" t="s">
        <v>54</v>
      </c>
      <c r="K44" s="45" t="s">
        <v>14</v>
      </c>
      <c r="L44" s="45" t="s">
        <v>14</v>
      </c>
      <c r="M44" s="16" t="s">
        <v>55</v>
      </c>
      <c r="N44" s="11" t="s">
        <v>56</v>
      </c>
      <c r="O44" s="12" t="s">
        <v>138</v>
      </c>
      <c r="P44" s="45" t="s">
        <v>551</v>
      </c>
      <c r="Q44" s="45" t="s">
        <v>1309</v>
      </c>
    </row>
    <row r="45" spans="1:17" s="13" customFormat="1" ht="60" x14ac:dyDescent="0.25">
      <c r="A45" s="49">
        <f t="shared" si="0"/>
        <v>40</v>
      </c>
      <c r="B45" s="14">
        <v>42257</v>
      </c>
      <c r="C45" s="14">
        <v>42257</v>
      </c>
      <c r="D45" s="9">
        <v>866</v>
      </c>
      <c r="E45" s="41">
        <v>94408.2</v>
      </c>
      <c r="F45" s="41">
        <v>0</v>
      </c>
      <c r="G45" s="17" t="s">
        <v>139</v>
      </c>
      <c r="H45" s="17" t="s">
        <v>139</v>
      </c>
      <c r="I45" s="20" t="s">
        <v>19</v>
      </c>
      <c r="J45" s="45" t="s">
        <v>140</v>
      </c>
      <c r="K45" s="45" t="s">
        <v>26</v>
      </c>
      <c r="L45" s="45" t="s">
        <v>27</v>
      </c>
      <c r="M45" s="16" t="s">
        <v>141</v>
      </c>
      <c r="N45" s="11" t="s">
        <v>142</v>
      </c>
      <c r="O45" s="12" t="s">
        <v>143</v>
      </c>
      <c r="P45" s="45" t="s">
        <v>551</v>
      </c>
      <c r="Q45" s="45" t="s">
        <v>1149</v>
      </c>
    </row>
    <row r="46" spans="1:17" s="13" customFormat="1" ht="75" x14ac:dyDescent="0.25">
      <c r="A46" s="49">
        <f t="shared" si="0"/>
        <v>41</v>
      </c>
      <c r="B46" s="14">
        <v>42257</v>
      </c>
      <c r="C46" s="14">
        <v>42257</v>
      </c>
      <c r="D46" s="9">
        <v>863</v>
      </c>
      <c r="E46" s="41">
        <v>102060</v>
      </c>
      <c r="F46" s="41">
        <v>0</v>
      </c>
      <c r="G46" s="17" t="s">
        <v>90</v>
      </c>
      <c r="H46" s="17" t="s">
        <v>90</v>
      </c>
      <c r="I46" s="20" t="s">
        <v>19</v>
      </c>
      <c r="J46" s="45" t="s">
        <v>91</v>
      </c>
      <c r="K46" s="45" t="s">
        <v>14</v>
      </c>
      <c r="L46" s="45" t="s">
        <v>14</v>
      </c>
      <c r="M46" s="16" t="s">
        <v>92</v>
      </c>
      <c r="N46" s="11" t="s">
        <v>93</v>
      </c>
      <c r="O46" s="12" t="s">
        <v>144</v>
      </c>
      <c r="P46" s="45" t="s">
        <v>540</v>
      </c>
      <c r="Q46" s="45" t="s">
        <v>1150</v>
      </c>
    </row>
    <row r="47" spans="1:17" s="13" customFormat="1" ht="75" x14ac:dyDescent="0.25">
      <c r="A47" s="49">
        <f t="shared" si="0"/>
        <v>42</v>
      </c>
      <c r="B47" s="14">
        <v>42257</v>
      </c>
      <c r="C47" s="14">
        <v>42257</v>
      </c>
      <c r="D47" s="9">
        <v>862</v>
      </c>
      <c r="E47" s="41">
        <v>149566.76999999999</v>
      </c>
      <c r="F47" s="41">
        <v>0</v>
      </c>
      <c r="G47" s="17" t="s">
        <v>145</v>
      </c>
      <c r="H47" s="17" t="s">
        <v>145</v>
      </c>
      <c r="I47" s="20" t="s">
        <v>19</v>
      </c>
      <c r="J47" s="45" t="s">
        <v>146</v>
      </c>
      <c r="K47" s="45" t="s">
        <v>14</v>
      </c>
      <c r="L47" s="45" t="s">
        <v>14</v>
      </c>
      <c r="M47" s="16" t="s">
        <v>147</v>
      </c>
      <c r="N47" s="11" t="s">
        <v>148</v>
      </c>
      <c r="O47" s="12" t="s">
        <v>149</v>
      </c>
      <c r="P47" s="45" t="s">
        <v>551</v>
      </c>
      <c r="Q47" s="45" t="s">
        <v>1151</v>
      </c>
    </row>
    <row r="48" spans="1:17" s="13" customFormat="1" ht="75" x14ac:dyDescent="0.25">
      <c r="A48" s="49">
        <f t="shared" si="0"/>
        <v>43</v>
      </c>
      <c r="B48" s="14">
        <v>42254</v>
      </c>
      <c r="C48" s="14">
        <v>42254</v>
      </c>
      <c r="D48" s="9">
        <v>2078</v>
      </c>
      <c r="E48" s="41">
        <v>228000</v>
      </c>
      <c r="F48" s="41">
        <v>0</v>
      </c>
      <c r="G48" s="17" t="s">
        <v>150</v>
      </c>
      <c r="H48" s="17" t="s">
        <v>150</v>
      </c>
      <c r="I48" s="20" t="s">
        <v>12</v>
      </c>
      <c r="J48" s="45" t="s">
        <v>54</v>
      </c>
      <c r="K48" s="45" t="s">
        <v>14</v>
      </c>
      <c r="L48" s="45" t="s">
        <v>14</v>
      </c>
      <c r="M48" s="16" t="s">
        <v>151</v>
      </c>
      <c r="N48" s="11" t="s">
        <v>152</v>
      </c>
      <c r="O48" s="12" t="s">
        <v>153</v>
      </c>
      <c r="P48" s="45" t="s">
        <v>551</v>
      </c>
      <c r="Q48" s="45" t="s">
        <v>1152</v>
      </c>
    </row>
    <row r="49" spans="1:17" s="13" customFormat="1" ht="60" x14ac:dyDescent="0.25">
      <c r="A49" s="49">
        <f t="shared" si="0"/>
        <v>44</v>
      </c>
      <c r="B49" s="14">
        <v>42254</v>
      </c>
      <c r="C49" s="14">
        <v>42254</v>
      </c>
      <c r="D49" s="9">
        <v>2077</v>
      </c>
      <c r="E49" s="15">
        <v>61111.85</v>
      </c>
      <c r="F49" s="15">
        <v>0</v>
      </c>
      <c r="G49" s="17" t="s">
        <v>154</v>
      </c>
      <c r="H49" s="17" t="s">
        <v>154</v>
      </c>
      <c r="I49" s="20" t="s">
        <v>12</v>
      </c>
      <c r="J49" s="10" t="s">
        <v>155</v>
      </c>
      <c r="K49" s="45" t="s">
        <v>14</v>
      </c>
      <c r="L49" s="45" t="s">
        <v>14</v>
      </c>
      <c r="M49" s="16" t="s">
        <v>156</v>
      </c>
      <c r="N49" s="11" t="s">
        <v>157</v>
      </c>
      <c r="O49" s="12" t="s">
        <v>158</v>
      </c>
      <c r="P49" s="10" t="s">
        <v>534</v>
      </c>
      <c r="Q49" s="10" t="s">
        <v>1153</v>
      </c>
    </row>
    <row r="50" spans="1:17" s="13" customFormat="1" ht="75" x14ac:dyDescent="0.25">
      <c r="A50" s="49">
        <f t="shared" si="0"/>
        <v>45</v>
      </c>
      <c r="B50" s="14">
        <v>42262</v>
      </c>
      <c r="C50" s="14">
        <v>42262</v>
      </c>
      <c r="D50" s="9">
        <v>1</v>
      </c>
      <c r="E50" s="15">
        <v>102727.36</v>
      </c>
      <c r="F50" s="15">
        <v>0</v>
      </c>
      <c r="G50" s="8" t="s">
        <v>1628</v>
      </c>
      <c r="H50" s="11" t="s">
        <v>159</v>
      </c>
      <c r="I50" s="17" t="s">
        <v>160</v>
      </c>
      <c r="J50" s="10" t="s">
        <v>161</v>
      </c>
      <c r="K50" s="45" t="s">
        <v>14</v>
      </c>
      <c r="L50" s="45" t="s">
        <v>14</v>
      </c>
      <c r="M50" s="16" t="s">
        <v>162</v>
      </c>
      <c r="N50" s="11" t="s">
        <v>163</v>
      </c>
      <c r="O50" s="55" t="s">
        <v>164</v>
      </c>
      <c r="P50" s="10" t="s">
        <v>551</v>
      </c>
      <c r="Q50" s="10" t="s">
        <v>1154</v>
      </c>
    </row>
    <row r="51" spans="1:17" s="13" customFormat="1" ht="75" x14ac:dyDescent="0.25">
      <c r="A51" s="49">
        <f t="shared" si="0"/>
        <v>46</v>
      </c>
      <c r="B51" s="14">
        <v>42257</v>
      </c>
      <c r="C51" s="14">
        <v>42257</v>
      </c>
      <c r="D51" s="9">
        <v>864</v>
      </c>
      <c r="E51" s="15">
        <v>66000</v>
      </c>
      <c r="F51" s="15">
        <v>0</v>
      </c>
      <c r="G51" s="11" t="s">
        <v>165</v>
      </c>
      <c r="H51" s="11" t="s">
        <v>165</v>
      </c>
      <c r="I51" s="20" t="s">
        <v>19</v>
      </c>
      <c r="J51" s="10" t="s">
        <v>166</v>
      </c>
      <c r="K51" s="45" t="s">
        <v>14</v>
      </c>
      <c r="L51" s="45" t="s">
        <v>14</v>
      </c>
      <c r="M51" s="16" t="s">
        <v>167</v>
      </c>
      <c r="N51" s="11" t="s">
        <v>168</v>
      </c>
      <c r="O51" s="55" t="s">
        <v>169</v>
      </c>
      <c r="P51" s="10" t="s">
        <v>551</v>
      </c>
      <c r="Q51" s="10" t="s">
        <v>1162</v>
      </c>
    </row>
    <row r="52" spans="1:17" s="13" customFormat="1" ht="75" x14ac:dyDescent="0.25">
      <c r="A52" s="49">
        <f t="shared" si="0"/>
        <v>47</v>
      </c>
      <c r="B52" s="14">
        <v>42257</v>
      </c>
      <c r="C52" s="14">
        <v>42257</v>
      </c>
      <c r="D52" s="9">
        <v>15</v>
      </c>
      <c r="E52" s="15">
        <v>426916.06</v>
      </c>
      <c r="F52" s="15">
        <v>0</v>
      </c>
      <c r="G52" s="21" t="s">
        <v>117</v>
      </c>
      <c r="H52" s="21" t="s">
        <v>117</v>
      </c>
      <c r="I52" s="50" t="s">
        <v>118</v>
      </c>
      <c r="J52" s="10" t="s">
        <v>119</v>
      </c>
      <c r="K52" s="45" t="s">
        <v>14</v>
      </c>
      <c r="L52" s="45" t="s">
        <v>14</v>
      </c>
      <c r="M52" s="16" t="s">
        <v>120</v>
      </c>
      <c r="N52" s="11" t="s">
        <v>121</v>
      </c>
      <c r="O52" s="55" t="s">
        <v>170</v>
      </c>
      <c r="P52" s="10" t="s">
        <v>577</v>
      </c>
      <c r="Q52" s="10" t="s">
        <v>1161</v>
      </c>
    </row>
    <row r="53" spans="1:17" s="13" customFormat="1" ht="75" x14ac:dyDescent="0.25">
      <c r="A53" s="49">
        <f t="shared" si="0"/>
        <v>48</v>
      </c>
      <c r="B53" s="14">
        <v>42257</v>
      </c>
      <c r="C53" s="14">
        <v>42257</v>
      </c>
      <c r="D53" s="9">
        <v>865</v>
      </c>
      <c r="E53" s="15">
        <v>229832</v>
      </c>
      <c r="F53" s="15">
        <v>0</v>
      </c>
      <c r="G53" s="42" t="s">
        <v>38</v>
      </c>
      <c r="H53" s="42" t="s">
        <v>38</v>
      </c>
      <c r="I53" s="50" t="s">
        <v>19</v>
      </c>
      <c r="J53" s="45" t="s">
        <v>39</v>
      </c>
      <c r="K53" s="45" t="s">
        <v>14</v>
      </c>
      <c r="L53" s="45" t="s">
        <v>14</v>
      </c>
      <c r="M53" s="16" t="s">
        <v>40</v>
      </c>
      <c r="N53" s="11" t="s">
        <v>41</v>
      </c>
      <c r="O53" s="55" t="s">
        <v>171</v>
      </c>
      <c r="P53" s="45" t="s">
        <v>542</v>
      </c>
      <c r="Q53" s="45" t="s">
        <v>1160</v>
      </c>
    </row>
    <row r="54" spans="1:17" s="13" customFormat="1" ht="90" x14ac:dyDescent="0.25">
      <c r="A54" s="49">
        <f t="shared" si="0"/>
        <v>49</v>
      </c>
      <c r="B54" s="14">
        <v>42257</v>
      </c>
      <c r="C54" s="14">
        <v>42257</v>
      </c>
      <c r="D54" s="9">
        <v>867</v>
      </c>
      <c r="E54" s="15">
        <v>504000</v>
      </c>
      <c r="F54" s="15">
        <v>0</v>
      </c>
      <c r="G54" s="17" t="s">
        <v>76</v>
      </c>
      <c r="H54" s="17" t="s">
        <v>76</v>
      </c>
      <c r="I54" s="20" t="s">
        <v>19</v>
      </c>
      <c r="J54" s="10" t="s">
        <v>172</v>
      </c>
      <c r="K54" s="45" t="s">
        <v>14</v>
      </c>
      <c r="L54" s="45" t="s">
        <v>14</v>
      </c>
      <c r="M54" s="16" t="s">
        <v>77</v>
      </c>
      <c r="N54" s="11" t="s">
        <v>78</v>
      </c>
      <c r="O54" s="55" t="s">
        <v>173</v>
      </c>
      <c r="P54" s="10" t="s">
        <v>542</v>
      </c>
      <c r="Q54" s="10" t="s">
        <v>1159</v>
      </c>
    </row>
    <row r="55" spans="1:17" s="13" customFormat="1" ht="60" x14ac:dyDescent="0.25">
      <c r="A55" s="49">
        <f t="shared" si="0"/>
        <v>50</v>
      </c>
      <c r="B55" s="14">
        <v>42262</v>
      </c>
      <c r="C55" s="14">
        <v>42262</v>
      </c>
      <c r="D55" s="9">
        <v>882</v>
      </c>
      <c r="E55" s="15">
        <v>33000</v>
      </c>
      <c r="F55" s="15">
        <v>0</v>
      </c>
      <c r="G55" s="11" t="s">
        <v>174</v>
      </c>
      <c r="H55" s="11" t="s">
        <v>174</v>
      </c>
      <c r="I55" s="20" t="s">
        <v>19</v>
      </c>
      <c r="J55" s="10" t="s">
        <v>175</v>
      </c>
      <c r="K55" s="45" t="s">
        <v>14</v>
      </c>
      <c r="L55" s="45" t="s">
        <v>14</v>
      </c>
      <c r="M55" s="16" t="s">
        <v>65</v>
      </c>
      <c r="N55" s="11" t="s">
        <v>176</v>
      </c>
      <c r="O55" s="55" t="s">
        <v>177</v>
      </c>
      <c r="P55" s="10" t="s">
        <v>551</v>
      </c>
      <c r="Q55" s="10" t="s">
        <v>1158</v>
      </c>
    </row>
    <row r="56" spans="1:17" s="13" customFormat="1" ht="60" x14ac:dyDescent="0.25">
      <c r="A56" s="49">
        <f t="shared" si="0"/>
        <v>51</v>
      </c>
      <c r="B56" s="14">
        <v>42265</v>
      </c>
      <c r="C56" s="14">
        <v>42265</v>
      </c>
      <c r="D56" s="9">
        <v>912</v>
      </c>
      <c r="E56" s="15">
        <v>193821.09</v>
      </c>
      <c r="F56" s="15">
        <v>0</v>
      </c>
      <c r="G56" s="11" t="s">
        <v>178</v>
      </c>
      <c r="H56" s="11" t="s">
        <v>178</v>
      </c>
      <c r="I56" s="20" t="s">
        <v>19</v>
      </c>
      <c r="J56" s="10" t="s">
        <v>179</v>
      </c>
      <c r="K56" s="45" t="s">
        <v>14</v>
      </c>
      <c r="L56" s="45" t="s">
        <v>14</v>
      </c>
      <c r="M56" s="16" t="s">
        <v>180</v>
      </c>
      <c r="N56" s="11" t="s">
        <v>181</v>
      </c>
      <c r="O56" s="55" t="s">
        <v>182</v>
      </c>
      <c r="P56" s="10" t="s">
        <v>577</v>
      </c>
      <c r="Q56" s="10" t="s">
        <v>1157</v>
      </c>
    </row>
    <row r="57" spans="1:17" s="13" customFormat="1" ht="75" x14ac:dyDescent="0.25">
      <c r="A57" s="49">
        <f t="shared" si="0"/>
        <v>52</v>
      </c>
      <c r="B57" s="14">
        <v>42265</v>
      </c>
      <c r="C57" s="14">
        <v>42265</v>
      </c>
      <c r="D57" s="9">
        <v>910</v>
      </c>
      <c r="E57" s="41">
        <v>304898.39</v>
      </c>
      <c r="F57" s="41">
        <v>0</v>
      </c>
      <c r="G57" s="11" t="s">
        <v>84</v>
      </c>
      <c r="H57" s="11" t="s">
        <v>84</v>
      </c>
      <c r="I57" s="20" t="s">
        <v>19</v>
      </c>
      <c r="J57" s="10" t="s">
        <v>85</v>
      </c>
      <c r="K57" s="45" t="s">
        <v>14</v>
      </c>
      <c r="L57" s="45" t="s">
        <v>14</v>
      </c>
      <c r="M57" s="16" t="s">
        <v>86</v>
      </c>
      <c r="N57" s="11" t="s">
        <v>87</v>
      </c>
      <c r="O57" s="55" t="s">
        <v>183</v>
      </c>
      <c r="P57" s="10" t="s">
        <v>551</v>
      </c>
      <c r="Q57" s="10" t="s">
        <v>1155</v>
      </c>
    </row>
    <row r="58" spans="1:17" s="13" customFormat="1" ht="75" x14ac:dyDescent="0.25">
      <c r="A58" s="49">
        <f t="shared" si="0"/>
        <v>53</v>
      </c>
      <c r="B58" s="14">
        <v>42265</v>
      </c>
      <c r="C58" s="14">
        <v>42265</v>
      </c>
      <c r="D58" s="9">
        <v>911</v>
      </c>
      <c r="E58" s="15">
        <v>58821.23</v>
      </c>
      <c r="F58" s="15">
        <v>0</v>
      </c>
      <c r="G58" s="17" t="s">
        <v>68</v>
      </c>
      <c r="H58" s="17" t="s">
        <v>68</v>
      </c>
      <c r="I58" s="20" t="s">
        <v>19</v>
      </c>
      <c r="J58" s="10" t="s">
        <v>69</v>
      </c>
      <c r="K58" s="45" t="s">
        <v>14</v>
      </c>
      <c r="L58" s="45" t="s">
        <v>14</v>
      </c>
      <c r="M58" s="45" t="s">
        <v>70</v>
      </c>
      <c r="N58" s="11" t="s">
        <v>71</v>
      </c>
      <c r="O58" s="12" t="s">
        <v>184</v>
      </c>
      <c r="P58" s="10" t="s">
        <v>551</v>
      </c>
      <c r="Q58" s="10" t="s">
        <v>1156</v>
      </c>
    </row>
    <row r="59" spans="1:17" s="59" customFormat="1" ht="60" x14ac:dyDescent="0.25">
      <c r="A59" s="49">
        <f t="shared" si="0"/>
        <v>54</v>
      </c>
      <c r="B59" s="14">
        <v>42269</v>
      </c>
      <c r="C59" s="14">
        <v>42269</v>
      </c>
      <c r="D59" s="9">
        <v>919</v>
      </c>
      <c r="E59" s="15">
        <v>151262.97</v>
      </c>
      <c r="F59" s="15">
        <v>0</v>
      </c>
      <c r="G59" s="17" t="s">
        <v>185</v>
      </c>
      <c r="H59" s="17" t="s">
        <v>185</v>
      </c>
      <c r="I59" s="20" t="s">
        <v>19</v>
      </c>
      <c r="J59" s="10" t="s">
        <v>186</v>
      </c>
      <c r="K59" s="45" t="s">
        <v>14</v>
      </c>
      <c r="L59" s="45" t="s">
        <v>14</v>
      </c>
      <c r="M59" s="16" t="s">
        <v>187</v>
      </c>
      <c r="N59" s="11" t="s">
        <v>188</v>
      </c>
      <c r="O59" s="12" t="s">
        <v>189</v>
      </c>
      <c r="P59" s="10" t="s">
        <v>546</v>
      </c>
      <c r="Q59" s="10" t="s">
        <v>1310</v>
      </c>
    </row>
    <row r="60" spans="1:17" s="59" customFormat="1" ht="60" x14ac:dyDescent="0.25">
      <c r="A60" s="49">
        <f t="shared" si="0"/>
        <v>55</v>
      </c>
      <c r="B60" s="14">
        <v>42271</v>
      </c>
      <c r="C60" s="14">
        <v>42271</v>
      </c>
      <c r="D60" s="9">
        <v>2184</v>
      </c>
      <c r="E60" s="15">
        <v>60831.17</v>
      </c>
      <c r="F60" s="15">
        <v>0</v>
      </c>
      <c r="G60" s="17" t="s">
        <v>11</v>
      </c>
      <c r="H60" s="17" t="s">
        <v>11</v>
      </c>
      <c r="I60" s="20" t="s">
        <v>12</v>
      </c>
      <c r="J60" s="10" t="s">
        <v>13</v>
      </c>
      <c r="K60" s="45" t="s">
        <v>14</v>
      </c>
      <c r="L60" s="45" t="s">
        <v>14</v>
      </c>
      <c r="M60" s="16" t="s">
        <v>15</v>
      </c>
      <c r="N60" s="11" t="s">
        <v>16</v>
      </c>
      <c r="O60" s="12" t="s">
        <v>190</v>
      </c>
      <c r="P60" s="10" t="s">
        <v>542</v>
      </c>
      <c r="Q60" s="10" t="s">
        <v>1311</v>
      </c>
    </row>
    <row r="61" spans="1:17" s="59" customFormat="1" ht="60" x14ac:dyDescent="0.25">
      <c r="A61" s="49">
        <f t="shared" si="0"/>
        <v>56</v>
      </c>
      <c r="B61" s="14">
        <v>42270</v>
      </c>
      <c r="C61" s="14">
        <v>42270</v>
      </c>
      <c r="D61" s="9">
        <v>2168</v>
      </c>
      <c r="E61" s="15">
        <v>213000</v>
      </c>
      <c r="F61" s="15">
        <v>0</v>
      </c>
      <c r="G61" s="17" t="s">
        <v>191</v>
      </c>
      <c r="H61" s="17" t="s">
        <v>191</v>
      </c>
      <c r="I61" s="20" t="s">
        <v>12</v>
      </c>
      <c r="J61" s="10" t="s">
        <v>192</v>
      </c>
      <c r="K61" s="45" t="s">
        <v>26</v>
      </c>
      <c r="L61" s="45" t="s">
        <v>193</v>
      </c>
      <c r="M61" s="16" t="s">
        <v>194</v>
      </c>
      <c r="N61" s="11" t="s">
        <v>195</v>
      </c>
      <c r="O61" s="12" t="s">
        <v>196</v>
      </c>
      <c r="P61" s="10" t="s">
        <v>600</v>
      </c>
      <c r="Q61" s="10" t="s">
        <v>1312</v>
      </c>
    </row>
    <row r="62" spans="1:17" s="59" customFormat="1" ht="60" x14ac:dyDescent="0.25">
      <c r="A62" s="49">
        <f t="shared" si="0"/>
        <v>57</v>
      </c>
      <c r="B62" s="14">
        <v>42272</v>
      </c>
      <c r="C62" s="14">
        <v>42272</v>
      </c>
      <c r="D62" s="9">
        <v>945</v>
      </c>
      <c r="E62" s="15">
        <v>195600</v>
      </c>
      <c r="F62" s="15">
        <v>0</v>
      </c>
      <c r="G62" s="17" t="s">
        <v>197</v>
      </c>
      <c r="H62" s="17" t="s">
        <v>197</v>
      </c>
      <c r="I62" s="20" t="s">
        <v>19</v>
      </c>
      <c r="J62" s="10" t="s">
        <v>59</v>
      </c>
      <c r="K62" s="45" t="s">
        <v>14</v>
      </c>
      <c r="L62" s="45" t="s">
        <v>14</v>
      </c>
      <c r="M62" s="16" t="s">
        <v>15</v>
      </c>
      <c r="N62" s="11" t="s">
        <v>198</v>
      </c>
      <c r="O62" s="12" t="s">
        <v>199</v>
      </c>
      <c r="P62" s="10" t="s">
        <v>542</v>
      </c>
      <c r="Q62" s="10" t="s">
        <v>1313</v>
      </c>
    </row>
    <row r="63" spans="1:17" s="59" customFormat="1" ht="60" x14ac:dyDescent="0.25">
      <c r="A63" s="49">
        <f t="shared" si="0"/>
        <v>58</v>
      </c>
      <c r="B63" s="56">
        <v>42275</v>
      </c>
      <c r="C63" s="56">
        <v>42275</v>
      </c>
      <c r="D63" s="60">
        <v>946</v>
      </c>
      <c r="E63" s="61">
        <v>146394.57</v>
      </c>
      <c r="F63" s="61">
        <v>0</v>
      </c>
      <c r="G63" s="22" t="s">
        <v>200</v>
      </c>
      <c r="H63" s="22" t="s">
        <v>200</v>
      </c>
      <c r="I63" s="23" t="s">
        <v>19</v>
      </c>
      <c r="J63" s="62" t="s">
        <v>201</v>
      </c>
      <c r="K63" s="62" t="s">
        <v>14</v>
      </c>
      <c r="L63" s="62" t="s">
        <v>14</v>
      </c>
      <c r="M63" s="24" t="s">
        <v>202</v>
      </c>
      <c r="N63" s="63" t="s">
        <v>203</v>
      </c>
      <c r="O63" s="52" t="s">
        <v>204</v>
      </c>
      <c r="P63" s="62" t="s">
        <v>551</v>
      </c>
      <c r="Q63" s="62" t="s">
        <v>1211</v>
      </c>
    </row>
    <row r="64" spans="1:17" s="59" customFormat="1" ht="60" x14ac:dyDescent="0.25">
      <c r="A64" s="49">
        <f t="shared" si="0"/>
        <v>59</v>
      </c>
      <c r="B64" s="56">
        <v>42275</v>
      </c>
      <c r="C64" s="56">
        <v>42275</v>
      </c>
      <c r="D64" s="60" t="s">
        <v>604</v>
      </c>
      <c r="E64" s="61">
        <f>60660</f>
        <v>60660</v>
      </c>
      <c r="F64" s="61">
        <v>25</v>
      </c>
      <c r="G64" s="22" t="s">
        <v>205</v>
      </c>
      <c r="H64" s="22" t="s">
        <v>205</v>
      </c>
      <c r="I64" s="23" t="s">
        <v>206</v>
      </c>
      <c r="J64" s="62" t="s">
        <v>207</v>
      </c>
      <c r="K64" s="62" t="s">
        <v>14</v>
      </c>
      <c r="L64" s="62" t="s">
        <v>14</v>
      </c>
      <c r="M64" s="24" t="s">
        <v>208</v>
      </c>
      <c r="N64" s="63" t="s">
        <v>209</v>
      </c>
      <c r="O64" s="52" t="s">
        <v>210</v>
      </c>
      <c r="P64" s="62" t="s">
        <v>549</v>
      </c>
      <c r="Q64" s="62" t="s">
        <v>1328</v>
      </c>
    </row>
    <row r="65" spans="1:17" s="59" customFormat="1" ht="60" x14ac:dyDescent="0.25">
      <c r="A65" s="49">
        <f t="shared" si="0"/>
        <v>60</v>
      </c>
      <c r="B65" s="56">
        <v>42276</v>
      </c>
      <c r="C65" s="56">
        <v>42276</v>
      </c>
      <c r="D65" s="60">
        <v>952</v>
      </c>
      <c r="E65" s="61">
        <v>151262.97</v>
      </c>
      <c r="F65" s="61">
        <v>0</v>
      </c>
      <c r="G65" s="58" t="s">
        <v>211</v>
      </c>
      <c r="H65" s="58" t="s">
        <v>211</v>
      </c>
      <c r="I65" s="23" t="s">
        <v>19</v>
      </c>
      <c r="J65" s="62" t="s">
        <v>212</v>
      </c>
      <c r="K65" s="62" t="s">
        <v>14</v>
      </c>
      <c r="L65" s="62" t="s">
        <v>14</v>
      </c>
      <c r="M65" s="24" t="s">
        <v>187</v>
      </c>
      <c r="N65" s="63" t="s">
        <v>213</v>
      </c>
      <c r="O65" s="55" t="s">
        <v>214</v>
      </c>
      <c r="P65" s="62" t="s">
        <v>546</v>
      </c>
      <c r="Q65" s="62" t="s">
        <v>1329</v>
      </c>
    </row>
    <row r="66" spans="1:17" s="59" customFormat="1" ht="60" x14ac:dyDescent="0.25">
      <c r="A66" s="49">
        <f t="shared" si="0"/>
        <v>61</v>
      </c>
      <c r="B66" s="56">
        <v>42278</v>
      </c>
      <c r="C66" s="56">
        <v>42278</v>
      </c>
      <c r="D66" s="60">
        <v>959</v>
      </c>
      <c r="E66" s="61">
        <v>32744</v>
      </c>
      <c r="F66" s="61">
        <v>0</v>
      </c>
      <c r="G66" s="58" t="s">
        <v>215</v>
      </c>
      <c r="H66" s="58" t="s">
        <v>215</v>
      </c>
      <c r="I66" s="23" t="s">
        <v>19</v>
      </c>
      <c r="J66" s="62" t="s">
        <v>216</v>
      </c>
      <c r="K66" s="62" t="s">
        <v>26</v>
      </c>
      <c r="L66" s="62" t="s">
        <v>27</v>
      </c>
      <c r="M66" s="24" t="s">
        <v>217</v>
      </c>
      <c r="N66" s="63" t="s">
        <v>218</v>
      </c>
      <c r="O66" s="55" t="s">
        <v>219</v>
      </c>
      <c r="P66" s="62" t="s">
        <v>549</v>
      </c>
      <c r="Q66" s="62" t="s">
        <v>1330</v>
      </c>
    </row>
    <row r="67" spans="1:17" s="59" customFormat="1" ht="75" x14ac:dyDescent="0.25">
      <c r="A67" s="49">
        <f t="shared" si="0"/>
        <v>62</v>
      </c>
      <c r="B67" s="56">
        <v>42279</v>
      </c>
      <c r="C67" s="56">
        <v>42279</v>
      </c>
      <c r="D67" s="60">
        <v>967</v>
      </c>
      <c r="E67" s="61">
        <v>76404</v>
      </c>
      <c r="F67" s="61">
        <v>0</v>
      </c>
      <c r="G67" s="58" t="s">
        <v>215</v>
      </c>
      <c r="H67" s="58" t="s">
        <v>215</v>
      </c>
      <c r="I67" s="23" t="s">
        <v>19</v>
      </c>
      <c r="J67" s="62" t="s">
        <v>216</v>
      </c>
      <c r="K67" s="62" t="s">
        <v>26</v>
      </c>
      <c r="L67" s="62" t="s">
        <v>27</v>
      </c>
      <c r="M67" s="24" t="s">
        <v>217</v>
      </c>
      <c r="N67" s="63" t="s">
        <v>218</v>
      </c>
      <c r="O67" s="55" t="s">
        <v>220</v>
      </c>
      <c r="P67" s="62" t="s">
        <v>549</v>
      </c>
      <c r="Q67" s="62" t="s">
        <v>1331</v>
      </c>
    </row>
    <row r="68" spans="1:17" s="59" customFormat="1" ht="75" x14ac:dyDescent="0.25">
      <c r="A68" s="49">
        <f t="shared" si="0"/>
        <v>63</v>
      </c>
      <c r="B68" s="56">
        <v>42278</v>
      </c>
      <c r="C68" s="56">
        <v>42278</v>
      </c>
      <c r="D68" s="60">
        <v>960</v>
      </c>
      <c r="E68" s="61">
        <v>49941.14</v>
      </c>
      <c r="F68" s="61">
        <v>0</v>
      </c>
      <c r="G68" s="58" t="s">
        <v>215</v>
      </c>
      <c r="H68" s="58" t="s">
        <v>215</v>
      </c>
      <c r="I68" s="23" t="s">
        <v>19</v>
      </c>
      <c r="J68" s="62" t="s">
        <v>221</v>
      </c>
      <c r="K68" s="62" t="s">
        <v>26</v>
      </c>
      <c r="L68" s="62" t="s">
        <v>27</v>
      </c>
      <c r="M68" s="24" t="s">
        <v>217</v>
      </c>
      <c r="N68" s="63" t="s">
        <v>218</v>
      </c>
      <c r="O68" s="55" t="s">
        <v>222</v>
      </c>
      <c r="P68" s="62" t="s">
        <v>609</v>
      </c>
      <c r="Q68" s="62" t="s">
        <v>1357</v>
      </c>
    </row>
    <row r="69" spans="1:17" s="59" customFormat="1" ht="75" x14ac:dyDescent="0.25">
      <c r="A69" s="49">
        <f t="shared" si="0"/>
        <v>64</v>
      </c>
      <c r="B69" s="56">
        <v>42278</v>
      </c>
      <c r="C69" s="56">
        <v>42278</v>
      </c>
      <c r="D69" s="60">
        <v>962</v>
      </c>
      <c r="E69" s="61">
        <v>373956.9</v>
      </c>
      <c r="F69" s="61">
        <v>0</v>
      </c>
      <c r="G69" s="58" t="s">
        <v>95</v>
      </c>
      <c r="H69" s="58" t="s">
        <v>95</v>
      </c>
      <c r="I69" s="23" t="s">
        <v>19</v>
      </c>
      <c r="J69" s="62" t="s">
        <v>96</v>
      </c>
      <c r="K69" s="62" t="s">
        <v>14</v>
      </c>
      <c r="L69" s="62" t="s">
        <v>14</v>
      </c>
      <c r="M69" s="24" t="s">
        <v>65</v>
      </c>
      <c r="N69" s="63" t="s">
        <v>97</v>
      </c>
      <c r="O69" s="55" t="s">
        <v>223</v>
      </c>
      <c r="P69" s="62" t="s">
        <v>611</v>
      </c>
      <c r="Q69" s="62" t="s">
        <v>1305</v>
      </c>
    </row>
    <row r="70" spans="1:17" s="59" customFormat="1" ht="75" x14ac:dyDescent="0.25">
      <c r="A70" s="49">
        <f t="shared" si="0"/>
        <v>65</v>
      </c>
      <c r="B70" s="56">
        <v>42278</v>
      </c>
      <c r="C70" s="56">
        <v>42278</v>
      </c>
      <c r="D70" s="60">
        <v>2223</v>
      </c>
      <c r="E70" s="61">
        <v>84060</v>
      </c>
      <c r="F70" s="61">
        <v>0</v>
      </c>
      <c r="G70" s="58" t="s">
        <v>224</v>
      </c>
      <c r="H70" s="58" t="s">
        <v>224</v>
      </c>
      <c r="I70" s="23" t="s">
        <v>12</v>
      </c>
      <c r="J70" s="62" t="s">
        <v>225</v>
      </c>
      <c r="K70" s="62" t="s">
        <v>14</v>
      </c>
      <c r="L70" s="62" t="s">
        <v>14</v>
      </c>
      <c r="M70" s="24" t="s">
        <v>15</v>
      </c>
      <c r="N70" s="63" t="s">
        <v>16</v>
      </c>
      <c r="O70" s="55" t="s">
        <v>226</v>
      </c>
      <c r="P70" s="62" t="s">
        <v>609</v>
      </c>
      <c r="Q70" s="62" t="s">
        <v>1358</v>
      </c>
    </row>
    <row r="71" spans="1:17" s="59" customFormat="1" ht="75" x14ac:dyDescent="0.25">
      <c r="A71" s="49">
        <f t="shared" si="0"/>
        <v>66</v>
      </c>
      <c r="B71" s="56">
        <v>42278</v>
      </c>
      <c r="C71" s="56">
        <v>42278</v>
      </c>
      <c r="D71" s="60">
        <v>961</v>
      </c>
      <c r="E71" s="61">
        <v>230993.14</v>
      </c>
      <c r="F71" s="61">
        <v>0</v>
      </c>
      <c r="G71" s="58" t="s">
        <v>227</v>
      </c>
      <c r="H71" s="58" t="s">
        <v>227</v>
      </c>
      <c r="I71" s="23" t="s">
        <v>19</v>
      </c>
      <c r="J71" s="62" t="s">
        <v>54</v>
      </c>
      <c r="K71" s="62" t="s">
        <v>14</v>
      </c>
      <c r="L71" s="62" t="s">
        <v>14</v>
      </c>
      <c r="M71" s="24" t="s">
        <v>228</v>
      </c>
      <c r="N71" s="63" t="s">
        <v>229</v>
      </c>
      <c r="O71" s="55" t="s">
        <v>230</v>
      </c>
      <c r="P71" s="62" t="s">
        <v>551</v>
      </c>
      <c r="Q71" s="62" t="s">
        <v>1163</v>
      </c>
    </row>
    <row r="72" spans="1:17" s="59" customFormat="1" ht="75" x14ac:dyDescent="0.25">
      <c r="A72" s="49">
        <f t="shared" ref="A72:A135" si="1">A71+1</f>
        <v>67</v>
      </c>
      <c r="B72" s="56">
        <v>42278</v>
      </c>
      <c r="C72" s="56">
        <v>42278</v>
      </c>
      <c r="D72" s="60">
        <v>16</v>
      </c>
      <c r="E72" s="61">
        <v>240000</v>
      </c>
      <c r="F72" s="61">
        <v>0</v>
      </c>
      <c r="G72" s="58" t="s">
        <v>117</v>
      </c>
      <c r="H72" s="58" t="s">
        <v>117</v>
      </c>
      <c r="I72" s="23" t="s">
        <v>118</v>
      </c>
      <c r="J72" s="62" t="s">
        <v>119</v>
      </c>
      <c r="K72" s="62" t="s">
        <v>14</v>
      </c>
      <c r="L72" s="62" t="s">
        <v>14</v>
      </c>
      <c r="M72" s="24" t="s">
        <v>120</v>
      </c>
      <c r="N72" s="63" t="s">
        <v>121</v>
      </c>
      <c r="O72" s="55" t="s">
        <v>231</v>
      </c>
      <c r="P72" s="62" t="s">
        <v>577</v>
      </c>
      <c r="Q72" s="62" t="s">
        <v>1164</v>
      </c>
    </row>
    <row r="73" spans="1:17" s="59" customFormat="1" ht="60" x14ac:dyDescent="0.25">
      <c r="A73" s="49">
        <f t="shared" si="1"/>
        <v>68</v>
      </c>
      <c r="B73" s="56">
        <v>42283</v>
      </c>
      <c r="C73" s="56">
        <v>42283</v>
      </c>
      <c r="D73" s="60">
        <v>2242</v>
      </c>
      <c r="E73" s="61">
        <v>68580</v>
      </c>
      <c r="F73" s="61">
        <v>0</v>
      </c>
      <c r="G73" s="58" t="s">
        <v>232</v>
      </c>
      <c r="H73" s="58" t="s">
        <v>232</v>
      </c>
      <c r="I73" s="23" t="s">
        <v>12</v>
      </c>
      <c r="J73" s="62" t="s">
        <v>59</v>
      </c>
      <c r="K73" s="62" t="s">
        <v>14</v>
      </c>
      <c r="L73" s="62" t="s">
        <v>14</v>
      </c>
      <c r="M73" s="24" t="s">
        <v>233</v>
      </c>
      <c r="N73" s="63" t="s">
        <v>234</v>
      </c>
      <c r="O73" s="55" t="s">
        <v>235</v>
      </c>
      <c r="P73" s="62" t="s">
        <v>542</v>
      </c>
      <c r="Q73" s="62" t="s">
        <v>1165</v>
      </c>
    </row>
    <row r="74" spans="1:17" s="59" customFormat="1" ht="60" x14ac:dyDescent="0.25">
      <c r="A74" s="49">
        <f t="shared" si="1"/>
        <v>69</v>
      </c>
      <c r="B74" s="56">
        <v>42285</v>
      </c>
      <c r="C74" s="56">
        <v>42285</v>
      </c>
      <c r="D74" s="60">
        <v>985</v>
      </c>
      <c r="E74" s="61">
        <v>150216</v>
      </c>
      <c r="F74" s="61">
        <v>0</v>
      </c>
      <c r="G74" s="58" t="s">
        <v>236</v>
      </c>
      <c r="H74" s="58" t="s">
        <v>236</v>
      </c>
      <c r="I74" s="23" t="s">
        <v>19</v>
      </c>
      <c r="J74" s="62" t="s">
        <v>59</v>
      </c>
      <c r="K74" s="62" t="s">
        <v>14</v>
      </c>
      <c r="L74" s="62" t="s">
        <v>14</v>
      </c>
      <c r="M74" s="24" t="s">
        <v>237</v>
      </c>
      <c r="N74" s="63" t="s">
        <v>142</v>
      </c>
      <c r="O74" s="55" t="s">
        <v>238</v>
      </c>
      <c r="P74" s="62" t="s">
        <v>542</v>
      </c>
      <c r="Q74" s="62" t="s">
        <v>1166</v>
      </c>
    </row>
    <row r="75" spans="1:17" s="59" customFormat="1" ht="60" x14ac:dyDescent="0.25">
      <c r="A75" s="49">
        <f t="shared" si="1"/>
        <v>70</v>
      </c>
      <c r="B75" s="56">
        <v>42285</v>
      </c>
      <c r="C75" s="56">
        <v>42285</v>
      </c>
      <c r="D75" s="60">
        <v>992</v>
      </c>
      <c r="E75" s="61">
        <v>180000</v>
      </c>
      <c r="F75" s="61">
        <v>0</v>
      </c>
      <c r="G75" s="58" t="s">
        <v>239</v>
      </c>
      <c r="H75" s="58" t="s">
        <v>239</v>
      </c>
      <c r="I75" s="23" t="s">
        <v>19</v>
      </c>
      <c r="J75" s="62" t="s">
        <v>240</v>
      </c>
      <c r="K75" s="62" t="s">
        <v>14</v>
      </c>
      <c r="L75" s="62" t="s">
        <v>14</v>
      </c>
      <c r="M75" s="24" t="s">
        <v>180</v>
      </c>
      <c r="N75" s="63" t="s">
        <v>241</v>
      </c>
      <c r="O75" s="55" t="s">
        <v>242</v>
      </c>
      <c r="P75" s="62" t="s">
        <v>562</v>
      </c>
      <c r="Q75" s="62" t="s">
        <v>1167</v>
      </c>
    </row>
    <row r="76" spans="1:17" s="59" customFormat="1" ht="75" x14ac:dyDescent="0.25">
      <c r="A76" s="49">
        <f t="shared" si="1"/>
        <v>71</v>
      </c>
      <c r="B76" s="56">
        <v>42291</v>
      </c>
      <c r="C76" s="56">
        <v>42291</v>
      </c>
      <c r="D76" s="60">
        <v>1010</v>
      </c>
      <c r="E76" s="61">
        <v>74025</v>
      </c>
      <c r="F76" s="61">
        <v>0</v>
      </c>
      <c r="G76" s="58" t="s">
        <v>135</v>
      </c>
      <c r="H76" s="58" t="s">
        <v>135</v>
      </c>
      <c r="I76" s="23" t="s">
        <v>19</v>
      </c>
      <c r="J76" s="62" t="s">
        <v>131</v>
      </c>
      <c r="K76" s="62" t="s">
        <v>14</v>
      </c>
      <c r="L76" s="62" t="s">
        <v>14</v>
      </c>
      <c r="M76" s="24" t="s">
        <v>132</v>
      </c>
      <c r="N76" s="63" t="s">
        <v>136</v>
      </c>
      <c r="O76" s="55" t="s">
        <v>243</v>
      </c>
      <c r="P76" s="62" t="s">
        <v>540</v>
      </c>
      <c r="Q76" s="62" t="s">
        <v>1168</v>
      </c>
    </row>
    <row r="77" spans="1:17" s="59" customFormat="1" ht="75" x14ac:dyDescent="0.25">
      <c r="A77" s="49">
        <f t="shared" si="1"/>
        <v>72</v>
      </c>
      <c r="B77" s="56">
        <v>42291</v>
      </c>
      <c r="C77" s="56">
        <v>42291</v>
      </c>
      <c r="D77" s="60">
        <v>1011</v>
      </c>
      <c r="E77" s="61">
        <v>78960</v>
      </c>
      <c r="F77" s="61">
        <v>0</v>
      </c>
      <c r="G77" s="58" t="s">
        <v>130</v>
      </c>
      <c r="H77" s="58" t="s">
        <v>130</v>
      </c>
      <c r="I77" s="23" t="s">
        <v>19</v>
      </c>
      <c r="J77" s="62" t="s">
        <v>131</v>
      </c>
      <c r="K77" s="62" t="s">
        <v>14</v>
      </c>
      <c r="L77" s="62" t="s">
        <v>14</v>
      </c>
      <c r="M77" s="24" t="s">
        <v>132</v>
      </c>
      <c r="N77" s="63" t="s">
        <v>133</v>
      </c>
      <c r="O77" s="55" t="s">
        <v>244</v>
      </c>
      <c r="P77" s="62" t="s">
        <v>540</v>
      </c>
      <c r="Q77" s="62" t="s">
        <v>1169</v>
      </c>
    </row>
    <row r="78" spans="1:17" s="59" customFormat="1" ht="75" x14ac:dyDescent="0.25">
      <c r="A78" s="49">
        <f t="shared" si="1"/>
        <v>73</v>
      </c>
      <c r="B78" s="56">
        <v>42290</v>
      </c>
      <c r="C78" s="56">
        <v>42290</v>
      </c>
      <c r="D78" s="60">
        <v>2288</v>
      </c>
      <c r="E78" s="61">
        <v>142594.31</v>
      </c>
      <c r="F78" s="61">
        <v>0</v>
      </c>
      <c r="G78" s="58" t="s">
        <v>154</v>
      </c>
      <c r="H78" s="58" t="s">
        <v>154</v>
      </c>
      <c r="I78" s="23" t="s">
        <v>12</v>
      </c>
      <c r="J78" s="62" t="s">
        <v>155</v>
      </c>
      <c r="K78" s="62" t="s">
        <v>14</v>
      </c>
      <c r="L78" s="62" t="s">
        <v>14</v>
      </c>
      <c r="M78" s="24" t="s">
        <v>156</v>
      </c>
      <c r="N78" s="63" t="s">
        <v>157</v>
      </c>
      <c r="O78" s="55" t="s">
        <v>245</v>
      </c>
      <c r="P78" s="62" t="s">
        <v>562</v>
      </c>
      <c r="Q78" s="62" t="s">
        <v>1359</v>
      </c>
    </row>
    <row r="79" spans="1:17" s="59" customFormat="1" ht="72.75" customHeight="1" x14ac:dyDescent="0.25">
      <c r="A79" s="49">
        <f t="shared" si="1"/>
        <v>74</v>
      </c>
      <c r="B79" s="56">
        <v>42291</v>
      </c>
      <c r="C79" s="56">
        <v>42291</v>
      </c>
      <c r="D79" s="60">
        <v>1008</v>
      </c>
      <c r="E79" s="61">
        <v>59596.04</v>
      </c>
      <c r="F79" s="61">
        <v>0</v>
      </c>
      <c r="G79" s="58" t="s">
        <v>246</v>
      </c>
      <c r="H79" s="58" t="s">
        <v>246</v>
      </c>
      <c r="I79" s="23" t="s">
        <v>19</v>
      </c>
      <c r="J79" s="62" t="s">
        <v>247</v>
      </c>
      <c r="K79" s="62" t="s">
        <v>26</v>
      </c>
      <c r="L79" s="62" t="s">
        <v>248</v>
      </c>
      <c r="M79" s="24" t="s">
        <v>141</v>
      </c>
      <c r="N79" s="63" t="s">
        <v>78</v>
      </c>
      <c r="O79" s="55" t="s">
        <v>249</v>
      </c>
      <c r="P79" s="62" t="s">
        <v>540</v>
      </c>
      <c r="Q79" s="10" t="s">
        <v>1658</v>
      </c>
    </row>
    <row r="80" spans="1:17" s="59" customFormat="1" ht="75" x14ac:dyDescent="0.25">
      <c r="A80" s="49">
        <f t="shared" si="1"/>
        <v>75</v>
      </c>
      <c r="B80" s="56">
        <v>42291</v>
      </c>
      <c r="C80" s="56">
        <v>42291</v>
      </c>
      <c r="D80" s="60">
        <v>1006</v>
      </c>
      <c r="E80" s="61">
        <v>185276.6</v>
      </c>
      <c r="F80" s="61">
        <v>0</v>
      </c>
      <c r="G80" s="58" t="s">
        <v>250</v>
      </c>
      <c r="H80" s="58" t="s">
        <v>250</v>
      </c>
      <c r="I80" s="23" t="s">
        <v>19</v>
      </c>
      <c r="J80" s="62" t="s">
        <v>251</v>
      </c>
      <c r="K80" s="62" t="s">
        <v>14</v>
      </c>
      <c r="L80" s="62" t="s">
        <v>14</v>
      </c>
      <c r="M80" s="24" t="s">
        <v>252</v>
      </c>
      <c r="N80" s="63" t="s">
        <v>253</v>
      </c>
      <c r="O80" s="55" t="s">
        <v>254</v>
      </c>
      <c r="P80" s="62" t="s">
        <v>546</v>
      </c>
      <c r="Q80" s="62" t="s">
        <v>1360</v>
      </c>
    </row>
    <row r="81" spans="1:17" s="59" customFormat="1" ht="75" x14ac:dyDescent="0.25">
      <c r="A81" s="49">
        <f t="shared" si="1"/>
        <v>76</v>
      </c>
      <c r="B81" s="56">
        <v>42291</v>
      </c>
      <c r="C81" s="56">
        <v>42291</v>
      </c>
      <c r="D81" s="60">
        <v>1007</v>
      </c>
      <c r="E81" s="61">
        <v>190249.74</v>
      </c>
      <c r="F81" s="61">
        <v>0</v>
      </c>
      <c r="G81" s="58" t="s">
        <v>250</v>
      </c>
      <c r="H81" s="58" t="s">
        <v>250</v>
      </c>
      <c r="I81" s="23" t="s">
        <v>19</v>
      </c>
      <c r="J81" s="62" t="s">
        <v>255</v>
      </c>
      <c r="K81" s="62" t="s">
        <v>14</v>
      </c>
      <c r="L81" s="62" t="s">
        <v>14</v>
      </c>
      <c r="M81" s="24" t="s">
        <v>252</v>
      </c>
      <c r="N81" s="63" t="s">
        <v>253</v>
      </c>
      <c r="O81" s="55" t="s">
        <v>256</v>
      </c>
      <c r="P81" s="62" t="s">
        <v>546</v>
      </c>
      <c r="Q81" s="62" t="s">
        <v>1178</v>
      </c>
    </row>
    <row r="82" spans="1:17" s="59" customFormat="1" ht="75" x14ac:dyDescent="0.25">
      <c r="A82" s="49">
        <f t="shared" si="1"/>
        <v>77</v>
      </c>
      <c r="B82" s="56">
        <v>42291</v>
      </c>
      <c r="C82" s="56">
        <v>42291</v>
      </c>
      <c r="D82" s="60">
        <v>1013</v>
      </c>
      <c r="E82" s="61">
        <v>70671.5</v>
      </c>
      <c r="F82" s="61">
        <v>0</v>
      </c>
      <c r="G82" s="58" t="s">
        <v>250</v>
      </c>
      <c r="H82" s="58" t="s">
        <v>250</v>
      </c>
      <c r="I82" s="23" t="s">
        <v>19</v>
      </c>
      <c r="J82" s="62" t="s">
        <v>257</v>
      </c>
      <c r="K82" s="62" t="s">
        <v>14</v>
      </c>
      <c r="L82" s="62" t="s">
        <v>14</v>
      </c>
      <c r="M82" s="24" t="s">
        <v>252</v>
      </c>
      <c r="N82" s="63" t="s">
        <v>253</v>
      </c>
      <c r="O82" s="55" t="s">
        <v>258</v>
      </c>
      <c r="P82" s="62" t="s">
        <v>546</v>
      </c>
      <c r="Q82" s="62" t="s">
        <v>1177</v>
      </c>
    </row>
    <row r="83" spans="1:17" s="59" customFormat="1" ht="60" x14ac:dyDescent="0.25">
      <c r="A83" s="49">
        <f t="shared" si="1"/>
        <v>78</v>
      </c>
      <c r="B83" s="56">
        <v>42291</v>
      </c>
      <c r="C83" s="56">
        <v>42291</v>
      </c>
      <c r="D83" s="60">
        <v>1009</v>
      </c>
      <c r="E83" s="61">
        <v>70093.53</v>
      </c>
      <c r="F83" s="61">
        <v>0</v>
      </c>
      <c r="G83" s="58" t="s">
        <v>259</v>
      </c>
      <c r="H83" s="58" t="s">
        <v>259</v>
      </c>
      <c r="I83" s="23" t="s">
        <v>19</v>
      </c>
      <c r="J83" s="62" t="s">
        <v>260</v>
      </c>
      <c r="K83" s="62" t="s">
        <v>14</v>
      </c>
      <c r="L83" s="62" t="s">
        <v>14</v>
      </c>
      <c r="M83" s="24" t="s">
        <v>109</v>
      </c>
      <c r="N83" s="63" t="s">
        <v>261</v>
      </c>
      <c r="O83" s="55" t="s">
        <v>262</v>
      </c>
      <c r="P83" s="62" t="s">
        <v>573</v>
      </c>
      <c r="Q83" s="62" t="s">
        <v>1176</v>
      </c>
    </row>
    <row r="84" spans="1:17" s="59" customFormat="1" ht="45" x14ac:dyDescent="0.25">
      <c r="A84" s="49">
        <f t="shared" si="1"/>
        <v>79</v>
      </c>
      <c r="B84" s="56">
        <v>42297</v>
      </c>
      <c r="C84" s="56">
        <v>42297</v>
      </c>
      <c r="D84" s="60">
        <v>18</v>
      </c>
      <c r="E84" s="61">
        <v>71801.100000000006</v>
      </c>
      <c r="F84" s="61">
        <v>0</v>
      </c>
      <c r="G84" s="58" t="s">
        <v>263</v>
      </c>
      <c r="H84" s="58" t="s">
        <v>263</v>
      </c>
      <c r="I84" s="23" t="s">
        <v>118</v>
      </c>
      <c r="J84" s="62" t="s">
        <v>264</v>
      </c>
      <c r="K84" s="62" t="s">
        <v>14</v>
      </c>
      <c r="L84" s="62" t="s">
        <v>14</v>
      </c>
      <c r="M84" s="24" t="s">
        <v>65</v>
      </c>
      <c r="N84" s="63" t="s">
        <v>265</v>
      </c>
      <c r="O84" s="55" t="s">
        <v>266</v>
      </c>
      <c r="P84" s="62" t="s">
        <v>549</v>
      </c>
      <c r="Q84" s="62" t="s">
        <v>1175</v>
      </c>
    </row>
    <row r="85" spans="1:17" s="59" customFormat="1" ht="75" x14ac:dyDescent="0.25">
      <c r="A85" s="49">
        <f t="shared" si="1"/>
        <v>80</v>
      </c>
      <c r="B85" s="56">
        <v>42300</v>
      </c>
      <c r="C85" s="56">
        <v>42300</v>
      </c>
      <c r="D85" s="60">
        <v>1047</v>
      </c>
      <c r="E85" s="61">
        <v>222987</v>
      </c>
      <c r="F85" s="61">
        <v>0</v>
      </c>
      <c r="G85" s="58" t="s">
        <v>200</v>
      </c>
      <c r="H85" s="58" t="s">
        <v>200</v>
      </c>
      <c r="I85" s="23" t="s">
        <v>19</v>
      </c>
      <c r="J85" s="62" t="s">
        <v>627</v>
      </c>
      <c r="K85" s="62" t="s">
        <v>14</v>
      </c>
      <c r="L85" s="62" t="s">
        <v>14</v>
      </c>
      <c r="M85" s="24" t="s">
        <v>202</v>
      </c>
      <c r="N85" s="63" t="s">
        <v>203</v>
      </c>
      <c r="O85" s="55" t="s">
        <v>267</v>
      </c>
      <c r="P85" s="62" t="s">
        <v>551</v>
      </c>
      <c r="Q85" s="10" t="s">
        <v>1657</v>
      </c>
    </row>
    <row r="86" spans="1:17" s="59" customFormat="1" ht="75" x14ac:dyDescent="0.25">
      <c r="A86" s="49">
        <f t="shared" si="1"/>
        <v>81</v>
      </c>
      <c r="B86" s="56">
        <v>42300</v>
      </c>
      <c r="C86" s="56">
        <v>42300</v>
      </c>
      <c r="D86" s="60">
        <v>2370</v>
      </c>
      <c r="E86" s="61">
        <v>290500</v>
      </c>
      <c r="F86" s="61">
        <v>0</v>
      </c>
      <c r="G86" s="58" t="s">
        <v>224</v>
      </c>
      <c r="H86" s="58" t="s">
        <v>224</v>
      </c>
      <c r="I86" s="23" t="s">
        <v>12</v>
      </c>
      <c r="J86" s="62" t="s">
        <v>128</v>
      </c>
      <c r="K86" s="62" t="s">
        <v>14</v>
      </c>
      <c r="L86" s="62" t="s">
        <v>14</v>
      </c>
      <c r="M86" s="24" t="s">
        <v>15</v>
      </c>
      <c r="N86" s="63" t="s">
        <v>16</v>
      </c>
      <c r="O86" s="55" t="s">
        <v>268</v>
      </c>
      <c r="P86" s="62" t="s">
        <v>542</v>
      </c>
      <c r="Q86" s="62" t="s">
        <v>1170</v>
      </c>
    </row>
    <row r="87" spans="1:17" s="59" customFormat="1" ht="60" x14ac:dyDescent="0.25">
      <c r="A87" s="49">
        <f t="shared" si="1"/>
        <v>82</v>
      </c>
      <c r="B87" s="56">
        <v>42300</v>
      </c>
      <c r="C87" s="56">
        <v>42300</v>
      </c>
      <c r="D87" s="60">
        <v>1048</v>
      </c>
      <c r="E87" s="61">
        <v>63758.400000000001</v>
      </c>
      <c r="F87" s="61">
        <v>0</v>
      </c>
      <c r="G87" s="58" t="s">
        <v>269</v>
      </c>
      <c r="H87" s="58" t="s">
        <v>269</v>
      </c>
      <c r="I87" s="23" t="s">
        <v>19</v>
      </c>
      <c r="J87" s="62" t="s">
        <v>630</v>
      </c>
      <c r="K87" s="62" t="s">
        <v>14</v>
      </c>
      <c r="L87" s="62" t="s">
        <v>14</v>
      </c>
      <c r="M87" s="24" t="s">
        <v>271</v>
      </c>
      <c r="N87" s="63" t="s">
        <v>253</v>
      </c>
      <c r="O87" s="55" t="s">
        <v>272</v>
      </c>
      <c r="P87" s="62" t="s">
        <v>577</v>
      </c>
      <c r="Q87" s="62" t="s">
        <v>1171</v>
      </c>
    </row>
    <row r="88" spans="1:17" s="59" customFormat="1" ht="45" x14ac:dyDescent="0.25">
      <c r="A88" s="49">
        <f t="shared" si="1"/>
        <v>83</v>
      </c>
      <c r="B88" s="56">
        <v>42304</v>
      </c>
      <c r="C88" s="56">
        <v>42304</v>
      </c>
      <c r="D88" s="60">
        <v>2417</v>
      </c>
      <c r="E88" s="61">
        <v>127500</v>
      </c>
      <c r="F88" s="61">
        <v>0</v>
      </c>
      <c r="G88" s="58" t="s">
        <v>273</v>
      </c>
      <c r="H88" s="58" t="s">
        <v>273</v>
      </c>
      <c r="I88" s="23" t="s">
        <v>12</v>
      </c>
      <c r="J88" s="62" t="s">
        <v>274</v>
      </c>
      <c r="K88" s="62" t="s">
        <v>14</v>
      </c>
      <c r="L88" s="62" t="s">
        <v>14</v>
      </c>
      <c r="M88" s="24" t="s">
        <v>275</v>
      </c>
      <c r="N88" s="63" t="s">
        <v>152</v>
      </c>
      <c r="O88" s="55" t="s">
        <v>276</v>
      </c>
      <c r="P88" s="62" t="s">
        <v>542</v>
      </c>
      <c r="Q88" s="62" t="s">
        <v>1172</v>
      </c>
    </row>
    <row r="89" spans="1:17" s="59" customFormat="1" ht="60" x14ac:dyDescent="0.25">
      <c r="A89" s="49">
        <f t="shared" si="1"/>
        <v>84</v>
      </c>
      <c r="B89" s="56">
        <v>42304</v>
      </c>
      <c r="C89" s="56">
        <v>42304</v>
      </c>
      <c r="D89" s="60">
        <v>2416</v>
      </c>
      <c r="E89" s="61">
        <v>196140</v>
      </c>
      <c r="F89" s="61">
        <v>0</v>
      </c>
      <c r="G89" s="58" t="s">
        <v>224</v>
      </c>
      <c r="H89" s="58" t="s">
        <v>224</v>
      </c>
      <c r="I89" s="23" t="s">
        <v>12</v>
      </c>
      <c r="J89" s="62" t="s">
        <v>225</v>
      </c>
      <c r="K89" s="62" t="s">
        <v>14</v>
      </c>
      <c r="L89" s="62" t="s">
        <v>14</v>
      </c>
      <c r="M89" s="24" t="s">
        <v>15</v>
      </c>
      <c r="N89" s="63" t="s">
        <v>16</v>
      </c>
      <c r="O89" s="55" t="s">
        <v>277</v>
      </c>
      <c r="P89" s="62" t="s">
        <v>609</v>
      </c>
      <c r="Q89" s="62" t="s">
        <v>1173</v>
      </c>
    </row>
    <row r="90" spans="1:17" s="59" customFormat="1" ht="60" x14ac:dyDescent="0.25">
      <c r="A90" s="49">
        <f t="shared" si="1"/>
        <v>85</v>
      </c>
      <c r="B90" s="56">
        <v>42304</v>
      </c>
      <c r="C90" s="56">
        <v>42304</v>
      </c>
      <c r="D90" s="60">
        <v>1054</v>
      </c>
      <c r="E90" s="61">
        <v>154000</v>
      </c>
      <c r="F90" s="61">
        <v>0</v>
      </c>
      <c r="G90" s="58" t="s">
        <v>165</v>
      </c>
      <c r="H90" s="58" t="s">
        <v>165</v>
      </c>
      <c r="I90" s="23" t="s">
        <v>19</v>
      </c>
      <c r="J90" s="62" t="s">
        <v>166</v>
      </c>
      <c r="K90" s="62" t="s">
        <v>14</v>
      </c>
      <c r="L90" s="62" t="s">
        <v>14</v>
      </c>
      <c r="M90" s="24" t="s">
        <v>167</v>
      </c>
      <c r="N90" s="63" t="s">
        <v>168</v>
      </c>
      <c r="O90" s="55" t="s">
        <v>278</v>
      </c>
      <c r="P90" s="62" t="s">
        <v>551</v>
      </c>
      <c r="Q90" s="62" t="s">
        <v>1174</v>
      </c>
    </row>
    <row r="91" spans="1:17" s="59" customFormat="1" ht="60" x14ac:dyDescent="0.25">
      <c r="A91" s="49">
        <f t="shared" si="1"/>
        <v>86</v>
      </c>
      <c r="B91" s="56">
        <v>42304</v>
      </c>
      <c r="C91" s="56">
        <v>42304</v>
      </c>
      <c r="D91" s="60">
        <v>1055</v>
      </c>
      <c r="E91" s="61">
        <v>103386.5</v>
      </c>
      <c r="F91" s="61">
        <v>0</v>
      </c>
      <c r="G91" s="58" t="s">
        <v>48</v>
      </c>
      <c r="H91" s="58" t="s">
        <v>48</v>
      </c>
      <c r="I91" s="23" t="s">
        <v>19</v>
      </c>
      <c r="J91" s="62" t="s">
        <v>49</v>
      </c>
      <c r="K91" s="62" t="s">
        <v>14</v>
      </c>
      <c r="L91" s="62" t="s">
        <v>14</v>
      </c>
      <c r="M91" s="24" t="s">
        <v>50</v>
      </c>
      <c r="N91" s="63" t="s">
        <v>51</v>
      </c>
      <c r="O91" s="55" t="s">
        <v>279</v>
      </c>
      <c r="P91" s="62" t="s">
        <v>549</v>
      </c>
      <c r="Q91" s="62" t="s">
        <v>1361</v>
      </c>
    </row>
    <row r="92" spans="1:17" s="59" customFormat="1" ht="60" x14ac:dyDescent="0.25">
      <c r="A92" s="49">
        <f t="shared" si="1"/>
        <v>87</v>
      </c>
      <c r="B92" s="56">
        <v>42304</v>
      </c>
      <c r="C92" s="56">
        <v>42304</v>
      </c>
      <c r="D92" s="60">
        <v>1056</v>
      </c>
      <c r="E92" s="61">
        <v>208906.61</v>
      </c>
      <c r="F92" s="61">
        <v>0</v>
      </c>
      <c r="G92" s="58" t="s">
        <v>145</v>
      </c>
      <c r="H92" s="58" t="s">
        <v>145</v>
      </c>
      <c r="I92" s="23" t="s">
        <v>19</v>
      </c>
      <c r="J92" s="62" t="s">
        <v>146</v>
      </c>
      <c r="K92" s="62" t="s">
        <v>14</v>
      </c>
      <c r="L92" s="62" t="s">
        <v>14</v>
      </c>
      <c r="M92" s="24" t="s">
        <v>147</v>
      </c>
      <c r="N92" s="63" t="s">
        <v>148</v>
      </c>
      <c r="O92" s="55" t="s">
        <v>280</v>
      </c>
      <c r="P92" s="62" t="s">
        <v>551</v>
      </c>
      <c r="Q92" s="62" t="s">
        <v>1362</v>
      </c>
    </row>
    <row r="93" spans="1:17" s="59" customFormat="1" ht="45" x14ac:dyDescent="0.25">
      <c r="A93" s="49">
        <f t="shared" si="1"/>
        <v>88</v>
      </c>
      <c r="B93" s="56">
        <v>42304</v>
      </c>
      <c r="C93" s="56">
        <v>42304</v>
      </c>
      <c r="D93" s="60">
        <v>1060</v>
      </c>
      <c r="E93" s="61">
        <v>72084.31</v>
      </c>
      <c r="F93" s="61">
        <v>0</v>
      </c>
      <c r="G93" s="58" t="s">
        <v>281</v>
      </c>
      <c r="H93" s="58" t="s">
        <v>281</v>
      </c>
      <c r="I93" s="23" t="s">
        <v>19</v>
      </c>
      <c r="J93" s="62" t="s">
        <v>282</v>
      </c>
      <c r="K93" s="62" t="s">
        <v>26</v>
      </c>
      <c r="L93" s="62" t="s">
        <v>283</v>
      </c>
      <c r="M93" s="62" t="s">
        <v>194</v>
      </c>
      <c r="N93" s="63" t="s">
        <v>61</v>
      </c>
      <c r="O93" s="55" t="s">
        <v>284</v>
      </c>
      <c r="P93" s="62" t="s">
        <v>537</v>
      </c>
      <c r="Q93" s="62" t="s">
        <v>1188</v>
      </c>
    </row>
    <row r="94" spans="1:17" s="59" customFormat="1" ht="45" x14ac:dyDescent="0.25">
      <c r="A94" s="49">
        <f t="shared" si="1"/>
        <v>89</v>
      </c>
      <c r="B94" s="56">
        <v>42304</v>
      </c>
      <c r="C94" s="56">
        <v>42304</v>
      </c>
      <c r="D94" s="60">
        <v>1059</v>
      </c>
      <c r="E94" s="61">
        <v>149622</v>
      </c>
      <c r="F94" s="61">
        <v>0</v>
      </c>
      <c r="G94" s="58" t="s">
        <v>281</v>
      </c>
      <c r="H94" s="58" t="s">
        <v>281</v>
      </c>
      <c r="I94" s="23" t="s">
        <v>19</v>
      </c>
      <c r="J94" s="62" t="s">
        <v>285</v>
      </c>
      <c r="K94" s="62" t="s">
        <v>26</v>
      </c>
      <c r="L94" s="62" t="s">
        <v>283</v>
      </c>
      <c r="M94" s="62" t="s">
        <v>194</v>
      </c>
      <c r="N94" s="63" t="s">
        <v>286</v>
      </c>
      <c r="O94" s="55" t="s">
        <v>287</v>
      </c>
      <c r="P94" s="62" t="s">
        <v>542</v>
      </c>
      <c r="Q94" s="62" t="s">
        <v>1188</v>
      </c>
    </row>
    <row r="95" spans="1:17" s="59" customFormat="1" ht="60" x14ac:dyDescent="0.25">
      <c r="A95" s="49">
        <f t="shared" si="1"/>
        <v>90</v>
      </c>
      <c r="B95" s="56">
        <v>42304</v>
      </c>
      <c r="C95" s="56">
        <v>42304</v>
      </c>
      <c r="D95" s="60">
        <v>1058</v>
      </c>
      <c r="E95" s="61">
        <v>329739</v>
      </c>
      <c r="F95" s="61">
        <v>0</v>
      </c>
      <c r="G95" s="58" t="s">
        <v>288</v>
      </c>
      <c r="H95" s="58" t="s">
        <v>288</v>
      </c>
      <c r="I95" s="23" t="s">
        <v>19</v>
      </c>
      <c r="J95" s="62" t="s">
        <v>59</v>
      </c>
      <c r="K95" s="62" t="s">
        <v>14</v>
      </c>
      <c r="L95" s="62" t="s">
        <v>14</v>
      </c>
      <c r="M95" s="24" t="s">
        <v>289</v>
      </c>
      <c r="N95" s="63" t="s">
        <v>61</v>
      </c>
      <c r="O95" s="55" t="s">
        <v>290</v>
      </c>
      <c r="P95" s="62" t="s">
        <v>542</v>
      </c>
      <c r="Q95" s="62" t="s">
        <v>1187</v>
      </c>
    </row>
    <row r="96" spans="1:17" s="59" customFormat="1" ht="45" x14ac:dyDescent="0.25">
      <c r="A96" s="49">
        <f t="shared" si="1"/>
        <v>91</v>
      </c>
      <c r="B96" s="56">
        <v>42311</v>
      </c>
      <c r="C96" s="56">
        <v>42311</v>
      </c>
      <c r="D96" s="60">
        <v>21</v>
      </c>
      <c r="E96" s="61">
        <v>167535.9</v>
      </c>
      <c r="F96" s="61">
        <v>0</v>
      </c>
      <c r="G96" s="58" t="s">
        <v>263</v>
      </c>
      <c r="H96" s="58" t="s">
        <v>263</v>
      </c>
      <c r="I96" s="23" t="s">
        <v>118</v>
      </c>
      <c r="J96" s="62" t="s">
        <v>291</v>
      </c>
      <c r="K96" s="62" t="s">
        <v>14</v>
      </c>
      <c r="L96" s="62" t="s">
        <v>14</v>
      </c>
      <c r="M96" s="24" t="s">
        <v>65</v>
      </c>
      <c r="N96" s="63" t="s">
        <v>265</v>
      </c>
      <c r="O96" s="55" t="s">
        <v>292</v>
      </c>
      <c r="P96" s="62" t="s">
        <v>549</v>
      </c>
      <c r="Q96" s="62" t="s">
        <v>1186</v>
      </c>
    </row>
    <row r="97" spans="1:17" s="59" customFormat="1" ht="60" x14ac:dyDescent="0.25">
      <c r="A97" s="49">
        <f t="shared" si="1"/>
        <v>92</v>
      </c>
      <c r="B97" s="14">
        <v>42313</v>
      </c>
      <c r="C97" s="14">
        <v>42313</v>
      </c>
      <c r="D97" s="9">
        <v>2</v>
      </c>
      <c r="E97" s="61">
        <v>150000</v>
      </c>
      <c r="F97" s="61">
        <v>0</v>
      </c>
      <c r="G97" s="58" t="s">
        <v>159</v>
      </c>
      <c r="H97" s="58" t="s">
        <v>159</v>
      </c>
      <c r="I97" s="17" t="s">
        <v>160</v>
      </c>
      <c r="J97" s="62" t="s">
        <v>161</v>
      </c>
      <c r="K97" s="62" t="s">
        <v>14</v>
      </c>
      <c r="L97" s="62" t="s">
        <v>14</v>
      </c>
      <c r="M97" s="16" t="s">
        <v>162</v>
      </c>
      <c r="N97" s="11" t="s">
        <v>163</v>
      </c>
      <c r="O97" s="55" t="s">
        <v>293</v>
      </c>
      <c r="P97" s="62" t="s">
        <v>551</v>
      </c>
      <c r="Q97" s="62" t="s">
        <v>1185</v>
      </c>
    </row>
    <row r="98" spans="1:17" s="59" customFormat="1" ht="60" x14ac:dyDescent="0.25">
      <c r="A98" s="49">
        <f t="shared" si="1"/>
        <v>93</v>
      </c>
      <c r="B98" s="14">
        <v>42314</v>
      </c>
      <c r="C98" s="14">
        <v>42314</v>
      </c>
      <c r="D98" s="9">
        <v>1104</v>
      </c>
      <c r="E98" s="61">
        <v>150000</v>
      </c>
      <c r="F98" s="61">
        <v>0</v>
      </c>
      <c r="G98" s="58" t="s">
        <v>123</v>
      </c>
      <c r="H98" s="58" t="s">
        <v>123</v>
      </c>
      <c r="I98" s="23" t="s">
        <v>19</v>
      </c>
      <c r="J98" s="62" t="s">
        <v>124</v>
      </c>
      <c r="K98" s="62" t="s">
        <v>14</v>
      </c>
      <c r="L98" s="62" t="s">
        <v>14</v>
      </c>
      <c r="M98" s="16" t="s">
        <v>125</v>
      </c>
      <c r="N98" s="11" t="s">
        <v>126</v>
      </c>
      <c r="O98" s="55" t="s">
        <v>294</v>
      </c>
      <c r="P98" s="62" t="s">
        <v>540</v>
      </c>
      <c r="Q98" s="62" t="s">
        <v>1184</v>
      </c>
    </row>
    <row r="99" spans="1:17" s="59" customFormat="1" ht="60" x14ac:dyDescent="0.25">
      <c r="A99" s="49">
        <f t="shared" si="1"/>
        <v>94</v>
      </c>
      <c r="B99" s="14">
        <v>42314</v>
      </c>
      <c r="C99" s="14">
        <v>42314</v>
      </c>
      <c r="D99" s="9">
        <v>1103</v>
      </c>
      <c r="E99" s="61">
        <v>139057.43</v>
      </c>
      <c r="F99" s="61">
        <v>0</v>
      </c>
      <c r="G99" s="58" t="s">
        <v>246</v>
      </c>
      <c r="H99" s="58" t="s">
        <v>246</v>
      </c>
      <c r="I99" s="23" t="s">
        <v>19</v>
      </c>
      <c r="J99" s="62" t="s">
        <v>247</v>
      </c>
      <c r="K99" s="62" t="s">
        <v>26</v>
      </c>
      <c r="L99" s="62" t="s">
        <v>248</v>
      </c>
      <c r="M99" s="24" t="s">
        <v>141</v>
      </c>
      <c r="N99" s="63" t="s">
        <v>78</v>
      </c>
      <c r="O99" s="55" t="s">
        <v>295</v>
      </c>
      <c r="P99" s="62" t="s">
        <v>540</v>
      </c>
      <c r="Q99" s="62" t="s">
        <v>1179</v>
      </c>
    </row>
    <row r="100" spans="1:17" s="59" customFormat="1" ht="45" x14ac:dyDescent="0.25">
      <c r="A100" s="49">
        <f t="shared" si="1"/>
        <v>95</v>
      </c>
      <c r="B100" s="14">
        <v>42313</v>
      </c>
      <c r="C100" s="14">
        <v>42313</v>
      </c>
      <c r="D100" s="9">
        <v>2510</v>
      </c>
      <c r="E100" s="61">
        <v>85374</v>
      </c>
      <c r="F100" s="61">
        <v>0</v>
      </c>
      <c r="G100" s="58" t="s">
        <v>154</v>
      </c>
      <c r="H100" s="58" t="s">
        <v>154</v>
      </c>
      <c r="I100" s="23" t="s">
        <v>12</v>
      </c>
      <c r="J100" s="62" t="s">
        <v>296</v>
      </c>
      <c r="K100" s="62" t="s">
        <v>14</v>
      </c>
      <c r="L100" s="62" t="s">
        <v>14</v>
      </c>
      <c r="M100" s="24" t="s">
        <v>156</v>
      </c>
      <c r="N100" s="63" t="s">
        <v>157</v>
      </c>
      <c r="O100" s="55" t="s">
        <v>297</v>
      </c>
      <c r="P100" s="62" t="s">
        <v>542</v>
      </c>
      <c r="Q100" s="62" t="s">
        <v>1180</v>
      </c>
    </row>
    <row r="101" spans="1:17" s="59" customFormat="1" ht="45" x14ac:dyDescent="0.25">
      <c r="A101" s="49">
        <f t="shared" si="1"/>
        <v>96</v>
      </c>
      <c r="B101" s="14">
        <v>42313</v>
      </c>
      <c r="C101" s="14">
        <v>42313</v>
      </c>
      <c r="D101" s="9">
        <v>2511</v>
      </c>
      <c r="E101" s="61">
        <v>83252.960000000006</v>
      </c>
      <c r="F101" s="61">
        <v>0</v>
      </c>
      <c r="G101" s="58" t="s">
        <v>298</v>
      </c>
      <c r="H101" s="58" t="s">
        <v>298</v>
      </c>
      <c r="I101" s="23" t="s">
        <v>12</v>
      </c>
      <c r="J101" s="62" t="s">
        <v>299</v>
      </c>
      <c r="K101" s="62" t="s">
        <v>14</v>
      </c>
      <c r="L101" s="62" t="s">
        <v>14</v>
      </c>
      <c r="M101" s="24" t="s">
        <v>15</v>
      </c>
      <c r="N101" s="63" t="s">
        <v>300</v>
      </c>
      <c r="O101" s="55" t="s">
        <v>301</v>
      </c>
      <c r="P101" s="62" t="s">
        <v>542</v>
      </c>
      <c r="Q101" s="62" t="s">
        <v>1181</v>
      </c>
    </row>
    <row r="102" spans="1:17" s="59" customFormat="1" ht="45" x14ac:dyDescent="0.25">
      <c r="A102" s="49">
        <f t="shared" si="1"/>
        <v>97</v>
      </c>
      <c r="B102" s="14">
        <v>42314</v>
      </c>
      <c r="C102" s="14">
        <v>42314</v>
      </c>
      <c r="D102" s="9">
        <v>1049</v>
      </c>
      <c r="E102" s="61">
        <v>98735</v>
      </c>
      <c r="F102" s="61">
        <v>0</v>
      </c>
      <c r="G102" s="58" t="s">
        <v>302</v>
      </c>
      <c r="H102" s="58" t="s">
        <v>302</v>
      </c>
      <c r="I102" s="23" t="s">
        <v>19</v>
      </c>
      <c r="J102" s="62" t="s">
        <v>303</v>
      </c>
      <c r="K102" s="62" t="s">
        <v>26</v>
      </c>
      <c r="L102" s="62" t="s">
        <v>27</v>
      </c>
      <c r="M102" s="24" t="s">
        <v>304</v>
      </c>
      <c r="N102" s="63" t="s">
        <v>305</v>
      </c>
      <c r="O102" s="55" t="s">
        <v>306</v>
      </c>
      <c r="P102" s="62" t="s">
        <v>540</v>
      </c>
      <c r="Q102" s="62" t="s">
        <v>1182</v>
      </c>
    </row>
    <row r="103" spans="1:17" s="59" customFormat="1" ht="45" x14ac:dyDescent="0.25">
      <c r="A103" s="49">
        <f t="shared" si="1"/>
        <v>98</v>
      </c>
      <c r="B103" s="14">
        <v>42318</v>
      </c>
      <c r="C103" s="14">
        <v>42318</v>
      </c>
      <c r="D103" s="9">
        <v>1128</v>
      </c>
      <c r="E103" s="61">
        <v>139952.1</v>
      </c>
      <c r="F103" s="61">
        <v>0</v>
      </c>
      <c r="G103" s="58" t="s">
        <v>102</v>
      </c>
      <c r="H103" s="58" t="s">
        <v>102</v>
      </c>
      <c r="I103" s="23" t="s">
        <v>19</v>
      </c>
      <c r="J103" s="62" t="s">
        <v>103</v>
      </c>
      <c r="K103" s="62" t="s">
        <v>14</v>
      </c>
      <c r="L103" s="62" t="s">
        <v>14</v>
      </c>
      <c r="M103" s="24" t="s">
        <v>104</v>
      </c>
      <c r="N103" s="63" t="s">
        <v>105</v>
      </c>
      <c r="O103" s="55" t="s">
        <v>307</v>
      </c>
      <c r="P103" s="62" t="s">
        <v>540</v>
      </c>
      <c r="Q103" s="62" t="s">
        <v>1183</v>
      </c>
    </row>
    <row r="104" spans="1:17" s="59" customFormat="1" ht="75" x14ac:dyDescent="0.25">
      <c r="A104" s="49">
        <f t="shared" si="1"/>
        <v>99</v>
      </c>
      <c r="B104" s="14">
        <v>42326</v>
      </c>
      <c r="C104" s="14">
        <v>42326</v>
      </c>
      <c r="D104" s="9">
        <v>1186</v>
      </c>
      <c r="E104" s="61">
        <v>40000</v>
      </c>
      <c r="F104" s="15">
        <v>0</v>
      </c>
      <c r="G104" s="58" t="s">
        <v>95</v>
      </c>
      <c r="H104" s="11" t="s">
        <v>95</v>
      </c>
      <c r="I104" s="23" t="s">
        <v>19</v>
      </c>
      <c r="J104" s="62" t="s">
        <v>96</v>
      </c>
      <c r="K104" s="62" t="s">
        <v>14</v>
      </c>
      <c r="L104" s="62" t="s">
        <v>14</v>
      </c>
      <c r="M104" s="24" t="s">
        <v>65</v>
      </c>
      <c r="N104" s="63" t="s">
        <v>97</v>
      </c>
      <c r="O104" s="55" t="s">
        <v>308</v>
      </c>
      <c r="P104" s="62" t="s">
        <v>549</v>
      </c>
      <c r="Q104" s="10" t="s">
        <v>1306</v>
      </c>
    </row>
    <row r="105" spans="1:17" s="59" customFormat="1" ht="75" x14ac:dyDescent="0.25">
      <c r="A105" s="49">
        <f t="shared" si="1"/>
        <v>100</v>
      </c>
      <c r="B105" s="14">
        <v>42326</v>
      </c>
      <c r="C105" s="14">
        <v>42326</v>
      </c>
      <c r="D105" s="9">
        <v>1189</v>
      </c>
      <c r="E105" s="61">
        <v>91932.800000000003</v>
      </c>
      <c r="F105" s="61">
        <v>0</v>
      </c>
      <c r="G105" s="42" t="s">
        <v>38</v>
      </c>
      <c r="H105" s="42" t="s">
        <v>38</v>
      </c>
      <c r="I105" s="50" t="s">
        <v>19</v>
      </c>
      <c r="J105" s="62" t="s">
        <v>39</v>
      </c>
      <c r="K105" s="62" t="s">
        <v>14</v>
      </c>
      <c r="L105" s="62" t="s">
        <v>14</v>
      </c>
      <c r="M105" s="24" t="s">
        <v>40</v>
      </c>
      <c r="N105" s="63" t="s">
        <v>41</v>
      </c>
      <c r="O105" s="55" t="s">
        <v>309</v>
      </c>
      <c r="P105" s="62" t="s">
        <v>542</v>
      </c>
      <c r="Q105" s="62" t="s">
        <v>1190</v>
      </c>
    </row>
    <row r="106" spans="1:17" s="59" customFormat="1" ht="60" x14ac:dyDescent="0.25">
      <c r="A106" s="49">
        <f t="shared" si="1"/>
        <v>101</v>
      </c>
      <c r="B106" s="14">
        <v>42325</v>
      </c>
      <c r="C106" s="14">
        <v>42325</v>
      </c>
      <c r="D106" s="9">
        <v>2602</v>
      </c>
      <c r="E106" s="61">
        <v>160020</v>
      </c>
      <c r="F106" s="61">
        <v>0</v>
      </c>
      <c r="G106" s="58" t="s">
        <v>232</v>
      </c>
      <c r="H106" s="58" t="s">
        <v>232</v>
      </c>
      <c r="I106" s="23" t="s">
        <v>12</v>
      </c>
      <c r="J106" s="62" t="s">
        <v>296</v>
      </c>
      <c r="K106" s="62" t="s">
        <v>14</v>
      </c>
      <c r="L106" s="62" t="s">
        <v>14</v>
      </c>
      <c r="M106" s="24" t="s">
        <v>233</v>
      </c>
      <c r="N106" s="63" t="s">
        <v>234</v>
      </c>
      <c r="O106" s="55" t="s">
        <v>310</v>
      </c>
      <c r="P106" s="62" t="s">
        <v>542</v>
      </c>
      <c r="Q106" s="62" t="s">
        <v>1189</v>
      </c>
    </row>
    <row r="107" spans="1:17" s="59" customFormat="1" ht="60" x14ac:dyDescent="0.25">
      <c r="A107" s="49">
        <f t="shared" si="1"/>
        <v>102</v>
      </c>
      <c r="B107" s="14">
        <v>42325</v>
      </c>
      <c r="C107" s="14">
        <v>42325</v>
      </c>
      <c r="D107" s="9">
        <v>1180</v>
      </c>
      <c r="E107" s="61">
        <v>131829.9</v>
      </c>
      <c r="F107" s="61">
        <v>0</v>
      </c>
      <c r="G107" s="58" t="s">
        <v>63</v>
      </c>
      <c r="H107" s="58" t="s">
        <v>63</v>
      </c>
      <c r="I107" s="50" t="s">
        <v>19</v>
      </c>
      <c r="J107" s="62" t="s">
        <v>311</v>
      </c>
      <c r="K107" s="62" t="s">
        <v>14</v>
      </c>
      <c r="L107" s="62" t="s">
        <v>14</v>
      </c>
      <c r="M107" s="24" t="s">
        <v>65</v>
      </c>
      <c r="N107" s="63" t="s">
        <v>66</v>
      </c>
      <c r="O107" s="55" t="s">
        <v>312</v>
      </c>
      <c r="P107" s="62" t="s">
        <v>562</v>
      </c>
      <c r="Q107" s="62" t="s">
        <v>1108</v>
      </c>
    </row>
    <row r="108" spans="1:17" s="59" customFormat="1" ht="75" x14ac:dyDescent="0.25">
      <c r="A108" s="49">
        <f t="shared" si="1"/>
        <v>103</v>
      </c>
      <c r="B108" s="14">
        <v>42326</v>
      </c>
      <c r="C108" s="14">
        <v>42326</v>
      </c>
      <c r="D108" s="9">
        <v>1190</v>
      </c>
      <c r="E108" s="61">
        <v>221394.76</v>
      </c>
      <c r="F108" s="61">
        <v>0</v>
      </c>
      <c r="G108" s="11" t="s">
        <v>84</v>
      </c>
      <c r="H108" s="11" t="s">
        <v>84</v>
      </c>
      <c r="I108" s="20" t="s">
        <v>19</v>
      </c>
      <c r="J108" s="62" t="s">
        <v>85</v>
      </c>
      <c r="K108" s="62" t="s">
        <v>14</v>
      </c>
      <c r="L108" s="62" t="s">
        <v>14</v>
      </c>
      <c r="M108" s="24" t="s">
        <v>86</v>
      </c>
      <c r="N108" s="63" t="s">
        <v>87</v>
      </c>
      <c r="O108" s="55" t="s">
        <v>313</v>
      </c>
      <c r="P108" s="62" t="s">
        <v>551</v>
      </c>
      <c r="Q108" s="62" t="s">
        <v>1109</v>
      </c>
    </row>
    <row r="109" spans="1:17" s="59" customFormat="1" ht="75" x14ac:dyDescent="0.25">
      <c r="A109" s="49">
        <f t="shared" si="1"/>
        <v>104</v>
      </c>
      <c r="B109" s="14">
        <v>42326</v>
      </c>
      <c r="C109" s="14">
        <v>42326</v>
      </c>
      <c r="D109" s="9">
        <v>1187</v>
      </c>
      <c r="E109" s="61">
        <v>194000</v>
      </c>
      <c r="F109" s="61">
        <v>0</v>
      </c>
      <c r="G109" s="58" t="s">
        <v>227</v>
      </c>
      <c r="H109" s="58" t="s">
        <v>227</v>
      </c>
      <c r="I109" s="23" t="s">
        <v>19</v>
      </c>
      <c r="J109" s="62" t="s">
        <v>54</v>
      </c>
      <c r="K109" s="62" t="s">
        <v>14</v>
      </c>
      <c r="L109" s="62" t="s">
        <v>14</v>
      </c>
      <c r="M109" s="24" t="s">
        <v>228</v>
      </c>
      <c r="N109" s="63" t="s">
        <v>229</v>
      </c>
      <c r="O109" s="55" t="s">
        <v>314</v>
      </c>
      <c r="P109" s="62" t="s">
        <v>551</v>
      </c>
      <c r="Q109" s="62" t="s">
        <v>1110</v>
      </c>
    </row>
    <row r="110" spans="1:17" s="59" customFormat="1" ht="75" x14ac:dyDescent="0.25">
      <c r="A110" s="49">
        <f t="shared" si="1"/>
        <v>105</v>
      </c>
      <c r="B110" s="14">
        <v>42326</v>
      </c>
      <c r="C110" s="14">
        <v>42326</v>
      </c>
      <c r="D110" s="9">
        <v>1188</v>
      </c>
      <c r="E110" s="61">
        <v>247643.89</v>
      </c>
      <c r="F110" s="61">
        <v>0</v>
      </c>
      <c r="G110" s="17" t="s">
        <v>53</v>
      </c>
      <c r="H110" s="17" t="s">
        <v>53</v>
      </c>
      <c r="I110" s="20" t="s">
        <v>19</v>
      </c>
      <c r="J110" s="62" t="s">
        <v>54</v>
      </c>
      <c r="K110" s="62" t="s">
        <v>14</v>
      </c>
      <c r="L110" s="62" t="s">
        <v>14</v>
      </c>
      <c r="M110" s="24" t="s">
        <v>55</v>
      </c>
      <c r="N110" s="63" t="s">
        <v>56</v>
      </c>
      <c r="O110" s="55" t="s">
        <v>315</v>
      </c>
      <c r="P110" s="62" t="s">
        <v>551</v>
      </c>
      <c r="Q110" s="62" t="s">
        <v>1111</v>
      </c>
    </row>
    <row r="111" spans="1:17" s="59" customFormat="1" ht="60" x14ac:dyDescent="0.25">
      <c r="A111" s="49">
        <f t="shared" si="1"/>
        <v>106</v>
      </c>
      <c r="B111" s="14">
        <v>42327</v>
      </c>
      <c r="C111" s="14">
        <v>42327</v>
      </c>
      <c r="D111" s="9">
        <v>1198</v>
      </c>
      <c r="E111" s="61">
        <v>75049.88</v>
      </c>
      <c r="F111" s="61">
        <v>0</v>
      </c>
      <c r="G111" s="58" t="s">
        <v>316</v>
      </c>
      <c r="H111" s="58" t="s">
        <v>316</v>
      </c>
      <c r="I111" s="23" t="s">
        <v>19</v>
      </c>
      <c r="J111" s="62" t="s">
        <v>630</v>
      </c>
      <c r="K111" s="62" t="s">
        <v>14</v>
      </c>
      <c r="L111" s="62" t="s">
        <v>14</v>
      </c>
      <c r="M111" s="24" t="s">
        <v>317</v>
      </c>
      <c r="N111" s="63" t="s">
        <v>318</v>
      </c>
      <c r="O111" s="55" t="s">
        <v>319</v>
      </c>
      <c r="P111" s="62" t="s">
        <v>573</v>
      </c>
      <c r="Q111" s="62" t="s">
        <v>1112</v>
      </c>
    </row>
    <row r="112" spans="1:17" s="59" customFormat="1" ht="90" x14ac:dyDescent="0.25">
      <c r="A112" s="49">
        <f t="shared" si="1"/>
        <v>107</v>
      </c>
      <c r="B112" s="14">
        <v>42327</v>
      </c>
      <c r="C112" s="14">
        <v>42327</v>
      </c>
      <c r="D112" s="9">
        <v>1196</v>
      </c>
      <c r="E112" s="61">
        <v>600000</v>
      </c>
      <c r="F112" s="61">
        <v>0</v>
      </c>
      <c r="G112" s="58" t="s">
        <v>320</v>
      </c>
      <c r="H112" s="58" t="s">
        <v>320</v>
      </c>
      <c r="I112" s="23" t="s">
        <v>19</v>
      </c>
      <c r="J112" s="62" t="s">
        <v>321</v>
      </c>
      <c r="K112" s="62" t="s">
        <v>14</v>
      </c>
      <c r="L112" s="62" t="s">
        <v>14</v>
      </c>
      <c r="M112" s="24" t="s">
        <v>322</v>
      </c>
      <c r="N112" s="63" t="s">
        <v>323</v>
      </c>
      <c r="O112" s="55" t="s">
        <v>324</v>
      </c>
      <c r="P112" s="62" t="s">
        <v>537</v>
      </c>
      <c r="Q112" s="62" t="s">
        <v>1113</v>
      </c>
    </row>
    <row r="113" spans="1:17" s="59" customFormat="1" ht="60" x14ac:dyDescent="0.25">
      <c r="A113" s="49">
        <f t="shared" si="1"/>
        <v>108</v>
      </c>
      <c r="B113" s="14">
        <v>42328</v>
      </c>
      <c r="C113" s="14">
        <v>42328</v>
      </c>
      <c r="D113" s="9">
        <v>1202</v>
      </c>
      <c r="E113" s="61">
        <v>60000</v>
      </c>
      <c r="F113" s="61">
        <v>0</v>
      </c>
      <c r="G113" s="58" t="s">
        <v>123</v>
      </c>
      <c r="H113" s="58" t="s">
        <v>123</v>
      </c>
      <c r="I113" s="23" t="s">
        <v>19</v>
      </c>
      <c r="J113" s="45" t="s">
        <v>124</v>
      </c>
      <c r="K113" s="62" t="s">
        <v>14</v>
      </c>
      <c r="L113" s="62" t="s">
        <v>14</v>
      </c>
      <c r="M113" s="24" t="s">
        <v>125</v>
      </c>
      <c r="N113" s="63" t="s">
        <v>126</v>
      </c>
      <c r="O113" s="55" t="s">
        <v>325</v>
      </c>
      <c r="P113" s="45" t="s">
        <v>540</v>
      </c>
      <c r="Q113" s="45" t="s">
        <v>1114</v>
      </c>
    </row>
    <row r="114" spans="1:17" s="59" customFormat="1" ht="60" x14ac:dyDescent="0.25">
      <c r="A114" s="49">
        <f t="shared" si="1"/>
        <v>109</v>
      </c>
      <c r="B114" s="56">
        <v>42333</v>
      </c>
      <c r="C114" s="56">
        <v>42333</v>
      </c>
      <c r="D114" s="60">
        <v>1211</v>
      </c>
      <c r="E114" s="61">
        <v>350504</v>
      </c>
      <c r="F114" s="61">
        <v>0</v>
      </c>
      <c r="G114" s="58" t="s">
        <v>236</v>
      </c>
      <c r="H114" s="58" t="s">
        <v>236</v>
      </c>
      <c r="I114" s="23" t="s">
        <v>19</v>
      </c>
      <c r="J114" s="62" t="s">
        <v>59</v>
      </c>
      <c r="K114" s="62" t="s">
        <v>14</v>
      </c>
      <c r="L114" s="62" t="s">
        <v>14</v>
      </c>
      <c r="M114" s="24" t="s">
        <v>237</v>
      </c>
      <c r="N114" s="63" t="s">
        <v>142</v>
      </c>
      <c r="O114" s="55" t="s">
        <v>326</v>
      </c>
      <c r="P114" s="62" t="s">
        <v>542</v>
      </c>
      <c r="Q114" s="62" t="s">
        <v>1115</v>
      </c>
    </row>
    <row r="115" spans="1:17" s="65" customFormat="1" ht="60" x14ac:dyDescent="0.25">
      <c r="A115" s="49">
        <f t="shared" si="1"/>
        <v>110</v>
      </c>
      <c r="B115" s="14">
        <v>42335</v>
      </c>
      <c r="C115" s="14">
        <v>42335</v>
      </c>
      <c r="D115" s="9">
        <v>2734</v>
      </c>
      <c r="E115" s="61">
        <v>497000</v>
      </c>
      <c r="F115" s="61">
        <v>0</v>
      </c>
      <c r="G115" s="11" t="s">
        <v>191</v>
      </c>
      <c r="H115" s="11" t="s">
        <v>191</v>
      </c>
      <c r="I115" s="20" t="s">
        <v>12</v>
      </c>
      <c r="J115" s="10" t="s">
        <v>192</v>
      </c>
      <c r="K115" s="10" t="s">
        <v>26</v>
      </c>
      <c r="L115" s="10" t="s">
        <v>193</v>
      </c>
      <c r="M115" s="16" t="s">
        <v>194</v>
      </c>
      <c r="N115" s="11" t="s">
        <v>195</v>
      </c>
      <c r="O115" s="64" t="s">
        <v>327</v>
      </c>
      <c r="P115" s="10" t="s">
        <v>573</v>
      </c>
      <c r="Q115" s="10" t="s">
        <v>1116</v>
      </c>
    </row>
    <row r="116" spans="1:17" s="65" customFormat="1" ht="60" x14ac:dyDescent="0.25">
      <c r="A116" s="49">
        <f t="shared" si="1"/>
        <v>111</v>
      </c>
      <c r="B116" s="14">
        <v>42338</v>
      </c>
      <c r="C116" s="14">
        <v>42339</v>
      </c>
      <c r="D116" s="9">
        <v>3</v>
      </c>
      <c r="E116" s="61">
        <f>212292</f>
        <v>212292</v>
      </c>
      <c r="F116" s="61">
        <v>25</v>
      </c>
      <c r="G116" s="11" t="s">
        <v>328</v>
      </c>
      <c r="H116" s="11" t="s">
        <v>328</v>
      </c>
      <c r="I116" s="20" t="s">
        <v>206</v>
      </c>
      <c r="J116" s="10" t="s">
        <v>329</v>
      </c>
      <c r="K116" s="10" t="s">
        <v>14</v>
      </c>
      <c r="L116" s="10" t="s">
        <v>14</v>
      </c>
      <c r="M116" s="16" t="s">
        <v>65</v>
      </c>
      <c r="N116" s="11" t="s">
        <v>330</v>
      </c>
      <c r="O116" s="64" t="s">
        <v>331</v>
      </c>
      <c r="P116" s="10" t="s">
        <v>542</v>
      </c>
      <c r="Q116" s="10" t="s">
        <v>1332</v>
      </c>
    </row>
    <row r="117" spans="1:17" s="65" customFormat="1" ht="60" x14ac:dyDescent="0.25">
      <c r="A117" s="49">
        <f t="shared" si="1"/>
        <v>112</v>
      </c>
      <c r="B117" s="14">
        <v>42339</v>
      </c>
      <c r="C117" s="14">
        <v>42339</v>
      </c>
      <c r="D117" s="9">
        <v>2791</v>
      </c>
      <c r="E117" s="61">
        <v>450374.76</v>
      </c>
      <c r="F117" s="61">
        <v>0</v>
      </c>
      <c r="G117" s="11" t="s">
        <v>332</v>
      </c>
      <c r="H117" s="11" t="s">
        <v>332</v>
      </c>
      <c r="I117" s="20" t="s">
        <v>12</v>
      </c>
      <c r="J117" s="10" t="s">
        <v>186</v>
      </c>
      <c r="K117" s="10" t="s">
        <v>14</v>
      </c>
      <c r="L117" s="10" t="s">
        <v>14</v>
      </c>
      <c r="M117" s="16" t="s">
        <v>167</v>
      </c>
      <c r="N117" s="11" t="s">
        <v>229</v>
      </c>
      <c r="O117" s="64" t="s">
        <v>333</v>
      </c>
      <c r="P117" s="10" t="s">
        <v>659</v>
      </c>
      <c r="Q117" s="10" t="s">
        <v>1333</v>
      </c>
    </row>
    <row r="118" spans="1:17" s="65" customFormat="1" ht="75" x14ac:dyDescent="0.25">
      <c r="A118" s="49">
        <f t="shared" si="1"/>
        <v>113</v>
      </c>
      <c r="B118" s="14">
        <v>42340</v>
      </c>
      <c r="C118" s="14">
        <v>42340</v>
      </c>
      <c r="D118" s="9">
        <v>1263</v>
      </c>
      <c r="E118" s="61">
        <v>352946.93</v>
      </c>
      <c r="F118" s="61">
        <v>0</v>
      </c>
      <c r="G118" s="8" t="s">
        <v>1625</v>
      </c>
      <c r="H118" s="57" t="s">
        <v>185</v>
      </c>
      <c r="I118" s="20" t="s">
        <v>19</v>
      </c>
      <c r="J118" s="10" t="s">
        <v>186</v>
      </c>
      <c r="K118" s="10" t="s">
        <v>14</v>
      </c>
      <c r="L118" s="10" t="s">
        <v>14</v>
      </c>
      <c r="M118" s="16" t="s">
        <v>187</v>
      </c>
      <c r="N118" s="11" t="s">
        <v>188</v>
      </c>
      <c r="O118" s="64" t="s">
        <v>334</v>
      </c>
      <c r="P118" s="10" t="s">
        <v>549</v>
      </c>
      <c r="Q118" s="10" t="s">
        <v>1334</v>
      </c>
    </row>
    <row r="119" spans="1:17" s="65" customFormat="1" ht="60" x14ac:dyDescent="0.25">
      <c r="A119" s="49">
        <f t="shared" si="1"/>
        <v>114</v>
      </c>
      <c r="B119" s="14">
        <v>42340</v>
      </c>
      <c r="C119" s="14">
        <v>42340</v>
      </c>
      <c r="D119" s="9">
        <v>1264</v>
      </c>
      <c r="E119" s="61">
        <v>352946.93</v>
      </c>
      <c r="F119" s="61">
        <v>0</v>
      </c>
      <c r="G119" s="11" t="s">
        <v>211</v>
      </c>
      <c r="H119" s="11" t="s">
        <v>211</v>
      </c>
      <c r="I119" s="20" t="s">
        <v>19</v>
      </c>
      <c r="J119" s="10" t="s">
        <v>212</v>
      </c>
      <c r="K119" s="10" t="s">
        <v>14</v>
      </c>
      <c r="L119" s="10" t="s">
        <v>14</v>
      </c>
      <c r="M119" s="16" t="s">
        <v>187</v>
      </c>
      <c r="N119" s="11" t="s">
        <v>213</v>
      </c>
      <c r="O119" s="64" t="s">
        <v>335</v>
      </c>
      <c r="P119" s="10" t="s">
        <v>549</v>
      </c>
      <c r="Q119" s="10" t="s">
        <v>1363</v>
      </c>
    </row>
    <row r="120" spans="1:17" s="65" customFormat="1" ht="60" x14ac:dyDescent="0.25">
      <c r="A120" s="49">
        <f t="shared" si="1"/>
        <v>115</v>
      </c>
      <c r="B120" s="14">
        <v>42340</v>
      </c>
      <c r="C120" s="14">
        <v>42340</v>
      </c>
      <c r="D120" s="9">
        <v>1265</v>
      </c>
      <c r="E120" s="61">
        <v>357396.55</v>
      </c>
      <c r="F120" s="61">
        <v>0</v>
      </c>
      <c r="G120" s="17" t="s">
        <v>112</v>
      </c>
      <c r="H120" s="17" t="s">
        <v>112</v>
      </c>
      <c r="I120" s="50" t="s">
        <v>19</v>
      </c>
      <c r="J120" s="10" t="s">
        <v>662</v>
      </c>
      <c r="K120" s="10" t="s">
        <v>14</v>
      </c>
      <c r="L120" s="10" t="s">
        <v>14</v>
      </c>
      <c r="M120" s="16" t="s">
        <v>114</v>
      </c>
      <c r="N120" s="11" t="s">
        <v>115</v>
      </c>
      <c r="O120" s="64" t="s">
        <v>336</v>
      </c>
      <c r="P120" s="10" t="s">
        <v>573</v>
      </c>
      <c r="Q120" s="10" t="s">
        <v>1121</v>
      </c>
    </row>
    <row r="121" spans="1:17" s="65" customFormat="1" ht="60" x14ac:dyDescent="0.25">
      <c r="A121" s="49">
        <f t="shared" si="1"/>
        <v>116</v>
      </c>
      <c r="B121" s="14">
        <v>42340</v>
      </c>
      <c r="C121" s="14">
        <v>42340</v>
      </c>
      <c r="D121" s="9">
        <v>4</v>
      </c>
      <c r="E121" s="61">
        <f>141540</f>
        <v>141540</v>
      </c>
      <c r="F121" s="61">
        <v>25</v>
      </c>
      <c r="G121" s="17" t="s">
        <v>205</v>
      </c>
      <c r="H121" s="17" t="s">
        <v>205</v>
      </c>
      <c r="I121" s="20" t="s">
        <v>206</v>
      </c>
      <c r="J121" s="10" t="s">
        <v>207</v>
      </c>
      <c r="K121" s="10" t="s">
        <v>14</v>
      </c>
      <c r="L121" s="10" t="s">
        <v>14</v>
      </c>
      <c r="M121" s="16" t="s">
        <v>208</v>
      </c>
      <c r="N121" s="11" t="s">
        <v>209</v>
      </c>
      <c r="O121" s="64" t="s">
        <v>337</v>
      </c>
      <c r="P121" s="10" t="s">
        <v>549</v>
      </c>
      <c r="Q121" s="10" t="s">
        <v>1335</v>
      </c>
    </row>
    <row r="122" spans="1:17" s="65" customFormat="1" ht="75" x14ac:dyDescent="0.25">
      <c r="A122" s="49">
        <f t="shared" si="1"/>
        <v>117</v>
      </c>
      <c r="B122" s="14">
        <v>42340</v>
      </c>
      <c r="C122" s="14">
        <v>42340</v>
      </c>
      <c r="D122" s="9">
        <v>1266</v>
      </c>
      <c r="E122" s="61">
        <v>233576.63</v>
      </c>
      <c r="F122" s="61">
        <v>0</v>
      </c>
      <c r="G122" s="11" t="s">
        <v>250</v>
      </c>
      <c r="H122" s="11" t="s">
        <v>250</v>
      </c>
      <c r="I122" s="20" t="s">
        <v>19</v>
      </c>
      <c r="J122" s="10" t="s">
        <v>255</v>
      </c>
      <c r="K122" s="10" t="s">
        <v>14</v>
      </c>
      <c r="L122" s="10" t="s">
        <v>14</v>
      </c>
      <c r="M122" s="16" t="s">
        <v>252</v>
      </c>
      <c r="N122" s="11" t="s">
        <v>253</v>
      </c>
      <c r="O122" s="64" t="s">
        <v>338</v>
      </c>
      <c r="P122" s="10" t="s">
        <v>546</v>
      </c>
      <c r="Q122" s="10" t="s">
        <v>1336</v>
      </c>
    </row>
    <row r="123" spans="1:17" s="65" customFormat="1" ht="75" x14ac:dyDescent="0.25">
      <c r="A123" s="49">
        <f t="shared" si="1"/>
        <v>118</v>
      </c>
      <c r="B123" s="14">
        <v>42340</v>
      </c>
      <c r="C123" s="14">
        <v>42340</v>
      </c>
      <c r="D123" s="9">
        <v>1267</v>
      </c>
      <c r="E123" s="61">
        <v>420000</v>
      </c>
      <c r="F123" s="61">
        <v>0</v>
      </c>
      <c r="G123" s="58" t="s">
        <v>239</v>
      </c>
      <c r="H123" s="58" t="s">
        <v>239</v>
      </c>
      <c r="I123" s="23" t="s">
        <v>19</v>
      </c>
      <c r="J123" s="10" t="s">
        <v>240</v>
      </c>
      <c r="K123" s="10" t="s">
        <v>14</v>
      </c>
      <c r="L123" s="10" t="s">
        <v>14</v>
      </c>
      <c r="M123" s="16" t="s">
        <v>180</v>
      </c>
      <c r="N123" s="11" t="s">
        <v>241</v>
      </c>
      <c r="O123" s="64" t="s">
        <v>339</v>
      </c>
      <c r="P123" s="10" t="s">
        <v>562</v>
      </c>
      <c r="Q123" s="10" t="s">
        <v>1337</v>
      </c>
    </row>
    <row r="124" spans="1:17" s="65" customFormat="1" ht="60" x14ac:dyDescent="0.25">
      <c r="A124" s="49">
        <f t="shared" si="1"/>
        <v>119</v>
      </c>
      <c r="B124" s="14">
        <v>42342</v>
      </c>
      <c r="C124" s="14">
        <v>42342</v>
      </c>
      <c r="D124" s="9">
        <v>1284</v>
      </c>
      <c r="E124" s="61">
        <v>36816</v>
      </c>
      <c r="F124" s="61">
        <v>0</v>
      </c>
      <c r="G124" s="11" t="s">
        <v>340</v>
      </c>
      <c r="H124" s="11" t="s">
        <v>340</v>
      </c>
      <c r="I124" s="23" t="s">
        <v>19</v>
      </c>
      <c r="J124" s="10" t="s">
        <v>207</v>
      </c>
      <c r="K124" s="10" t="s">
        <v>14</v>
      </c>
      <c r="L124" s="10" t="s">
        <v>14</v>
      </c>
      <c r="M124" s="16" t="s">
        <v>895</v>
      </c>
      <c r="N124" s="11" t="s">
        <v>341</v>
      </c>
      <c r="O124" s="64" t="s">
        <v>342</v>
      </c>
      <c r="P124" s="10" t="s">
        <v>540</v>
      </c>
      <c r="Q124" s="10" t="s">
        <v>1117</v>
      </c>
    </row>
    <row r="125" spans="1:17" s="65" customFormat="1" ht="60" x14ac:dyDescent="0.25">
      <c r="A125" s="49">
        <f t="shared" si="1"/>
        <v>120</v>
      </c>
      <c r="B125" s="14">
        <v>42342</v>
      </c>
      <c r="C125" s="14">
        <v>42342</v>
      </c>
      <c r="D125" s="9">
        <v>1283</v>
      </c>
      <c r="E125" s="61">
        <v>168196.73</v>
      </c>
      <c r="F125" s="61">
        <v>0</v>
      </c>
      <c r="G125" s="11" t="s">
        <v>281</v>
      </c>
      <c r="H125" s="11" t="s">
        <v>281</v>
      </c>
      <c r="I125" s="23" t="s">
        <v>19</v>
      </c>
      <c r="J125" s="10" t="s">
        <v>282</v>
      </c>
      <c r="K125" s="10" t="s">
        <v>26</v>
      </c>
      <c r="L125" s="10" t="s">
        <v>283</v>
      </c>
      <c r="M125" s="16" t="s">
        <v>194</v>
      </c>
      <c r="N125" s="11" t="s">
        <v>61</v>
      </c>
      <c r="O125" s="64" t="s">
        <v>343</v>
      </c>
      <c r="P125" s="10" t="s">
        <v>537</v>
      </c>
      <c r="Q125" s="10" t="s">
        <v>1118</v>
      </c>
    </row>
    <row r="126" spans="1:17" s="65" customFormat="1" ht="75" x14ac:dyDescent="0.25">
      <c r="A126" s="49">
        <f t="shared" si="1"/>
        <v>121</v>
      </c>
      <c r="B126" s="14">
        <v>42342</v>
      </c>
      <c r="C126" s="14">
        <v>42342</v>
      </c>
      <c r="D126" s="9">
        <v>2872</v>
      </c>
      <c r="E126" s="61">
        <v>297500</v>
      </c>
      <c r="F126" s="61">
        <v>0</v>
      </c>
      <c r="G126" s="58" t="s">
        <v>273</v>
      </c>
      <c r="H126" s="58" t="s">
        <v>273</v>
      </c>
      <c r="I126" s="23" t="s">
        <v>12</v>
      </c>
      <c r="J126" s="10" t="s">
        <v>274</v>
      </c>
      <c r="K126" s="10" t="s">
        <v>14</v>
      </c>
      <c r="L126" s="10" t="s">
        <v>14</v>
      </c>
      <c r="M126" s="16" t="s">
        <v>275</v>
      </c>
      <c r="N126" s="11" t="s">
        <v>152</v>
      </c>
      <c r="O126" s="64" t="s">
        <v>344</v>
      </c>
      <c r="P126" s="10" t="s">
        <v>542</v>
      </c>
      <c r="Q126" s="10" t="s">
        <v>1119</v>
      </c>
    </row>
    <row r="127" spans="1:17" s="65" customFormat="1" ht="75" x14ac:dyDescent="0.25">
      <c r="A127" s="49">
        <f t="shared" si="1"/>
        <v>122</v>
      </c>
      <c r="B127" s="14">
        <v>42345</v>
      </c>
      <c r="C127" s="14">
        <v>42345</v>
      </c>
      <c r="D127" s="9">
        <v>1290</v>
      </c>
      <c r="E127" s="61">
        <v>432012.08</v>
      </c>
      <c r="F127" s="61">
        <v>0</v>
      </c>
      <c r="G127" s="11" t="s">
        <v>250</v>
      </c>
      <c r="H127" s="11" t="s">
        <v>250</v>
      </c>
      <c r="I127" s="20" t="s">
        <v>19</v>
      </c>
      <c r="J127" s="10" t="s">
        <v>251</v>
      </c>
      <c r="K127" s="10" t="s">
        <v>14</v>
      </c>
      <c r="L127" s="10" t="s">
        <v>14</v>
      </c>
      <c r="M127" s="16" t="s">
        <v>252</v>
      </c>
      <c r="N127" s="11" t="s">
        <v>253</v>
      </c>
      <c r="O127" s="64" t="s">
        <v>345</v>
      </c>
      <c r="P127" s="10" t="s">
        <v>546</v>
      </c>
      <c r="Q127" s="10" t="s">
        <v>1120</v>
      </c>
    </row>
    <row r="128" spans="1:17" s="65" customFormat="1" ht="75" x14ac:dyDescent="0.25">
      <c r="A128" s="49">
        <f t="shared" si="1"/>
        <v>123</v>
      </c>
      <c r="B128" s="14">
        <v>42348</v>
      </c>
      <c r="C128" s="14">
        <v>42348</v>
      </c>
      <c r="D128" s="9">
        <v>1321</v>
      </c>
      <c r="E128" s="61">
        <v>456400</v>
      </c>
      <c r="F128" s="61">
        <v>0</v>
      </c>
      <c r="G128" s="11" t="s">
        <v>197</v>
      </c>
      <c r="H128" s="11" t="s">
        <v>197</v>
      </c>
      <c r="I128" s="20" t="s">
        <v>19</v>
      </c>
      <c r="J128" s="10" t="s">
        <v>128</v>
      </c>
      <c r="K128" s="10" t="s">
        <v>14</v>
      </c>
      <c r="L128" s="10" t="s">
        <v>14</v>
      </c>
      <c r="M128" s="16" t="s">
        <v>15</v>
      </c>
      <c r="N128" s="11" t="s">
        <v>198</v>
      </c>
      <c r="O128" s="64" t="s">
        <v>346</v>
      </c>
      <c r="P128" s="10" t="s">
        <v>542</v>
      </c>
      <c r="Q128" s="10" t="s">
        <v>1191</v>
      </c>
    </row>
    <row r="129" spans="1:17" s="65" customFormat="1" ht="75" x14ac:dyDescent="0.25">
      <c r="A129" s="49">
        <f t="shared" si="1"/>
        <v>124</v>
      </c>
      <c r="B129" s="14">
        <v>42349</v>
      </c>
      <c r="C129" s="14">
        <v>42349</v>
      </c>
      <c r="D129" s="9">
        <v>1332</v>
      </c>
      <c r="E129" s="61">
        <v>860078</v>
      </c>
      <c r="F129" s="61">
        <v>0</v>
      </c>
      <c r="G129" s="11" t="s">
        <v>347</v>
      </c>
      <c r="H129" s="11" t="s">
        <v>347</v>
      </c>
      <c r="I129" s="20" t="s">
        <v>19</v>
      </c>
      <c r="J129" s="10" t="s">
        <v>348</v>
      </c>
      <c r="K129" s="10" t="s">
        <v>27</v>
      </c>
      <c r="L129" s="10" t="s">
        <v>27</v>
      </c>
      <c r="M129" s="16" t="s">
        <v>349</v>
      </c>
      <c r="N129" s="11" t="s">
        <v>350</v>
      </c>
      <c r="O129" s="64" t="s">
        <v>351</v>
      </c>
      <c r="P129" s="10" t="s">
        <v>537</v>
      </c>
      <c r="Q129" s="10" t="s">
        <v>1338</v>
      </c>
    </row>
    <row r="130" spans="1:17" s="65" customFormat="1" ht="75" x14ac:dyDescent="0.25">
      <c r="A130" s="49">
        <f t="shared" si="1"/>
        <v>125</v>
      </c>
      <c r="B130" s="14">
        <v>42349</v>
      </c>
      <c r="C130" s="14">
        <v>42349</v>
      </c>
      <c r="D130" s="9">
        <v>1331</v>
      </c>
      <c r="E130" s="61">
        <v>140082.51999999999</v>
      </c>
      <c r="F130" s="61">
        <v>0</v>
      </c>
      <c r="G130" s="11" t="s">
        <v>145</v>
      </c>
      <c r="H130" s="11" t="s">
        <v>145</v>
      </c>
      <c r="I130" s="20" t="s">
        <v>19</v>
      </c>
      <c r="J130" s="10" t="s">
        <v>352</v>
      </c>
      <c r="K130" s="10" t="s">
        <v>14</v>
      </c>
      <c r="L130" s="10" t="s">
        <v>14</v>
      </c>
      <c r="M130" s="16" t="s">
        <v>147</v>
      </c>
      <c r="N130" s="11" t="s">
        <v>148</v>
      </c>
      <c r="O130" s="64" t="s">
        <v>353</v>
      </c>
      <c r="P130" s="10" t="s">
        <v>551</v>
      </c>
      <c r="Q130" s="10" t="s">
        <v>1339</v>
      </c>
    </row>
    <row r="131" spans="1:17" s="65" customFormat="1" ht="60" x14ac:dyDescent="0.25">
      <c r="A131" s="49">
        <f t="shared" si="1"/>
        <v>126</v>
      </c>
      <c r="B131" s="14">
        <v>42354</v>
      </c>
      <c r="C131" s="14">
        <v>42354</v>
      </c>
      <c r="D131" s="9">
        <v>1360</v>
      </c>
      <c r="E131" s="61">
        <v>123973.17</v>
      </c>
      <c r="F131" s="61">
        <v>0</v>
      </c>
      <c r="G131" s="11" t="s">
        <v>354</v>
      </c>
      <c r="H131" s="11" t="s">
        <v>354</v>
      </c>
      <c r="I131" s="20" t="s">
        <v>19</v>
      </c>
      <c r="J131" s="10" t="s">
        <v>355</v>
      </c>
      <c r="K131" s="62" t="s">
        <v>14</v>
      </c>
      <c r="L131" s="62" t="s">
        <v>14</v>
      </c>
      <c r="M131" s="16" t="s">
        <v>202</v>
      </c>
      <c r="N131" s="11" t="s">
        <v>356</v>
      </c>
      <c r="O131" s="66" t="s">
        <v>357</v>
      </c>
      <c r="P131" s="10" t="s">
        <v>542</v>
      </c>
      <c r="Q131" s="10" t="s">
        <v>1212</v>
      </c>
    </row>
    <row r="132" spans="1:17" s="65" customFormat="1" ht="75" x14ac:dyDescent="0.25">
      <c r="A132" s="49">
        <f t="shared" si="1"/>
        <v>127</v>
      </c>
      <c r="B132" s="14">
        <v>42354</v>
      </c>
      <c r="C132" s="14">
        <v>42354</v>
      </c>
      <c r="D132" s="9">
        <v>1361</v>
      </c>
      <c r="E132" s="61">
        <v>769391</v>
      </c>
      <c r="F132" s="61">
        <v>0</v>
      </c>
      <c r="G132" s="58" t="s">
        <v>288</v>
      </c>
      <c r="H132" s="58" t="s">
        <v>288</v>
      </c>
      <c r="I132" s="23" t="s">
        <v>19</v>
      </c>
      <c r="J132" s="10" t="s">
        <v>59</v>
      </c>
      <c r="K132" s="62" t="s">
        <v>14</v>
      </c>
      <c r="L132" s="62" t="s">
        <v>14</v>
      </c>
      <c r="M132" s="16" t="s">
        <v>289</v>
      </c>
      <c r="N132" s="11" t="s">
        <v>61</v>
      </c>
      <c r="O132" s="66" t="s">
        <v>358</v>
      </c>
      <c r="P132" s="10" t="s">
        <v>542</v>
      </c>
      <c r="Q132" s="10" t="s">
        <v>1340</v>
      </c>
    </row>
    <row r="133" spans="1:17" s="65" customFormat="1" ht="75" x14ac:dyDescent="0.25">
      <c r="A133" s="49">
        <f t="shared" si="1"/>
        <v>128</v>
      </c>
      <c r="B133" s="14">
        <v>42354</v>
      </c>
      <c r="C133" s="14">
        <v>42354</v>
      </c>
      <c r="D133" s="9">
        <v>3011</v>
      </c>
      <c r="E133" s="61">
        <v>194256.91</v>
      </c>
      <c r="F133" s="61">
        <v>0</v>
      </c>
      <c r="G133" s="57" t="s">
        <v>298</v>
      </c>
      <c r="H133" s="11" t="s">
        <v>298</v>
      </c>
      <c r="I133" s="20" t="s">
        <v>12</v>
      </c>
      <c r="J133" s="10" t="s">
        <v>299</v>
      </c>
      <c r="K133" s="62" t="s">
        <v>14</v>
      </c>
      <c r="L133" s="62" t="s">
        <v>14</v>
      </c>
      <c r="M133" s="16" t="s">
        <v>15</v>
      </c>
      <c r="N133" s="11" t="s">
        <v>300</v>
      </c>
      <c r="O133" s="66" t="s">
        <v>359</v>
      </c>
      <c r="P133" s="10" t="s">
        <v>542</v>
      </c>
      <c r="Q133" s="10" t="s">
        <v>1341</v>
      </c>
    </row>
    <row r="134" spans="1:17" s="65" customFormat="1" ht="60" x14ac:dyDescent="0.25">
      <c r="A134" s="49">
        <f t="shared" si="1"/>
        <v>129</v>
      </c>
      <c r="B134" s="14">
        <v>42354</v>
      </c>
      <c r="C134" s="14">
        <v>42354</v>
      </c>
      <c r="D134" s="9">
        <v>3012</v>
      </c>
      <c r="E134" s="61">
        <v>59057.36</v>
      </c>
      <c r="F134" s="61">
        <v>0</v>
      </c>
      <c r="G134" s="58" t="s">
        <v>232</v>
      </c>
      <c r="H134" s="58" t="s">
        <v>232</v>
      </c>
      <c r="I134" s="23" t="s">
        <v>12</v>
      </c>
      <c r="J134" s="10" t="s">
        <v>240</v>
      </c>
      <c r="K134" s="62" t="s">
        <v>14</v>
      </c>
      <c r="L134" s="62" t="s">
        <v>14</v>
      </c>
      <c r="M134" s="16" t="s">
        <v>233</v>
      </c>
      <c r="N134" s="11" t="s">
        <v>234</v>
      </c>
      <c r="O134" s="66" t="s">
        <v>360</v>
      </c>
      <c r="P134" s="10" t="s">
        <v>562</v>
      </c>
      <c r="Q134" s="10" t="s">
        <v>1342</v>
      </c>
    </row>
    <row r="135" spans="1:17" s="65" customFormat="1" ht="75" x14ac:dyDescent="0.25">
      <c r="A135" s="49">
        <f t="shared" si="1"/>
        <v>130</v>
      </c>
      <c r="B135" s="14">
        <v>42359</v>
      </c>
      <c r="C135" s="14">
        <v>42359</v>
      </c>
      <c r="D135" s="9">
        <v>1399</v>
      </c>
      <c r="E135" s="61">
        <v>379417</v>
      </c>
      <c r="F135" s="61">
        <v>0</v>
      </c>
      <c r="G135" s="17" t="s">
        <v>112</v>
      </c>
      <c r="H135" s="17" t="s">
        <v>112</v>
      </c>
      <c r="I135" s="50" t="s">
        <v>19</v>
      </c>
      <c r="J135" s="10" t="s">
        <v>662</v>
      </c>
      <c r="K135" s="62" t="s">
        <v>14</v>
      </c>
      <c r="L135" s="62" t="s">
        <v>14</v>
      </c>
      <c r="M135" s="16" t="s">
        <v>114</v>
      </c>
      <c r="N135" s="11" t="s">
        <v>115</v>
      </c>
      <c r="O135" s="66" t="s">
        <v>361</v>
      </c>
      <c r="P135" s="10" t="s">
        <v>573</v>
      </c>
      <c r="Q135" s="10" t="s">
        <v>1343</v>
      </c>
    </row>
    <row r="136" spans="1:17" s="65" customFormat="1" ht="60" x14ac:dyDescent="0.25">
      <c r="A136" s="49">
        <f t="shared" ref="A136:A199" si="2">A135+1</f>
        <v>131</v>
      </c>
      <c r="B136" s="14">
        <v>42359</v>
      </c>
      <c r="C136" s="14">
        <v>42359</v>
      </c>
      <c r="D136" s="9">
        <v>1398</v>
      </c>
      <c r="E136" s="61">
        <v>148769.60999999999</v>
      </c>
      <c r="F136" s="61">
        <v>0</v>
      </c>
      <c r="G136" s="58" t="s">
        <v>269</v>
      </c>
      <c r="H136" s="58" t="s">
        <v>269</v>
      </c>
      <c r="I136" s="23" t="s">
        <v>19</v>
      </c>
      <c r="J136" s="10" t="s">
        <v>270</v>
      </c>
      <c r="K136" s="62" t="s">
        <v>14</v>
      </c>
      <c r="L136" s="62" t="s">
        <v>14</v>
      </c>
      <c r="M136" s="16" t="s">
        <v>271</v>
      </c>
      <c r="N136" s="11" t="s">
        <v>253</v>
      </c>
      <c r="O136" s="66" t="s">
        <v>362</v>
      </c>
      <c r="P136" s="10" t="s">
        <v>577</v>
      </c>
      <c r="Q136" s="10" t="s">
        <v>1344</v>
      </c>
    </row>
    <row r="137" spans="1:17" s="65" customFormat="1" ht="75" x14ac:dyDescent="0.25">
      <c r="A137" s="49">
        <f t="shared" si="2"/>
        <v>132</v>
      </c>
      <c r="B137" s="14">
        <v>42359</v>
      </c>
      <c r="C137" s="14">
        <v>42359</v>
      </c>
      <c r="D137" s="9">
        <v>1400</v>
      </c>
      <c r="E137" s="61">
        <v>133000</v>
      </c>
      <c r="F137" s="61">
        <v>0</v>
      </c>
      <c r="G137" s="58" t="s">
        <v>227</v>
      </c>
      <c r="H137" s="58" t="s">
        <v>227</v>
      </c>
      <c r="I137" s="23" t="s">
        <v>19</v>
      </c>
      <c r="J137" s="10" t="s">
        <v>54</v>
      </c>
      <c r="K137" s="62" t="s">
        <v>14</v>
      </c>
      <c r="L137" s="62" t="s">
        <v>14</v>
      </c>
      <c r="M137" s="16" t="s">
        <v>228</v>
      </c>
      <c r="N137" s="11" t="s">
        <v>229</v>
      </c>
      <c r="O137" s="66" t="s">
        <v>363</v>
      </c>
      <c r="P137" s="10" t="s">
        <v>551</v>
      </c>
      <c r="Q137" s="10" t="s">
        <v>1101</v>
      </c>
    </row>
    <row r="138" spans="1:17" s="65" customFormat="1" ht="75" x14ac:dyDescent="0.25">
      <c r="A138" s="49">
        <f t="shared" si="2"/>
        <v>133</v>
      </c>
      <c r="B138" s="14">
        <v>42361</v>
      </c>
      <c r="C138" s="14">
        <v>42361</v>
      </c>
      <c r="D138" s="9">
        <v>3198</v>
      </c>
      <c r="E138" s="61">
        <v>199206</v>
      </c>
      <c r="F138" s="61">
        <v>0</v>
      </c>
      <c r="G138" s="58" t="s">
        <v>154</v>
      </c>
      <c r="H138" s="58" t="s">
        <v>154</v>
      </c>
      <c r="I138" s="23" t="s">
        <v>12</v>
      </c>
      <c r="J138" s="10" t="s">
        <v>296</v>
      </c>
      <c r="K138" s="62" t="s">
        <v>14</v>
      </c>
      <c r="L138" s="62" t="s">
        <v>14</v>
      </c>
      <c r="M138" s="16" t="s">
        <v>156</v>
      </c>
      <c r="N138" s="11" t="s">
        <v>157</v>
      </c>
      <c r="O138" s="66" t="s">
        <v>364</v>
      </c>
      <c r="P138" s="10" t="s">
        <v>542</v>
      </c>
      <c r="Q138" s="10" t="s">
        <v>1102</v>
      </c>
    </row>
    <row r="139" spans="1:17" s="65" customFormat="1" ht="75" x14ac:dyDescent="0.25">
      <c r="A139" s="49">
        <f t="shared" si="2"/>
        <v>134</v>
      </c>
      <c r="B139" s="14">
        <v>42361</v>
      </c>
      <c r="C139" s="14">
        <v>42361</v>
      </c>
      <c r="D139" s="9">
        <v>1438</v>
      </c>
      <c r="E139" s="61">
        <v>107001.85</v>
      </c>
      <c r="F139" s="61">
        <v>0</v>
      </c>
      <c r="G139" s="11" t="s">
        <v>84</v>
      </c>
      <c r="H139" s="11" t="s">
        <v>84</v>
      </c>
      <c r="I139" s="20" t="s">
        <v>19</v>
      </c>
      <c r="J139" s="10" t="s">
        <v>85</v>
      </c>
      <c r="K139" s="62" t="s">
        <v>14</v>
      </c>
      <c r="L139" s="62" t="s">
        <v>14</v>
      </c>
      <c r="M139" s="16" t="s">
        <v>86</v>
      </c>
      <c r="N139" s="11" t="s">
        <v>87</v>
      </c>
      <c r="O139" s="66" t="s">
        <v>365</v>
      </c>
      <c r="P139" s="10" t="s">
        <v>551</v>
      </c>
      <c r="Q139" s="10" t="s">
        <v>1103</v>
      </c>
    </row>
    <row r="140" spans="1:17" s="65" customFormat="1" ht="75" x14ac:dyDescent="0.25">
      <c r="A140" s="49">
        <f t="shared" si="2"/>
        <v>135</v>
      </c>
      <c r="B140" s="14">
        <v>42361</v>
      </c>
      <c r="C140" s="14">
        <v>42361</v>
      </c>
      <c r="D140" s="9">
        <v>3</v>
      </c>
      <c r="E140" s="61">
        <v>60000</v>
      </c>
      <c r="F140" s="61">
        <v>0</v>
      </c>
      <c r="G140" s="58" t="s">
        <v>159</v>
      </c>
      <c r="H140" s="58" t="s">
        <v>159</v>
      </c>
      <c r="I140" s="17" t="s">
        <v>160</v>
      </c>
      <c r="J140" s="10" t="s">
        <v>161</v>
      </c>
      <c r="K140" s="62" t="s">
        <v>14</v>
      </c>
      <c r="L140" s="62" t="s">
        <v>14</v>
      </c>
      <c r="M140" s="16" t="s">
        <v>162</v>
      </c>
      <c r="N140" s="11" t="s">
        <v>163</v>
      </c>
      <c r="O140" s="66" t="s">
        <v>366</v>
      </c>
      <c r="P140" s="10" t="s">
        <v>551</v>
      </c>
      <c r="Q140" s="10" t="s">
        <v>1104</v>
      </c>
    </row>
    <row r="141" spans="1:17" s="65" customFormat="1" ht="60" x14ac:dyDescent="0.25">
      <c r="A141" s="49">
        <f t="shared" si="2"/>
        <v>136</v>
      </c>
      <c r="B141" s="14">
        <v>42367</v>
      </c>
      <c r="C141" s="14">
        <v>42367</v>
      </c>
      <c r="D141" s="9">
        <v>1466</v>
      </c>
      <c r="E141" s="61">
        <v>96600</v>
      </c>
      <c r="F141" s="61">
        <v>0</v>
      </c>
      <c r="G141" s="11" t="s">
        <v>367</v>
      </c>
      <c r="H141" s="11" t="s">
        <v>367</v>
      </c>
      <c r="I141" s="20" t="s">
        <v>19</v>
      </c>
      <c r="J141" s="10" t="s">
        <v>368</v>
      </c>
      <c r="K141" s="62" t="s">
        <v>14</v>
      </c>
      <c r="L141" s="62" t="s">
        <v>14</v>
      </c>
      <c r="M141" s="16" t="s">
        <v>65</v>
      </c>
      <c r="N141" s="11" t="s">
        <v>369</v>
      </c>
      <c r="O141" s="66" t="s">
        <v>370</v>
      </c>
      <c r="P141" s="10" t="s">
        <v>540</v>
      </c>
      <c r="Q141" s="10" t="s">
        <v>1105</v>
      </c>
    </row>
    <row r="142" spans="1:17" s="65" customFormat="1" ht="60" x14ac:dyDescent="0.25">
      <c r="A142" s="49">
        <f t="shared" si="2"/>
        <v>137</v>
      </c>
      <c r="B142" s="14">
        <v>42368</v>
      </c>
      <c r="C142" s="14">
        <v>42368</v>
      </c>
      <c r="D142" s="9">
        <v>1557</v>
      </c>
      <c r="E142" s="61">
        <v>175116.4</v>
      </c>
      <c r="F142" s="61">
        <v>0</v>
      </c>
      <c r="G142" s="58" t="s">
        <v>316</v>
      </c>
      <c r="H142" s="58" t="s">
        <v>316</v>
      </c>
      <c r="I142" s="23" t="s">
        <v>19</v>
      </c>
      <c r="J142" s="10" t="s">
        <v>630</v>
      </c>
      <c r="K142" s="62" t="s">
        <v>14</v>
      </c>
      <c r="L142" s="62" t="s">
        <v>14</v>
      </c>
      <c r="M142" s="16" t="s">
        <v>317</v>
      </c>
      <c r="N142" s="11" t="s">
        <v>318</v>
      </c>
      <c r="O142" s="66" t="s">
        <v>371</v>
      </c>
      <c r="P142" s="10" t="s">
        <v>573</v>
      </c>
      <c r="Q142" s="10" t="s">
        <v>1106</v>
      </c>
    </row>
    <row r="143" spans="1:17" s="65" customFormat="1" ht="60" x14ac:dyDescent="0.25">
      <c r="A143" s="49">
        <f t="shared" si="2"/>
        <v>138</v>
      </c>
      <c r="B143" s="14">
        <v>42368</v>
      </c>
      <c r="C143" s="14">
        <v>42368</v>
      </c>
      <c r="D143" s="9">
        <v>1556</v>
      </c>
      <c r="E143" s="61">
        <v>101976</v>
      </c>
      <c r="F143" s="61">
        <v>0</v>
      </c>
      <c r="G143" s="11" t="s">
        <v>372</v>
      </c>
      <c r="H143" s="11" t="s">
        <v>372</v>
      </c>
      <c r="I143" s="20" t="s">
        <v>19</v>
      </c>
      <c r="J143" s="10" t="s">
        <v>59</v>
      </c>
      <c r="K143" s="62" t="s">
        <v>14</v>
      </c>
      <c r="L143" s="62" t="s">
        <v>14</v>
      </c>
      <c r="M143" s="16" t="s">
        <v>373</v>
      </c>
      <c r="N143" s="11" t="s">
        <v>374</v>
      </c>
      <c r="O143" s="66" t="s">
        <v>375</v>
      </c>
      <c r="P143" s="10" t="s">
        <v>542</v>
      </c>
      <c r="Q143" s="10" t="s">
        <v>1107</v>
      </c>
    </row>
    <row r="144" spans="1:17" s="65" customFormat="1" ht="60" x14ac:dyDescent="0.25">
      <c r="A144" s="49">
        <f t="shared" si="2"/>
        <v>139</v>
      </c>
      <c r="B144" s="14">
        <v>42369</v>
      </c>
      <c r="C144" s="14">
        <v>42369</v>
      </c>
      <c r="D144" s="9">
        <v>1560</v>
      </c>
      <c r="E144" s="15">
        <v>91658.73</v>
      </c>
      <c r="F144" s="15">
        <v>0</v>
      </c>
      <c r="G144" s="11" t="s">
        <v>757</v>
      </c>
      <c r="H144" s="11" t="s">
        <v>197</v>
      </c>
      <c r="I144" s="20" t="s">
        <v>19</v>
      </c>
      <c r="J144" s="10" t="s">
        <v>376</v>
      </c>
      <c r="K144" s="10" t="s">
        <v>14</v>
      </c>
      <c r="L144" s="10" t="s">
        <v>14</v>
      </c>
      <c r="M144" s="16" t="s">
        <v>15</v>
      </c>
      <c r="N144" s="11" t="s">
        <v>377</v>
      </c>
      <c r="O144" s="67" t="s">
        <v>378</v>
      </c>
      <c r="P144" s="10" t="s">
        <v>546</v>
      </c>
      <c r="Q144" s="10" t="s">
        <v>795</v>
      </c>
    </row>
    <row r="145" spans="1:17" s="65" customFormat="1" ht="75" x14ac:dyDescent="0.25">
      <c r="A145" s="49">
        <f t="shared" si="2"/>
        <v>140</v>
      </c>
      <c r="B145" s="14">
        <v>42369</v>
      </c>
      <c r="C145" s="14">
        <v>42369</v>
      </c>
      <c r="D145" s="9">
        <v>1561</v>
      </c>
      <c r="E145" s="61">
        <v>381526.68</v>
      </c>
      <c r="F145" s="61">
        <v>0</v>
      </c>
      <c r="G145" s="11" t="s">
        <v>178</v>
      </c>
      <c r="H145" s="11" t="s">
        <v>178</v>
      </c>
      <c r="I145" s="20" t="s">
        <v>19</v>
      </c>
      <c r="J145" s="10" t="s">
        <v>379</v>
      </c>
      <c r="K145" s="62" t="s">
        <v>14</v>
      </c>
      <c r="L145" s="62" t="s">
        <v>14</v>
      </c>
      <c r="M145" s="16" t="s">
        <v>180</v>
      </c>
      <c r="N145" s="11" t="s">
        <v>181</v>
      </c>
      <c r="O145" s="66" t="s">
        <v>380</v>
      </c>
      <c r="P145" s="10" t="s">
        <v>577</v>
      </c>
      <c r="Q145" s="10" t="s">
        <v>1296</v>
      </c>
    </row>
    <row r="146" spans="1:17" s="48" customFormat="1" ht="60" x14ac:dyDescent="0.25">
      <c r="A146" s="49">
        <f t="shared" si="2"/>
        <v>141</v>
      </c>
      <c r="B146" s="81">
        <v>42390</v>
      </c>
      <c r="C146" s="81">
        <v>42390</v>
      </c>
      <c r="D146" s="40">
        <v>2</v>
      </c>
      <c r="E146" s="41">
        <v>144212.44</v>
      </c>
      <c r="F146" s="41">
        <v>0</v>
      </c>
      <c r="G146" s="58" t="s">
        <v>383</v>
      </c>
      <c r="H146" s="58" t="s">
        <v>383</v>
      </c>
      <c r="I146" s="44" t="s">
        <v>118</v>
      </c>
      <c r="J146" s="49" t="s">
        <v>688</v>
      </c>
      <c r="K146" s="45" t="s">
        <v>14</v>
      </c>
      <c r="L146" s="45" t="s">
        <v>14</v>
      </c>
      <c r="M146" s="46" t="s">
        <v>385</v>
      </c>
      <c r="N146" s="58" t="s">
        <v>188</v>
      </c>
      <c r="O146" s="45" t="s">
        <v>386</v>
      </c>
      <c r="P146" s="49" t="s">
        <v>577</v>
      </c>
      <c r="Q146" s="10" t="s">
        <v>1345</v>
      </c>
    </row>
    <row r="147" spans="1:17" s="48" customFormat="1" ht="60" x14ac:dyDescent="0.25">
      <c r="A147" s="49">
        <f t="shared" si="2"/>
        <v>142</v>
      </c>
      <c r="B147" s="81">
        <v>42390</v>
      </c>
      <c r="C147" s="81">
        <v>42390</v>
      </c>
      <c r="D147" s="40">
        <v>30</v>
      </c>
      <c r="E147" s="15">
        <v>85904</v>
      </c>
      <c r="F147" s="15">
        <v>0</v>
      </c>
      <c r="G147" s="11" t="s">
        <v>340</v>
      </c>
      <c r="H147" s="58" t="s">
        <v>340</v>
      </c>
      <c r="I147" s="45" t="s">
        <v>387</v>
      </c>
      <c r="J147" s="49" t="s">
        <v>207</v>
      </c>
      <c r="K147" s="10" t="s">
        <v>14</v>
      </c>
      <c r="L147" s="10" t="s">
        <v>14</v>
      </c>
      <c r="M147" s="46" t="s">
        <v>388</v>
      </c>
      <c r="N147" s="58" t="s">
        <v>341</v>
      </c>
      <c r="O147" s="45" t="s">
        <v>389</v>
      </c>
      <c r="P147" s="49" t="s">
        <v>540</v>
      </c>
      <c r="Q147" s="10" t="s">
        <v>1345</v>
      </c>
    </row>
    <row r="148" spans="1:17" s="13" customFormat="1" ht="75" x14ac:dyDescent="0.25">
      <c r="A148" s="49">
        <f t="shared" si="2"/>
        <v>143</v>
      </c>
      <c r="B148" s="81">
        <v>42390</v>
      </c>
      <c r="C148" s="81">
        <v>42391</v>
      </c>
      <c r="D148" s="40">
        <v>1</v>
      </c>
      <c r="E148" s="41">
        <v>315000</v>
      </c>
      <c r="F148" s="41">
        <v>0</v>
      </c>
      <c r="G148" s="58" t="s">
        <v>390</v>
      </c>
      <c r="H148" s="58" t="s">
        <v>390</v>
      </c>
      <c r="I148" s="50" t="s">
        <v>118</v>
      </c>
      <c r="J148" s="45" t="s">
        <v>391</v>
      </c>
      <c r="K148" s="10" t="s">
        <v>14</v>
      </c>
      <c r="L148" s="10" t="s">
        <v>14</v>
      </c>
      <c r="M148" s="46" t="s">
        <v>45</v>
      </c>
      <c r="N148" s="58" t="s">
        <v>393</v>
      </c>
      <c r="O148" s="45" t="s">
        <v>394</v>
      </c>
      <c r="P148" s="45" t="s">
        <v>537</v>
      </c>
      <c r="Q148" s="10" t="s">
        <v>1346</v>
      </c>
    </row>
    <row r="149" spans="1:17" s="13" customFormat="1" ht="75" x14ac:dyDescent="0.25">
      <c r="A149" s="49">
        <f t="shared" si="2"/>
        <v>144</v>
      </c>
      <c r="B149" s="81">
        <v>42390</v>
      </c>
      <c r="C149" s="81">
        <v>42390</v>
      </c>
      <c r="D149" s="9">
        <v>31</v>
      </c>
      <c r="E149" s="15">
        <v>128614.3</v>
      </c>
      <c r="F149" s="15">
        <v>0</v>
      </c>
      <c r="G149" s="58" t="s">
        <v>259</v>
      </c>
      <c r="H149" s="58" t="s">
        <v>259</v>
      </c>
      <c r="I149" s="50" t="s">
        <v>387</v>
      </c>
      <c r="J149" s="49" t="s">
        <v>260</v>
      </c>
      <c r="K149" s="10" t="s">
        <v>14</v>
      </c>
      <c r="L149" s="10" t="s">
        <v>14</v>
      </c>
      <c r="M149" s="46" t="s">
        <v>109</v>
      </c>
      <c r="N149" s="58" t="s">
        <v>261</v>
      </c>
      <c r="O149" s="45" t="s">
        <v>396</v>
      </c>
      <c r="P149" s="49" t="s">
        <v>573</v>
      </c>
      <c r="Q149" s="10" t="s">
        <v>1347</v>
      </c>
    </row>
    <row r="150" spans="1:17" s="13" customFormat="1" ht="60" x14ac:dyDescent="0.25">
      <c r="A150" s="49">
        <f t="shared" si="2"/>
        <v>145</v>
      </c>
      <c r="B150" s="14">
        <v>42390</v>
      </c>
      <c r="C150" s="14">
        <v>42390</v>
      </c>
      <c r="D150" s="9">
        <v>32</v>
      </c>
      <c r="E150" s="15">
        <v>230382.34</v>
      </c>
      <c r="F150" s="15">
        <v>0</v>
      </c>
      <c r="G150" s="51" t="s">
        <v>302</v>
      </c>
      <c r="H150" s="58" t="s">
        <v>302</v>
      </c>
      <c r="I150" s="50" t="s">
        <v>387</v>
      </c>
      <c r="J150" s="49" t="s">
        <v>303</v>
      </c>
      <c r="K150" s="62" t="s">
        <v>26</v>
      </c>
      <c r="L150" s="62" t="s">
        <v>27</v>
      </c>
      <c r="M150" s="46" t="s">
        <v>397</v>
      </c>
      <c r="N150" s="58" t="s">
        <v>305</v>
      </c>
      <c r="O150" s="45" t="s">
        <v>398</v>
      </c>
      <c r="P150" s="49" t="s">
        <v>540</v>
      </c>
      <c r="Q150" s="10" t="s">
        <v>1348</v>
      </c>
    </row>
    <row r="151" spans="1:17" s="13" customFormat="1" ht="75" x14ac:dyDescent="0.25">
      <c r="A151" s="49">
        <f t="shared" si="2"/>
        <v>146</v>
      </c>
      <c r="B151" s="14">
        <v>42391</v>
      </c>
      <c r="C151" s="14">
        <v>42391</v>
      </c>
      <c r="D151" s="9">
        <v>48</v>
      </c>
      <c r="E151" s="15">
        <v>307602.31400000001</v>
      </c>
      <c r="F151" s="15">
        <v>0</v>
      </c>
      <c r="G151" s="11" t="s">
        <v>63</v>
      </c>
      <c r="H151" s="58" t="s">
        <v>63</v>
      </c>
      <c r="I151" s="50" t="s">
        <v>387</v>
      </c>
      <c r="J151" s="49" t="s">
        <v>311</v>
      </c>
      <c r="K151" s="10" t="s">
        <v>14</v>
      </c>
      <c r="L151" s="10" t="s">
        <v>14</v>
      </c>
      <c r="M151" s="46" t="s">
        <v>65</v>
      </c>
      <c r="N151" s="58" t="s">
        <v>66</v>
      </c>
      <c r="O151" s="45" t="s">
        <v>399</v>
      </c>
      <c r="P151" s="49" t="s">
        <v>562</v>
      </c>
      <c r="Q151" s="10" t="s">
        <v>1349</v>
      </c>
    </row>
    <row r="152" spans="1:17" s="13" customFormat="1" ht="75" x14ac:dyDescent="0.25">
      <c r="A152" s="49">
        <f t="shared" si="2"/>
        <v>147</v>
      </c>
      <c r="B152" s="14">
        <v>42391</v>
      </c>
      <c r="C152" s="14">
        <v>42391</v>
      </c>
      <c r="D152" s="9">
        <v>127</v>
      </c>
      <c r="E152" s="15">
        <v>137800.51</v>
      </c>
      <c r="F152" s="15">
        <v>0</v>
      </c>
      <c r="G152" s="58" t="s">
        <v>232</v>
      </c>
      <c r="H152" s="58" t="s">
        <v>232</v>
      </c>
      <c r="I152" s="23" t="s">
        <v>12</v>
      </c>
      <c r="J152" s="49" t="s">
        <v>240</v>
      </c>
      <c r="K152" s="10" t="s">
        <v>14</v>
      </c>
      <c r="L152" s="10" t="s">
        <v>14</v>
      </c>
      <c r="M152" s="24" t="s">
        <v>400</v>
      </c>
      <c r="N152" s="58" t="s">
        <v>234</v>
      </c>
      <c r="O152" s="45" t="s">
        <v>401</v>
      </c>
      <c r="P152" s="49" t="s">
        <v>562</v>
      </c>
      <c r="Q152" s="10" t="s">
        <v>1350</v>
      </c>
    </row>
    <row r="153" spans="1:17" s="48" customFormat="1" ht="60" x14ac:dyDescent="0.25">
      <c r="A153" s="49">
        <f t="shared" si="2"/>
        <v>148</v>
      </c>
      <c r="B153" s="81">
        <v>42395</v>
      </c>
      <c r="C153" s="81">
        <v>42395</v>
      </c>
      <c r="D153" s="40">
        <v>64</v>
      </c>
      <c r="E153" s="15">
        <v>243374.85</v>
      </c>
      <c r="F153" s="15">
        <v>0</v>
      </c>
      <c r="G153" s="83" t="s">
        <v>402</v>
      </c>
      <c r="H153" s="58" t="s">
        <v>402</v>
      </c>
      <c r="I153" s="45" t="s">
        <v>387</v>
      </c>
      <c r="J153" s="49" t="s">
        <v>403</v>
      </c>
      <c r="K153" s="10" t="s">
        <v>14</v>
      </c>
      <c r="L153" s="10" t="s">
        <v>14</v>
      </c>
      <c r="M153" s="46" t="s">
        <v>271</v>
      </c>
      <c r="N153" s="58" t="s">
        <v>405</v>
      </c>
      <c r="O153" s="45" t="s">
        <v>406</v>
      </c>
      <c r="P153" s="49" t="s">
        <v>577</v>
      </c>
      <c r="Q153" s="45" t="s">
        <v>1354</v>
      </c>
    </row>
    <row r="154" spans="1:17" s="48" customFormat="1" ht="60" x14ac:dyDescent="0.25">
      <c r="A154" s="49">
        <f t="shared" si="2"/>
        <v>149</v>
      </c>
      <c r="B154" s="81">
        <v>42395</v>
      </c>
      <c r="C154" s="81">
        <v>42396</v>
      </c>
      <c r="D154" s="40">
        <v>1</v>
      </c>
      <c r="E154" s="15">
        <f>338458</f>
        <v>338458</v>
      </c>
      <c r="F154" s="15">
        <v>25</v>
      </c>
      <c r="G154" s="83" t="s">
        <v>328</v>
      </c>
      <c r="H154" s="83" t="s">
        <v>328</v>
      </c>
      <c r="I154" s="44" t="s">
        <v>407</v>
      </c>
      <c r="J154" s="49" t="s">
        <v>483</v>
      </c>
      <c r="K154" s="10" t="s">
        <v>14</v>
      </c>
      <c r="L154" s="10" t="s">
        <v>14</v>
      </c>
      <c r="M154" s="46" t="s">
        <v>65</v>
      </c>
      <c r="N154" s="58" t="s">
        <v>330</v>
      </c>
      <c r="O154" s="45" t="s">
        <v>408</v>
      </c>
      <c r="P154" s="49" t="s">
        <v>542</v>
      </c>
      <c r="Q154" s="45" t="s">
        <v>1355</v>
      </c>
    </row>
    <row r="155" spans="1:17" s="48" customFormat="1" ht="75" x14ac:dyDescent="0.25">
      <c r="A155" s="49">
        <f t="shared" si="2"/>
        <v>150</v>
      </c>
      <c r="B155" s="81">
        <v>42409</v>
      </c>
      <c r="C155" s="81">
        <v>42409</v>
      </c>
      <c r="D155" s="40">
        <v>3</v>
      </c>
      <c r="E155" s="15">
        <v>163615.18</v>
      </c>
      <c r="F155" s="15">
        <v>0</v>
      </c>
      <c r="G155" s="83" t="s">
        <v>409</v>
      </c>
      <c r="H155" s="83" t="s">
        <v>409</v>
      </c>
      <c r="I155" s="44" t="s">
        <v>118</v>
      </c>
      <c r="J155" s="49" t="s">
        <v>410</v>
      </c>
      <c r="K155" s="10" t="s">
        <v>14</v>
      </c>
      <c r="L155" s="10" t="s">
        <v>14</v>
      </c>
      <c r="M155" s="46" t="s">
        <v>1373</v>
      </c>
      <c r="N155" s="58" t="s">
        <v>121</v>
      </c>
      <c r="O155" s="45" t="s">
        <v>412</v>
      </c>
      <c r="P155" s="49" t="s">
        <v>577</v>
      </c>
      <c r="Q155" s="45" t="s">
        <v>1356</v>
      </c>
    </row>
    <row r="156" spans="1:17" s="48" customFormat="1" ht="60" x14ac:dyDescent="0.25">
      <c r="A156" s="49">
        <f t="shared" si="2"/>
        <v>151</v>
      </c>
      <c r="B156" s="81">
        <v>42409</v>
      </c>
      <c r="C156" s="81">
        <v>42409</v>
      </c>
      <c r="D156" s="40">
        <v>111</v>
      </c>
      <c r="E156" s="15">
        <v>480001.2</v>
      </c>
      <c r="F156" s="15">
        <v>0</v>
      </c>
      <c r="G156" s="68" t="s">
        <v>413</v>
      </c>
      <c r="H156" s="68" t="s">
        <v>413</v>
      </c>
      <c r="I156" s="45" t="s">
        <v>387</v>
      </c>
      <c r="J156" s="49" t="s">
        <v>403</v>
      </c>
      <c r="K156" s="10" t="s">
        <v>14</v>
      </c>
      <c r="L156" s="10" t="s">
        <v>14</v>
      </c>
      <c r="M156" s="46" t="s">
        <v>114</v>
      </c>
      <c r="N156" s="58" t="s">
        <v>115</v>
      </c>
      <c r="O156" s="45" t="s">
        <v>415</v>
      </c>
      <c r="P156" s="49" t="s">
        <v>573</v>
      </c>
      <c r="Q156" s="45" t="s">
        <v>1353</v>
      </c>
    </row>
    <row r="157" spans="1:17" s="48" customFormat="1" ht="75" x14ac:dyDescent="0.25">
      <c r="A157" s="49">
        <f t="shared" si="2"/>
        <v>152</v>
      </c>
      <c r="B157" s="81">
        <v>42409</v>
      </c>
      <c r="C157" s="81">
        <v>42410</v>
      </c>
      <c r="D157" s="40">
        <v>2</v>
      </c>
      <c r="E157" s="15">
        <f>156890</f>
        <v>156890</v>
      </c>
      <c r="F157" s="15">
        <v>25</v>
      </c>
      <c r="G157" s="83" t="s">
        <v>328</v>
      </c>
      <c r="H157" s="83" t="s">
        <v>328</v>
      </c>
      <c r="I157" s="44" t="s">
        <v>407</v>
      </c>
      <c r="J157" s="49" t="s">
        <v>483</v>
      </c>
      <c r="K157" s="10" t="s">
        <v>14</v>
      </c>
      <c r="L157" s="10" t="s">
        <v>14</v>
      </c>
      <c r="M157" s="46" t="s">
        <v>65</v>
      </c>
      <c r="N157" s="58" t="s">
        <v>330</v>
      </c>
      <c r="O157" s="45" t="s">
        <v>416</v>
      </c>
      <c r="P157" s="49" t="s">
        <v>542</v>
      </c>
      <c r="Q157" s="45" t="s">
        <v>1351</v>
      </c>
    </row>
    <row r="158" spans="1:17" s="48" customFormat="1" ht="60" x14ac:dyDescent="0.25">
      <c r="A158" s="49">
        <f t="shared" si="2"/>
        <v>153</v>
      </c>
      <c r="B158" s="81">
        <v>42412</v>
      </c>
      <c r="C158" s="81">
        <v>42412</v>
      </c>
      <c r="D158" s="40">
        <v>140</v>
      </c>
      <c r="E158" s="15">
        <v>753783.88</v>
      </c>
      <c r="F158" s="15">
        <v>0</v>
      </c>
      <c r="G158" s="69" t="s">
        <v>417</v>
      </c>
      <c r="H158" s="69" t="s">
        <v>417</v>
      </c>
      <c r="I158" s="45" t="s">
        <v>387</v>
      </c>
      <c r="J158" s="49" t="s">
        <v>418</v>
      </c>
      <c r="K158" s="10" t="s">
        <v>14</v>
      </c>
      <c r="L158" s="10" t="s">
        <v>14</v>
      </c>
      <c r="M158" s="46" t="s">
        <v>65</v>
      </c>
      <c r="N158" s="58" t="s">
        <v>419</v>
      </c>
      <c r="O158" s="45" t="s">
        <v>420</v>
      </c>
      <c r="P158" s="49" t="s">
        <v>551</v>
      </c>
      <c r="Q158" s="45" t="s">
        <v>1299</v>
      </c>
    </row>
    <row r="159" spans="1:17" s="48" customFormat="1" ht="75" x14ac:dyDescent="0.25">
      <c r="A159" s="49">
        <f t="shared" si="2"/>
        <v>154</v>
      </c>
      <c r="B159" s="81">
        <v>42420</v>
      </c>
      <c r="C159" s="81">
        <v>42420</v>
      </c>
      <c r="D159" s="40">
        <v>177</v>
      </c>
      <c r="E159" s="15">
        <v>289270.73</v>
      </c>
      <c r="F159" s="15">
        <v>0</v>
      </c>
      <c r="G159" s="70" t="s">
        <v>354</v>
      </c>
      <c r="H159" s="70" t="s">
        <v>354</v>
      </c>
      <c r="I159" s="45" t="s">
        <v>387</v>
      </c>
      <c r="J159" s="45" t="s">
        <v>355</v>
      </c>
      <c r="K159" s="45" t="s">
        <v>14</v>
      </c>
      <c r="L159" s="45" t="s">
        <v>14</v>
      </c>
      <c r="M159" s="46" t="s">
        <v>1210</v>
      </c>
      <c r="N159" s="58" t="s">
        <v>356</v>
      </c>
      <c r="O159" s="47" t="s">
        <v>422</v>
      </c>
      <c r="P159" s="45" t="s">
        <v>542</v>
      </c>
      <c r="Q159" s="45" t="s">
        <v>1214</v>
      </c>
    </row>
    <row r="160" spans="1:17" s="48" customFormat="1" ht="75" x14ac:dyDescent="0.25">
      <c r="A160" s="49">
        <f t="shared" si="2"/>
        <v>155</v>
      </c>
      <c r="B160" s="81">
        <v>42420</v>
      </c>
      <c r="C160" s="81">
        <v>42420</v>
      </c>
      <c r="D160" s="40">
        <v>180</v>
      </c>
      <c r="E160" s="15">
        <v>179626.33</v>
      </c>
      <c r="F160" s="15">
        <v>0</v>
      </c>
      <c r="G160" s="42" t="s">
        <v>423</v>
      </c>
      <c r="H160" s="42" t="s">
        <v>423</v>
      </c>
      <c r="I160" s="45" t="s">
        <v>387</v>
      </c>
      <c r="J160" s="45" t="s">
        <v>424</v>
      </c>
      <c r="K160" s="45" t="s">
        <v>14</v>
      </c>
      <c r="L160" s="45" t="s">
        <v>14</v>
      </c>
      <c r="M160" s="46" t="s">
        <v>890</v>
      </c>
      <c r="N160" s="58" t="s">
        <v>425</v>
      </c>
      <c r="O160" s="47" t="s">
        <v>426</v>
      </c>
      <c r="P160" s="45" t="s">
        <v>577</v>
      </c>
      <c r="Q160" s="45" t="s">
        <v>1352</v>
      </c>
    </row>
    <row r="161" spans="1:17" s="48" customFormat="1" ht="75" x14ac:dyDescent="0.25">
      <c r="A161" s="49">
        <f t="shared" si="2"/>
        <v>156</v>
      </c>
      <c r="B161" s="81">
        <v>42420</v>
      </c>
      <c r="C161" s="81">
        <v>42420</v>
      </c>
      <c r="D161" s="40">
        <v>178</v>
      </c>
      <c r="E161" s="15">
        <v>225400</v>
      </c>
      <c r="F161" s="15">
        <v>0</v>
      </c>
      <c r="G161" s="42" t="s">
        <v>367</v>
      </c>
      <c r="H161" s="42" t="s">
        <v>367</v>
      </c>
      <c r="I161" s="45" t="s">
        <v>387</v>
      </c>
      <c r="J161" s="45" t="s">
        <v>368</v>
      </c>
      <c r="K161" s="45" t="s">
        <v>14</v>
      </c>
      <c r="L161" s="45" t="s">
        <v>14</v>
      </c>
      <c r="M161" s="46" t="s">
        <v>65</v>
      </c>
      <c r="N161" s="58" t="s">
        <v>369</v>
      </c>
      <c r="O161" s="47" t="s">
        <v>427</v>
      </c>
      <c r="P161" s="45" t="s">
        <v>542</v>
      </c>
      <c r="Q161" s="45" t="s">
        <v>1317</v>
      </c>
    </row>
    <row r="162" spans="1:17" s="48" customFormat="1" ht="75" x14ac:dyDescent="0.25">
      <c r="A162" s="49">
        <f t="shared" si="2"/>
        <v>157</v>
      </c>
      <c r="B162" s="14">
        <v>42420</v>
      </c>
      <c r="C162" s="14">
        <v>42420</v>
      </c>
      <c r="D162" s="9">
        <v>179</v>
      </c>
      <c r="E162" s="15">
        <v>237944</v>
      </c>
      <c r="F162" s="15">
        <v>0</v>
      </c>
      <c r="G162" s="42" t="s">
        <v>372</v>
      </c>
      <c r="H162" s="42" t="s">
        <v>372</v>
      </c>
      <c r="I162" s="45" t="s">
        <v>387</v>
      </c>
      <c r="J162" s="10" t="s">
        <v>59</v>
      </c>
      <c r="K162" s="45" t="s">
        <v>14</v>
      </c>
      <c r="L162" s="45" t="s">
        <v>14</v>
      </c>
      <c r="M162" s="16" t="s">
        <v>428</v>
      </c>
      <c r="N162" s="11" t="s">
        <v>429</v>
      </c>
      <c r="O162" s="52" t="s">
        <v>430</v>
      </c>
      <c r="P162" s="10" t="s">
        <v>542</v>
      </c>
      <c r="Q162" s="10" t="s">
        <v>1318</v>
      </c>
    </row>
    <row r="163" spans="1:17" s="53" customFormat="1" ht="75" x14ac:dyDescent="0.25">
      <c r="A163" s="49">
        <f t="shared" si="2"/>
        <v>158</v>
      </c>
      <c r="B163" s="14">
        <v>42426</v>
      </c>
      <c r="C163" s="14">
        <v>42426</v>
      </c>
      <c r="D163" s="9">
        <v>201</v>
      </c>
      <c r="E163" s="15">
        <v>2353689.06</v>
      </c>
      <c r="F163" s="15">
        <v>0</v>
      </c>
      <c r="G163" s="42" t="s">
        <v>431</v>
      </c>
      <c r="H163" s="42" t="s">
        <v>431</v>
      </c>
      <c r="I163" s="45" t="s">
        <v>387</v>
      </c>
      <c r="J163" s="10" t="s">
        <v>432</v>
      </c>
      <c r="K163" s="45" t="s">
        <v>14</v>
      </c>
      <c r="L163" s="45" t="s">
        <v>14</v>
      </c>
      <c r="M163" s="16" t="s">
        <v>433</v>
      </c>
      <c r="N163" s="11" t="s">
        <v>434</v>
      </c>
      <c r="O163" s="52" t="s">
        <v>435</v>
      </c>
      <c r="P163" s="10" t="s">
        <v>537</v>
      </c>
      <c r="Q163" s="10" t="s">
        <v>1316</v>
      </c>
    </row>
    <row r="164" spans="1:17" s="13" customFormat="1" ht="75" x14ac:dyDescent="0.25">
      <c r="A164" s="49">
        <f t="shared" si="2"/>
        <v>159</v>
      </c>
      <c r="B164" s="14">
        <v>42426</v>
      </c>
      <c r="C164" s="14">
        <v>42426</v>
      </c>
      <c r="D164" s="9">
        <v>194</v>
      </c>
      <c r="E164" s="15">
        <v>350000</v>
      </c>
      <c r="F164" s="15">
        <v>0</v>
      </c>
      <c r="G164" s="11" t="s">
        <v>436</v>
      </c>
      <c r="H164" s="11" t="s">
        <v>436</v>
      </c>
      <c r="I164" s="45" t="s">
        <v>387</v>
      </c>
      <c r="J164" s="10" t="s">
        <v>437</v>
      </c>
      <c r="K164" s="45" t="s">
        <v>14</v>
      </c>
      <c r="L164" s="45" t="s">
        <v>14</v>
      </c>
      <c r="M164" s="16" t="s">
        <v>867</v>
      </c>
      <c r="N164" s="11" t="s">
        <v>439</v>
      </c>
      <c r="O164" s="12" t="s">
        <v>440</v>
      </c>
      <c r="P164" s="10" t="s">
        <v>551</v>
      </c>
      <c r="Q164" s="10" t="s">
        <v>1314</v>
      </c>
    </row>
    <row r="165" spans="1:17" s="71" customFormat="1" ht="75" x14ac:dyDescent="0.25">
      <c r="A165" s="39">
        <f t="shared" si="2"/>
        <v>160</v>
      </c>
      <c r="B165" s="14">
        <v>42426</v>
      </c>
      <c r="C165" s="14">
        <v>42426</v>
      </c>
      <c r="D165" s="9">
        <v>200</v>
      </c>
      <c r="E165" s="15">
        <v>5358015.16</v>
      </c>
      <c r="F165" s="15">
        <v>0</v>
      </c>
      <c r="G165" s="84" t="s">
        <v>441</v>
      </c>
      <c r="H165" s="84" t="s">
        <v>441</v>
      </c>
      <c r="I165" s="10" t="s">
        <v>387</v>
      </c>
      <c r="J165" s="10" t="s">
        <v>391</v>
      </c>
      <c r="K165" s="10" t="s">
        <v>14</v>
      </c>
      <c r="L165" s="10" t="s">
        <v>14</v>
      </c>
      <c r="M165" s="10" t="s">
        <v>442</v>
      </c>
      <c r="N165" s="11" t="s">
        <v>443</v>
      </c>
      <c r="O165" s="10" t="s">
        <v>444</v>
      </c>
      <c r="P165" s="10" t="s">
        <v>537</v>
      </c>
      <c r="Q165" s="10" t="s">
        <v>1315</v>
      </c>
    </row>
    <row r="166" spans="1:17" s="13" customFormat="1" ht="75" x14ac:dyDescent="0.25">
      <c r="A166" s="49">
        <f t="shared" si="2"/>
        <v>161</v>
      </c>
      <c r="B166" s="14">
        <v>42429</v>
      </c>
      <c r="C166" s="14">
        <v>42429</v>
      </c>
      <c r="D166" s="9">
        <v>934</v>
      </c>
      <c r="E166" s="41">
        <v>600000</v>
      </c>
      <c r="F166" s="41">
        <v>0</v>
      </c>
      <c r="G166" s="83" t="s">
        <v>707</v>
      </c>
      <c r="H166" s="83" t="s">
        <v>707</v>
      </c>
      <c r="I166" s="23" t="s">
        <v>12</v>
      </c>
      <c r="J166" s="49" t="s">
        <v>445</v>
      </c>
      <c r="K166" s="45" t="s">
        <v>14</v>
      </c>
      <c r="L166" s="45" t="s">
        <v>14</v>
      </c>
      <c r="M166" s="45" t="s">
        <v>275</v>
      </c>
      <c r="N166" s="11" t="s">
        <v>447</v>
      </c>
      <c r="O166" s="45" t="s">
        <v>448</v>
      </c>
      <c r="P166" s="49" t="s">
        <v>551</v>
      </c>
      <c r="Q166" s="10" t="s">
        <v>1314</v>
      </c>
    </row>
    <row r="167" spans="1:17" s="13" customFormat="1" ht="75" x14ac:dyDescent="0.25">
      <c r="A167" s="39">
        <f t="shared" si="2"/>
        <v>162</v>
      </c>
      <c r="B167" s="14">
        <v>42430</v>
      </c>
      <c r="C167" s="14">
        <v>42430</v>
      </c>
      <c r="D167" s="9">
        <v>934</v>
      </c>
      <c r="E167" s="127">
        <v>-600000</v>
      </c>
      <c r="F167" s="15">
        <v>0</v>
      </c>
      <c r="G167" s="84" t="s">
        <v>707</v>
      </c>
      <c r="H167" s="84" t="s">
        <v>707</v>
      </c>
      <c r="I167" s="20" t="s">
        <v>12</v>
      </c>
      <c r="J167" s="39" t="s">
        <v>445</v>
      </c>
      <c r="K167" s="10" t="s">
        <v>14</v>
      </c>
      <c r="L167" s="10" t="s">
        <v>14</v>
      </c>
      <c r="M167" s="10" t="s">
        <v>275</v>
      </c>
      <c r="N167" s="11" t="s">
        <v>447</v>
      </c>
      <c r="O167" s="10" t="s">
        <v>448</v>
      </c>
      <c r="P167" s="39" t="s">
        <v>551</v>
      </c>
      <c r="Q167" s="10" t="s">
        <v>805</v>
      </c>
    </row>
    <row r="168" spans="1:17" s="71" customFormat="1" ht="75" x14ac:dyDescent="0.25">
      <c r="A168" s="49">
        <f t="shared" si="2"/>
        <v>163</v>
      </c>
      <c r="B168" s="14">
        <v>42451</v>
      </c>
      <c r="C168" s="14">
        <v>42451</v>
      </c>
      <c r="D168" s="9">
        <v>1277</v>
      </c>
      <c r="E168" s="15">
        <v>600000</v>
      </c>
      <c r="F168" s="15">
        <v>0</v>
      </c>
      <c r="G168" s="84" t="s">
        <v>707</v>
      </c>
      <c r="H168" s="84" t="s">
        <v>707</v>
      </c>
      <c r="I168" s="20" t="s">
        <v>12</v>
      </c>
      <c r="J168" s="39" t="s">
        <v>445</v>
      </c>
      <c r="K168" s="10" t="s">
        <v>14</v>
      </c>
      <c r="L168" s="10" t="s">
        <v>14</v>
      </c>
      <c r="M168" s="10" t="s">
        <v>275</v>
      </c>
      <c r="N168" s="11" t="s">
        <v>447</v>
      </c>
      <c r="O168" s="10" t="s">
        <v>448</v>
      </c>
      <c r="P168" s="39" t="s">
        <v>551</v>
      </c>
      <c r="Q168" s="10" t="s">
        <v>1324</v>
      </c>
    </row>
    <row r="169" spans="1:17" s="13" customFormat="1" ht="60" x14ac:dyDescent="0.25">
      <c r="A169" s="49">
        <f t="shared" si="2"/>
        <v>164</v>
      </c>
      <c r="B169" s="14">
        <v>42429</v>
      </c>
      <c r="C169" s="14">
        <v>42429</v>
      </c>
      <c r="D169" s="9">
        <v>203</v>
      </c>
      <c r="E169" s="15">
        <v>349118</v>
      </c>
      <c r="F169" s="15">
        <v>0</v>
      </c>
      <c r="G169" s="83" t="s">
        <v>449</v>
      </c>
      <c r="H169" s="83" t="s">
        <v>449</v>
      </c>
      <c r="I169" s="45" t="s">
        <v>387</v>
      </c>
      <c r="J169" s="49" t="s">
        <v>285</v>
      </c>
      <c r="K169" s="45" t="s">
        <v>26</v>
      </c>
      <c r="L169" s="45" t="s">
        <v>283</v>
      </c>
      <c r="M169" s="16" t="s">
        <v>194</v>
      </c>
      <c r="N169" s="11" t="s">
        <v>61</v>
      </c>
      <c r="O169" s="45" t="s">
        <v>450</v>
      </c>
      <c r="P169" s="49" t="s">
        <v>542</v>
      </c>
      <c r="Q169" s="10" t="s">
        <v>1323</v>
      </c>
    </row>
    <row r="170" spans="1:17" s="13" customFormat="1" ht="75" x14ac:dyDescent="0.25">
      <c r="A170" s="49">
        <f t="shared" si="2"/>
        <v>165</v>
      </c>
      <c r="B170" s="14">
        <v>42440</v>
      </c>
      <c r="C170" s="14">
        <v>42440</v>
      </c>
      <c r="D170" s="9">
        <v>265</v>
      </c>
      <c r="E170" s="15">
        <v>101436.71</v>
      </c>
      <c r="F170" s="15">
        <v>0</v>
      </c>
      <c r="G170" s="72" t="s">
        <v>451</v>
      </c>
      <c r="H170" s="72" t="s">
        <v>451</v>
      </c>
      <c r="I170" s="45" t="s">
        <v>387</v>
      </c>
      <c r="J170" s="73" t="s">
        <v>85</v>
      </c>
      <c r="K170" s="45" t="s">
        <v>14</v>
      </c>
      <c r="L170" s="45" t="s">
        <v>14</v>
      </c>
      <c r="M170" s="16" t="s">
        <v>86</v>
      </c>
      <c r="N170" s="11" t="s">
        <v>87</v>
      </c>
      <c r="O170" s="66" t="s">
        <v>453</v>
      </c>
      <c r="P170" s="73" t="s">
        <v>551</v>
      </c>
      <c r="Q170" s="10" t="s">
        <v>1193</v>
      </c>
    </row>
    <row r="171" spans="1:17" s="13" customFormat="1" ht="75" x14ac:dyDescent="0.25">
      <c r="A171" s="49">
        <f t="shared" si="2"/>
        <v>166</v>
      </c>
      <c r="B171" s="14">
        <v>42440</v>
      </c>
      <c r="C171" s="14">
        <v>42440</v>
      </c>
      <c r="D171" s="9">
        <v>264</v>
      </c>
      <c r="E171" s="15">
        <v>151000</v>
      </c>
      <c r="F171" s="15">
        <v>0</v>
      </c>
      <c r="G171" s="72" t="s">
        <v>454</v>
      </c>
      <c r="H171" s="72" t="s">
        <v>454</v>
      </c>
      <c r="I171" s="45" t="s">
        <v>387</v>
      </c>
      <c r="J171" s="73" t="s">
        <v>54</v>
      </c>
      <c r="K171" s="45" t="s">
        <v>14</v>
      </c>
      <c r="L171" s="45" t="s">
        <v>14</v>
      </c>
      <c r="M171" s="16" t="s">
        <v>939</v>
      </c>
      <c r="N171" s="11" t="s">
        <v>229</v>
      </c>
      <c r="O171" s="66" t="s">
        <v>455</v>
      </c>
      <c r="P171" s="73" t="s">
        <v>551</v>
      </c>
      <c r="Q171" s="10" t="s">
        <v>1322</v>
      </c>
    </row>
    <row r="172" spans="1:17" s="13" customFormat="1" ht="75" x14ac:dyDescent="0.25">
      <c r="A172" s="49">
        <f t="shared" si="2"/>
        <v>167</v>
      </c>
      <c r="B172" s="14">
        <v>42440</v>
      </c>
      <c r="C172" s="14">
        <v>42440</v>
      </c>
      <c r="D172" s="9">
        <v>266</v>
      </c>
      <c r="E172" s="41">
        <v>63000</v>
      </c>
      <c r="F172" s="41">
        <v>0</v>
      </c>
      <c r="G172" s="72" t="s">
        <v>456</v>
      </c>
      <c r="H172" s="72" t="s">
        <v>456</v>
      </c>
      <c r="I172" s="45" t="s">
        <v>387</v>
      </c>
      <c r="J172" s="73" t="s">
        <v>39</v>
      </c>
      <c r="K172" s="45" t="s">
        <v>26</v>
      </c>
      <c r="L172" s="45" t="s">
        <v>248</v>
      </c>
      <c r="M172" s="16" t="s">
        <v>141</v>
      </c>
      <c r="N172" s="11" t="s">
        <v>458</v>
      </c>
      <c r="O172" s="66" t="s">
        <v>459</v>
      </c>
      <c r="P172" s="73" t="s">
        <v>542</v>
      </c>
      <c r="Q172" s="73" t="s">
        <v>1321</v>
      </c>
    </row>
    <row r="173" spans="1:17" s="13" customFormat="1" ht="60" x14ac:dyDescent="0.25">
      <c r="A173" s="49">
        <f t="shared" si="2"/>
        <v>168</v>
      </c>
      <c r="B173" s="14">
        <v>42440</v>
      </c>
      <c r="C173" s="14">
        <v>42440</v>
      </c>
      <c r="D173" s="9">
        <v>4</v>
      </c>
      <c r="E173" s="41">
        <v>336495.7</v>
      </c>
      <c r="F173" s="41">
        <v>0</v>
      </c>
      <c r="G173" s="83" t="s">
        <v>460</v>
      </c>
      <c r="H173" s="83" t="s">
        <v>460</v>
      </c>
      <c r="I173" s="50" t="s">
        <v>118</v>
      </c>
      <c r="J173" s="73" t="s">
        <v>384</v>
      </c>
      <c r="K173" s="45" t="s">
        <v>14</v>
      </c>
      <c r="L173" s="45" t="s">
        <v>14</v>
      </c>
      <c r="M173" s="16" t="s">
        <v>385</v>
      </c>
      <c r="N173" s="11" t="s">
        <v>188</v>
      </c>
      <c r="O173" s="45" t="s">
        <v>461</v>
      </c>
      <c r="P173" s="73" t="s">
        <v>573</v>
      </c>
      <c r="Q173" s="73" t="s">
        <v>1320</v>
      </c>
    </row>
    <row r="174" spans="1:17" s="13" customFormat="1" ht="75" x14ac:dyDescent="0.25">
      <c r="A174" s="49">
        <f t="shared" si="2"/>
        <v>169</v>
      </c>
      <c r="B174" s="14">
        <v>42440</v>
      </c>
      <c r="C174" s="14">
        <v>42440</v>
      </c>
      <c r="D174" s="9">
        <v>267</v>
      </c>
      <c r="E174" s="41">
        <v>97000</v>
      </c>
      <c r="F174" s="41">
        <v>0</v>
      </c>
      <c r="G174" s="72" t="s">
        <v>200</v>
      </c>
      <c r="H174" s="72" t="s">
        <v>200</v>
      </c>
      <c r="I174" s="45" t="s">
        <v>387</v>
      </c>
      <c r="J174" s="73" t="s">
        <v>201</v>
      </c>
      <c r="K174" s="45" t="s">
        <v>14</v>
      </c>
      <c r="L174" s="45" t="s">
        <v>14</v>
      </c>
      <c r="M174" s="16" t="s">
        <v>1210</v>
      </c>
      <c r="N174" s="11" t="s">
        <v>203</v>
      </c>
      <c r="O174" s="66" t="s">
        <v>462</v>
      </c>
      <c r="P174" s="73" t="s">
        <v>551</v>
      </c>
      <c r="Q174" s="73" t="s">
        <v>1213</v>
      </c>
    </row>
    <row r="175" spans="1:17" s="13" customFormat="1" ht="75" x14ac:dyDescent="0.25">
      <c r="A175" s="49">
        <f t="shared" si="2"/>
        <v>170</v>
      </c>
      <c r="B175" s="56">
        <v>42443</v>
      </c>
      <c r="C175" s="56">
        <v>42443</v>
      </c>
      <c r="D175" s="9">
        <v>275</v>
      </c>
      <c r="E175" s="41">
        <v>1751828.65</v>
      </c>
      <c r="F175" s="41">
        <v>0</v>
      </c>
      <c r="G175" s="72" t="s">
        <v>463</v>
      </c>
      <c r="H175" s="72" t="s">
        <v>463</v>
      </c>
      <c r="I175" s="45" t="s">
        <v>387</v>
      </c>
      <c r="J175" s="45" t="s">
        <v>432</v>
      </c>
      <c r="K175" s="45" t="s">
        <v>14</v>
      </c>
      <c r="L175" s="45" t="s">
        <v>14</v>
      </c>
      <c r="M175" s="16" t="s">
        <v>40</v>
      </c>
      <c r="N175" s="11" t="s">
        <v>464</v>
      </c>
      <c r="O175" s="45" t="s">
        <v>465</v>
      </c>
      <c r="P175" s="45" t="s">
        <v>537</v>
      </c>
      <c r="Q175" s="45" t="s">
        <v>1319</v>
      </c>
    </row>
    <row r="176" spans="1:17" s="13" customFormat="1" ht="75" x14ac:dyDescent="0.25">
      <c r="A176" s="49">
        <f t="shared" si="2"/>
        <v>171</v>
      </c>
      <c r="B176" s="56">
        <v>42445</v>
      </c>
      <c r="C176" s="56">
        <v>42445</v>
      </c>
      <c r="D176" s="9">
        <v>1175</v>
      </c>
      <c r="E176" s="41">
        <v>360000</v>
      </c>
      <c r="F176" s="41">
        <v>0</v>
      </c>
      <c r="G176" s="57" t="s">
        <v>332</v>
      </c>
      <c r="H176" s="57" t="s">
        <v>332</v>
      </c>
      <c r="I176" s="23" t="s">
        <v>12</v>
      </c>
      <c r="J176" s="10" t="s">
        <v>186</v>
      </c>
      <c r="K176" s="45" t="s">
        <v>14</v>
      </c>
      <c r="L176" s="45" t="s">
        <v>14</v>
      </c>
      <c r="M176" s="16" t="s">
        <v>466</v>
      </c>
      <c r="N176" s="11" t="s">
        <v>229</v>
      </c>
      <c r="O176" s="66" t="s">
        <v>467</v>
      </c>
      <c r="P176" s="10" t="s">
        <v>573</v>
      </c>
      <c r="Q176" s="10" t="s">
        <v>1203</v>
      </c>
    </row>
    <row r="177" spans="1:17" s="13" customFormat="1" ht="60" x14ac:dyDescent="0.25">
      <c r="A177" s="49">
        <f t="shared" si="2"/>
        <v>172</v>
      </c>
      <c r="B177" s="56">
        <v>42446</v>
      </c>
      <c r="C177" s="56">
        <v>42446</v>
      </c>
      <c r="D177" s="9">
        <v>306</v>
      </c>
      <c r="E177" s="41">
        <v>60000</v>
      </c>
      <c r="F177" s="41">
        <v>0</v>
      </c>
      <c r="G177" s="58" t="s">
        <v>468</v>
      </c>
      <c r="H177" s="58" t="s">
        <v>468</v>
      </c>
      <c r="I177" s="45" t="s">
        <v>387</v>
      </c>
      <c r="J177" s="10" t="s">
        <v>403</v>
      </c>
      <c r="K177" s="45" t="s">
        <v>14</v>
      </c>
      <c r="L177" s="45" t="s">
        <v>14</v>
      </c>
      <c r="M177" s="45" t="s">
        <v>773</v>
      </c>
      <c r="N177" s="11" t="s">
        <v>470</v>
      </c>
      <c r="O177" s="66" t="s">
        <v>471</v>
      </c>
      <c r="P177" s="10" t="s">
        <v>577</v>
      </c>
      <c r="Q177" s="10" t="s">
        <v>1204</v>
      </c>
    </row>
    <row r="178" spans="1:17" s="13" customFormat="1" ht="60" x14ac:dyDescent="0.25">
      <c r="A178" s="49">
        <f t="shared" si="2"/>
        <v>173</v>
      </c>
      <c r="B178" s="14">
        <v>42446</v>
      </c>
      <c r="C178" s="14">
        <v>42446</v>
      </c>
      <c r="D178" s="9">
        <v>307</v>
      </c>
      <c r="E178" s="15">
        <v>135000</v>
      </c>
      <c r="F178" s="15">
        <v>0</v>
      </c>
      <c r="G178" s="72" t="s">
        <v>472</v>
      </c>
      <c r="H178" s="72" t="s">
        <v>472</v>
      </c>
      <c r="I178" s="45" t="s">
        <v>387</v>
      </c>
      <c r="J178" s="10" t="s">
        <v>403</v>
      </c>
      <c r="K178" s="45" t="s">
        <v>14</v>
      </c>
      <c r="L178" s="45" t="s">
        <v>14</v>
      </c>
      <c r="M178" s="45" t="s">
        <v>1414</v>
      </c>
      <c r="N178" s="11" t="s">
        <v>61</v>
      </c>
      <c r="O178" s="66" t="s">
        <v>474</v>
      </c>
      <c r="P178" s="10" t="s">
        <v>546</v>
      </c>
      <c r="Q178" s="10" t="s">
        <v>1205</v>
      </c>
    </row>
    <row r="179" spans="1:17" s="13" customFormat="1" ht="75" x14ac:dyDescent="0.25">
      <c r="A179" s="49">
        <f t="shared" si="2"/>
        <v>174</v>
      </c>
      <c r="B179" s="14">
        <v>42450</v>
      </c>
      <c r="C179" s="14">
        <v>42450</v>
      </c>
      <c r="D179" s="9">
        <v>323</v>
      </c>
      <c r="E179" s="15">
        <v>213870.36</v>
      </c>
      <c r="F179" s="15">
        <v>0</v>
      </c>
      <c r="G179" s="74" t="s">
        <v>757</v>
      </c>
      <c r="H179" s="74" t="s">
        <v>757</v>
      </c>
      <c r="I179" s="10" t="s">
        <v>387</v>
      </c>
      <c r="J179" s="10" t="s">
        <v>376</v>
      </c>
      <c r="K179" s="10" t="s">
        <v>14</v>
      </c>
      <c r="L179" s="10" t="s">
        <v>14</v>
      </c>
      <c r="M179" s="10" t="s">
        <v>15</v>
      </c>
      <c r="N179" s="11" t="s">
        <v>476</v>
      </c>
      <c r="O179" s="67" t="s">
        <v>477</v>
      </c>
      <c r="P179" s="10" t="s">
        <v>546</v>
      </c>
      <c r="Q179" s="10" t="s">
        <v>795</v>
      </c>
    </row>
    <row r="180" spans="1:17" s="13" customFormat="1" ht="60" x14ac:dyDescent="0.25">
      <c r="A180" s="49">
        <f t="shared" si="2"/>
        <v>175</v>
      </c>
      <c r="B180" s="14">
        <v>42450</v>
      </c>
      <c r="C180" s="14">
        <v>42450</v>
      </c>
      <c r="D180" s="9">
        <v>322</v>
      </c>
      <c r="E180" s="15">
        <v>338211.25</v>
      </c>
      <c r="F180" s="15">
        <v>0</v>
      </c>
      <c r="G180" s="147" t="s">
        <v>1788</v>
      </c>
      <c r="H180" s="58" t="s">
        <v>478</v>
      </c>
      <c r="I180" s="45" t="s">
        <v>387</v>
      </c>
      <c r="J180" s="45" t="s">
        <v>479</v>
      </c>
      <c r="K180" s="45" t="s">
        <v>14</v>
      </c>
      <c r="L180" s="45" t="s">
        <v>14</v>
      </c>
      <c r="M180" s="45" t="s">
        <v>887</v>
      </c>
      <c r="N180" s="11" t="s">
        <v>480</v>
      </c>
      <c r="O180" s="66" t="s">
        <v>481</v>
      </c>
      <c r="P180" s="45" t="s">
        <v>562</v>
      </c>
      <c r="Q180" s="45" t="s">
        <v>1206</v>
      </c>
    </row>
    <row r="181" spans="1:17" s="13" customFormat="1" ht="60" x14ac:dyDescent="0.25">
      <c r="A181" s="49">
        <f t="shared" si="2"/>
        <v>176</v>
      </c>
      <c r="B181" s="14">
        <v>42450</v>
      </c>
      <c r="C181" s="14">
        <v>42450</v>
      </c>
      <c r="D181" s="9">
        <v>321</v>
      </c>
      <c r="E181" s="15">
        <v>511095</v>
      </c>
      <c r="F181" s="15">
        <v>0</v>
      </c>
      <c r="G181" s="58" t="s">
        <v>482</v>
      </c>
      <c r="H181" s="58" t="s">
        <v>482</v>
      </c>
      <c r="I181" s="45" t="s">
        <v>387</v>
      </c>
      <c r="J181" s="10" t="s">
        <v>483</v>
      </c>
      <c r="K181" s="45" t="s">
        <v>14</v>
      </c>
      <c r="L181" s="45" t="s">
        <v>14</v>
      </c>
      <c r="M181" s="45" t="s">
        <v>40</v>
      </c>
      <c r="N181" s="11" t="s">
        <v>286</v>
      </c>
      <c r="O181" s="66" t="s">
        <v>484</v>
      </c>
      <c r="P181" s="10" t="s">
        <v>542</v>
      </c>
      <c r="Q181" s="10" t="s">
        <v>1207</v>
      </c>
    </row>
    <row r="182" spans="1:17" s="13" customFormat="1" ht="60" x14ac:dyDescent="0.25">
      <c r="A182" s="49">
        <f t="shared" si="2"/>
        <v>177</v>
      </c>
      <c r="B182" s="14">
        <v>42464</v>
      </c>
      <c r="C182" s="14">
        <v>42464</v>
      </c>
      <c r="D182" s="9">
        <v>406</v>
      </c>
      <c r="E182" s="41">
        <v>65945.399999999994</v>
      </c>
      <c r="F182" s="41">
        <v>0</v>
      </c>
      <c r="G182" s="11" t="s">
        <v>485</v>
      </c>
      <c r="H182" s="11" t="s">
        <v>485</v>
      </c>
      <c r="I182" s="45" t="s">
        <v>387</v>
      </c>
      <c r="J182" s="45" t="s">
        <v>486</v>
      </c>
      <c r="K182" s="45" t="s">
        <v>14</v>
      </c>
      <c r="L182" s="45" t="s">
        <v>14</v>
      </c>
      <c r="M182" s="16" t="s">
        <v>912</v>
      </c>
      <c r="N182" s="11" t="s">
        <v>487</v>
      </c>
      <c r="O182" s="12" t="s">
        <v>488</v>
      </c>
      <c r="P182" s="45" t="s">
        <v>542</v>
      </c>
      <c r="Q182" s="45" t="s">
        <v>1093</v>
      </c>
    </row>
    <row r="183" spans="1:17" s="13" customFormat="1" ht="60" x14ac:dyDescent="0.25">
      <c r="A183" s="49">
        <f t="shared" si="2"/>
        <v>178</v>
      </c>
      <c r="B183" s="14">
        <v>42464</v>
      </c>
      <c r="C183" s="14">
        <v>42464</v>
      </c>
      <c r="D183" s="9">
        <v>407</v>
      </c>
      <c r="E183" s="41">
        <v>150281.5</v>
      </c>
      <c r="F183" s="41">
        <v>0</v>
      </c>
      <c r="G183" s="11" t="s">
        <v>489</v>
      </c>
      <c r="H183" s="11" t="s">
        <v>489</v>
      </c>
      <c r="I183" s="20" t="s">
        <v>387</v>
      </c>
      <c r="J183" s="45" t="s">
        <v>39</v>
      </c>
      <c r="K183" s="45" t="s">
        <v>14</v>
      </c>
      <c r="L183" s="45" t="s">
        <v>14</v>
      </c>
      <c r="M183" s="16" t="s">
        <v>965</v>
      </c>
      <c r="N183" s="11" t="s">
        <v>490</v>
      </c>
      <c r="O183" s="12" t="s">
        <v>491</v>
      </c>
      <c r="P183" s="45" t="s">
        <v>542</v>
      </c>
      <c r="Q183" s="45" t="s">
        <v>1094</v>
      </c>
    </row>
    <row r="184" spans="1:17" s="13" customFormat="1" ht="75" x14ac:dyDescent="0.25">
      <c r="A184" s="49">
        <f t="shared" si="2"/>
        <v>179</v>
      </c>
      <c r="B184" s="14">
        <v>42465</v>
      </c>
      <c r="C184" s="14">
        <v>42465</v>
      </c>
      <c r="D184" s="9">
        <v>1</v>
      </c>
      <c r="E184" s="41">
        <v>29697.18</v>
      </c>
      <c r="F184" s="41">
        <v>0</v>
      </c>
      <c r="G184" s="11" t="s">
        <v>159</v>
      </c>
      <c r="H184" s="11" t="s">
        <v>159</v>
      </c>
      <c r="I184" s="20" t="s">
        <v>160</v>
      </c>
      <c r="J184" s="45" t="s">
        <v>161</v>
      </c>
      <c r="K184" s="45" t="s">
        <v>14</v>
      </c>
      <c r="L184" s="45" t="s">
        <v>14</v>
      </c>
      <c r="M184" s="16" t="s">
        <v>492</v>
      </c>
      <c r="N184" s="11" t="s">
        <v>163</v>
      </c>
      <c r="O184" s="12" t="s">
        <v>493</v>
      </c>
      <c r="P184" s="45" t="s">
        <v>551</v>
      </c>
      <c r="Q184" s="45" t="s">
        <v>1095</v>
      </c>
    </row>
    <row r="185" spans="1:17" s="13" customFormat="1" ht="75" x14ac:dyDescent="0.25">
      <c r="A185" s="49">
        <f t="shared" si="2"/>
        <v>180</v>
      </c>
      <c r="B185" s="14">
        <v>42465</v>
      </c>
      <c r="C185" s="14">
        <v>42465</v>
      </c>
      <c r="D185" s="9">
        <v>412</v>
      </c>
      <c r="E185" s="41">
        <v>180847.98</v>
      </c>
      <c r="F185" s="41">
        <v>0</v>
      </c>
      <c r="G185" s="11" t="s">
        <v>494</v>
      </c>
      <c r="H185" s="11" t="s">
        <v>494</v>
      </c>
      <c r="I185" s="20" t="s">
        <v>387</v>
      </c>
      <c r="J185" s="45" t="s">
        <v>495</v>
      </c>
      <c r="K185" s="45" t="s">
        <v>14</v>
      </c>
      <c r="L185" s="45" t="s">
        <v>14</v>
      </c>
      <c r="M185" s="16" t="s">
        <v>50</v>
      </c>
      <c r="N185" s="11" t="s">
        <v>497</v>
      </c>
      <c r="O185" s="12" t="s">
        <v>498</v>
      </c>
      <c r="P185" s="45" t="s">
        <v>546</v>
      </c>
      <c r="Q185" s="45" t="s">
        <v>1096</v>
      </c>
    </row>
    <row r="186" spans="1:17" s="59" customFormat="1" ht="75" x14ac:dyDescent="0.25">
      <c r="A186" s="49">
        <f t="shared" si="2"/>
        <v>181</v>
      </c>
      <c r="B186" s="14">
        <v>42473</v>
      </c>
      <c r="C186" s="14">
        <v>42473</v>
      </c>
      <c r="D186" s="9">
        <v>432</v>
      </c>
      <c r="E186" s="41">
        <v>63000</v>
      </c>
      <c r="F186" s="41">
        <v>0</v>
      </c>
      <c r="G186" s="11" t="s">
        <v>499</v>
      </c>
      <c r="H186" s="11" t="s">
        <v>499</v>
      </c>
      <c r="I186" s="20" t="s">
        <v>387</v>
      </c>
      <c r="J186" s="45" t="s">
        <v>39</v>
      </c>
      <c r="K186" s="45" t="s">
        <v>26</v>
      </c>
      <c r="L186" s="45" t="s">
        <v>248</v>
      </c>
      <c r="M186" s="16" t="s">
        <v>933</v>
      </c>
      <c r="N186" s="11" t="s">
        <v>501</v>
      </c>
      <c r="O186" s="12" t="s">
        <v>502</v>
      </c>
      <c r="P186" s="45" t="s">
        <v>542</v>
      </c>
      <c r="Q186" s="45" t="s">
        <v>1097</v>
      </c>
    </row>
    <row r="187" spans="1:17" s="59" customFormat="1" ht="60" x14ac:dyDescent="0.25">
      <c r="A187" s="49">
        <f t="shared" si="2"/>
        <v>182</v>
      </c>
      <c r="B187" s="14">
        <v>42473</v>
      </c>
      <c r="C187" s="14">
        <v>42473</v>
      </c>
      <c r="D187" s="9">
        <v>431</v>
      </c>
      <c r="E187" s="41">
        <v>24345.56</v>
      </c>
      <c r="F187" s="41">
        <v>0</v>
      </c>
      <c r="G187" s="11" t="s">
        <v>503</v>
      </c>
      <c r="H187" s="11" t="s">
        <v>503</v>
      </c>
      <c r="I187" s="20" t="s">
        <v>387</v>
      </c>
      <c r="J187" s="45" t="s">
        <v>504</v>
      </c>
      <c r="K187" s="45" t="s">
        <v>14</v>
      </c>
      <c r="L187" s="45" t="s">
        <v>14</v>
      </c>
      <c r="M187" s="16" t="s">
        <v>104</v>
      </c>
      <c r="N187" s="11" t="s">
        <v>121</v>
      </c>
      <c r="O187" s="12" t="s">
        <v>505</v>
      </c>
      <c r="P187" s="45" t="s">
        <v>542</v>
      </c>
      <c r="Q187" s="45" t="s">
        <v>1098</v>
      </c>
    </row>
    <row r="188" spans="1:17" s="59" customFormat="1" ht="75" x14ac:dyDescent="0.25">
      <c r="A188" s="49">
        <f t="shared" si="2"/>
        <v>183</v>
      </c>
      <c r="B188" s="14">
        <v>42474</v>
      </c>
      <c r="C188" s="14">
        <v>42474</v>
      </c>
      <c r="D188" s="9">
        <v>437</v>
      </c>
      <c r="E188" s="15">
        <v>164000</v>
      </c>
      <c r="F188" s="15">
        <v>0</v>
      </c>
      <c r="G188" s="11" t="s">
        <v>436</v>
      </c>
      <c r="H188" s="11" t="s">
        <v>436</v>
      </c>
      <c r="I188" s="45" t="s">
        <v>387</v>
      </c>
      <c r="J188" s="10" t="s">
        <v>437</v>
      </c>
      <c r="K188" s="45" t="s">
        <v>14</v>
      </c>
      <c r="L188" s="45" t="s">
        <v>14</v>
      </c>
      <c r="M188" s="16" t="s">
        <v>1276</v>
      </c>
      <c r="N188" s="11" t="s">
        <v>439</v>
      </c>
      <c r="O188" s="12" t="s">
        <v>507</v>
      </c>
      <c r="P188" s="10" t="s">
        <v>551</v>
      </c>
      <c r="Q188" s="10" t="s">
        <v>1099</v>
      </c>
    </row>
    <row r="189" spans="1:17" s="59" customFormat="1" ht="60" x14ac:dyDescent="0.25">
      <c r="A189" s="49">
        <f t="shared" si="2"/>
        <v>184</v>
      </c>
      <c r="B189" s="14">
        <v>42478</v>
      </c>
      <c r="C189" s="14">
        <v>42478</v>
      </c>
      <c r="D189" s="9">
        <v>450</v>
      </c>
      <c r="E189" s="15">
        <v>153000</v>
      </c>
      <c r="F189" s="15">
        <v>0</v>
      </c>
      <c r="G189" s="72" t="s">
        <v>508</v>
      </c>
      <c r="H189" s="72" t="s">
        <v>508</v>
      </c>
      <c r="I189" s="45" t="s">
        <v>387</v>
      </c>
      <c r="J189" s="10" t="s">
        <v>509</v>
      </c>
      <c r="K189" s="45" t="s">
        <v>14</v>
      </c>
      <c r="L189" s="45" t="s">
        <v>14</v>
      </c>
      <c r="M189" s="16" t="s">
        <v>939</v>
      </c>
      <c r="N189" s="11" t="s">
        <v>510</v>
      </c>
      <c r="O189" s="55" t="s">
        <v>511</v>
      </c>
      <c r="P189" s="10" t="s">
        <v>542</v>
      </c>
      <c r="Q189" s="10" t="s">
        <v>1100</v>
      </c>
    </row>
    <row r="190" spans="1:17" s="59" customFormat="1" ht="75" x14ac:dyDescent="0.25">
      <c r="A190" s="49">
        <f t="shared" si="2"/>
        <v>185</v>
      </c>
      <c r="B190" s="14">
        <v>42478</v>
      </c>
      <c r="C190" s="14">
        <v>42478</v>
      </c>
      <c r="D190" s="9">
        <v>451</v>
      </c>
      <c r="E190" s="15">
        <v>419128.09</v>
      </c>
      <c r="F190" s="15">
        <v>0</v>
      </c>
      <c r="G190" s="42" t="s">
        <v>423</v>
      </c>
      <c r="H190" s="42" t="s">
        <v>423</v>
      </c>
      <c r="I190" s="45" t="s">
        <v>387</v>
      </c>
      <c r="J190" s="10" t="s">
        <v>424</v>
      </c>
      <c r="K190" s="45" t="s">
        <v>14</v>
      </c>
      <c r="L190" s="45" t="s">
        <v>14</v>
      </c>
      <c r="M190" s="46" t="s">
        <v>65</v>
      </c>
      <c r="N190" s="11" t="s">
        <v>425</v>
      </c>
      <c r="O190" s="66" t="s">
        <v>512</v>
      </c>
      <c r="P190" s="10" t="s">
        <v>577</v>
      </c>
      <c r="Q190" s="10" t="s">
        <v>1078</v>
      </c>
    </row>
    <row r="191" spans="1:17" s="59" customFormat="1" ht="60" x14ac:dyDescent="0.25">
      <c r="A191" s="49">
        <f t="shared" si="2"/>
        <v>186</v>
      </c>
      <c r="B191" s="14">
        <v>42480</v>
      </c>
      <c r="C191" s="14">
        <v>42480</v>
      </c>
      <c r="D191" s="9">
        <v>459</v>
      </c>
      <c r="E191" s="15">
        <v>396000</v>
      </c>
      <c r="F191" s="15">
        <v>0</v>
      </c>
      <c r="G191" s="68" t="s">
        <v>413</v>
      </c>
      <c r="H191" s="68" t="s">
        <v>413</v>
      </c>
      <c r="I191" s="45" t="s">
        <v>387</v>
      </c>
      <c r="J191" s="10" t="s">
        <v>403</v>
      </c>
      <c r="K191" s="45" t="s">
        <v>14</v>
      </c>
      <c r="L191" s="45" t="s">
        <v>14</v>
      </c>
      <c r="M191" s="16" t="s">
        <v>114</v>
      </c>
      <c r="N191" s="11" t="s">
        <v>115</v>
      </c>
      <c r="O191" s="55" t="s">
        <v>513</v>
      </c>
      <c r="P191" s="10" t="s">
        <v>573</v>
      </c>
      <c r="Q191" s="10" t="s">
        <v>1079</v>
      </c>
    </row>
    <row r="192" spans="1:17" s="59" customFormat="1" ht="75" x14ac:dyDescent="0.25">
      <c r="A192" s="49">
        <f t="shared" si="2"/>
        <v>187</v>
      </c>
      <c r="B192" s="14">
        <v>42480</v>
      </c>
      <c r="C192" s="14">
        <v>42480</v>
      </c>
      <c r="D192" s="9">
        <v>460</v>
      </c>
      <c r="E192" s="15">
        <v>304176.27</v>
      </c>
      <c r="F192" s="15">
        <v>0</v>
      </c>
      <c r="G192" s="68" t="s">
        <v>514</v>
      </c>
      <c r="H192" s="68" t="s">
        <v>514</v>
      </c>
      <c r="I192" s="45" t="s">
        <v>387</v>
      </c>
      <c r="J192" s="45" t="s">
        <v>515</v>
      </c>
      <c r="K192" s="45" t="s">
        <v>14</v>
      </c>
      <c r="L192" s="45" t="s">
        <v>14</v>
      </c>
      <c r="M192" s="16" t="s">
        <v>774</v>
      </c>
      <c r="N192" s="11" t="s">
        <v>464</v>
      </c>
      <c r="O192" s="55" t="s">
        <v>516</v>
      </c>
      <c r="P192" s="45" t="s">
        <v>551</v>
      </c>
      <c r="Q192" s="45" t="s">
        <v>1080</v>
      </c>
    </row>
    <row r="193" spans="1:17" s="59" customFormat="1" ht="75" x14ac:dyDescent="0.25">
      <c r="A193" s="49">
        <f t="shared" si="2"/>
        <v>188</v>
      </c>
      <c r="B193" s="14">
        <v>42485</v>
      </c>
      <c r="C193" s="14">
        <v>42485</v>
      </c>
      <c r="D193" s="9">
        <v>493</v>
      </c>
      <c r="E193" s="15">
        <v>255057.61</v>
      </c>
      <c r="F193" s="15">
        <v>0</v>
      </c>
      <c r="G193" s="58" t="s">
        <v>482</v>
      </c>
      <c r="H193" s="58" t="s">
        <v>482</v>
      </c>
      <c r="I193" s="45" t="s">
        <v>387</v>
      </c>
      <c r="J193" s="10" t="s">
        <v>483</v>
      </c>
      <c r="K193" s="45" t="s">
        <v>14</v>
      </c>
      <c r="L193" s="45" t="s">
        <v>14</v>
      </c>
      <c r="M193" s="16" t="s">
        <v>40</v>
      </c>
      <c r="N193" s="11" t="s">
        <v>61</v>
      </c>
      <c r="O193" s="55" t="s">
        <v>517</v>
      </c>
      <c r="P193" s="10" t="s">
        <v>542</v>
      </c>
      <c r="Q193" s="10" t="s">
        <v>1081</v>
      </c>
    </row>
    <row r="194" spans="1:17" s="13" customFormat="1" ht="75" x14ac:dyDescent="0.25">
      <c r="A194" s="49">
        <f t="shared" si="2"/>
        <v>189</v>
      </c>
      <c r="B194" s="14">
        <v>42487</v>
      </c>
      <c r="C194" s="14">
        <v>42487</v>
      </c>
      <c r="D194" s="9">
        <v>512</v>
      </c>
      <c r="E194" s="15">
        <v>48000</v>
      </c>
      <c r="F194" s="15">
        <v>0</v>
      </c>
      <c r="G194" s="58" t="s">
        <v>227</v>
      </c>
      <c r="H194" s="11" t="s">
        <v>227</v>
      </c>
      <c r="I194" s="45" t="s">
        <v>387</v>
      </c>
      <c r="J194" s="10" t="s">
        <v>54</v>
      </c>
      <c r="K194" s="45" t="s">
        <v>14</v>
      </c>
      <c r="L194" s="45" t="s">
        <v>14</v>
      </c>
      <c r="M194" s="16" t="s">
        <v>228</v>
      </c>
      <c r="N194" s="11" t="s">
        <v>229</v>
      </c>
      <c r="O194" s="55" t="s">
        <v>734</v>
      </c>
      <c r="P194" s="10" t="s">
        <v>551</v>
      </c>
      <c r="Q194" s="10" t="s">
        <v>1082</v>
      </c>
    </row>
    <row r="195" spans="1:17" s="13" customFormat="1" ht="75" x14ac:dyDescent="0.25">
      <c r="A195" s="49">
        <f t="shared" si="2"/>
        <v>190</v>
      </c>
      <c r="B195" s="14">
        <v>42489</v>
      </c>
      <c r="C195" s="14">
        <v>42489</v>
      </c>
      <c r="D195" s="9">
        <v>519</v>
      </c>
      <c r="E195" s="15">
        <v>87321.24</v>
      </c>
      <c r="F195" s="15">
        <v>0</v>
      </c>
      <c r="G195" s="58" t="s">
        <v>84</v>
      </c>
      <c r="H195" s="58" t="s">
        <v>84</v>
      </c>
      <c r="I195" s="45" t="s">
        <v>387</v>
      </c>
      <c r="J195" s="10" t="s">
        <v>85</v>
      </c>
      <c r="K195" s="45" t="s">
        <v>14</v>
      </c>
      <c r="L195" s="45" t="s">
        <v>14</v>
      </c>
      <c r="M195" s="16" t="s">
        <v>86</v>
      </c>
      <c r="N195" s="11" t="s">
        <v>87</v>
      </c>
      <c r="O195" s="55" t="s">
        <v>735</v>
      </c>
      <c r="P195" s="10" t="s">
        <v>551</v>
      </c>
      <c r="Q195" s="10" t="s">
        <v>1083</v>
      </c>
    </row>
    <row r="196" spans="1:17" s="13" customFormat="1" ht="60" x14ac:dyDescent="0.25">
      <c r="A196" s="49">
        <f t="shared" si="2"/>
        <v>191</v>
      </c>
      <c r="B196" s="14">
        <v>42495</v>
      </c>
      <c r="C196" s="14">
        <v>42495</v>
      </c>
      <c r="D196" s="9">
        <v>536</v>
      </c>
      <c r="E196" s="15">
        <v>225581.37</v>
      </c>
      <c r="F196" s="15">
        <v>0</v>
      </c>
      <c r="G196" s="75" t="s">
        <v>786</v>
      </c>
      <c r="H196" s="58" t="s">
        <v>786</v>
      </c>
      <c r="I196" s="45" t="s">
        <v>387</v>
      </c>
      <c r="J196" s="10" t="s">
        <v>763</v>
      </c>
      <c r="K196" s="45" t="s">
        <v>14</v>
      </c>
      <c r="L196" s="45" t="s">
        <v>14</v>
      </c>
      <c r="M196" s="16" t="s">
        <v>787</v>
      </c>
      <c r="N196" s="11" t="s">
        <v>78</v>
      </c>
      <c r="O196" s="55" t="s">
        <v>788</v>
      </c>
      <c r="P196" s="10" t="s">
        <v>562</v>
      </c>
      <c r="Q196" s="10" t="s">
        <v>1084</v>
      </c>
    </row>
    <row r="197" spans="1:17" s="13" customFormat="1" ht="60" x14ac:dyDescent="0.25">
      <c r="A197" s="49">
        <f t="shared" si="2"/>
        <v>192</v>
      </c>
      <c r="B197" s="14">
        <v>42496</v>
      </c>
      <c r="C197" s="14">
        <v>42496</v>
      </c>
      <c r="D197" s="9">
        <v>544</v>
      </c>
      <c r="E197" s="15">
        <v>227430.49</v>
      </c>
      <c r="F197" s="15">
        <v>0</v>
      </c>
      <c r="G197" s="58" t="s">
        <v>53</v>
      </c>
      <c r="H197" s="58" t="s">
        <v>53</v>
      </c>
      <c r="I197" s="45" t="s">
        <v>387</v>
      </c>
      <c r="J197" s="10" t="s">
        <v>54</v>
      </c>
      <c r="K197" s="45" t="s">
        <v>14</v>
      </c>
      <c r="L197" s="45" t="s">
        <v>14</v>
      </c>
      <c r="M197" s="16" t="s">
        <v>55</v>
      </c>
      <c r="N197" s="11" t="s">
        <v>56</v>
      </c>
      <c r="O197" s="55" t="s">
        <v>736</v>
      </c>
      <c r="P197" s="10" t="s">
        <v>551</v>
      </c>
      <c r="Q197" s="10" t="s">
        <v>1085</v>
      </c>
    </row>
    <row r="198" spans="1:17" s="13" customFormat="1" ht="60" x14ac:dyDescent="0.25">
      <c r="A198" s="49">
        <f t="shared" si="2"/>
        <v>193</v>
      </c>
      <c r="B198" s="14">
        <v>42496</v>
      </c>
      <c r="C198" s="14">
        <v>42496</v>
      </c>
      <c r="D198" s="9">
        <v>543</v>
      </c>
      <c r="E198" s="15">
        <v>438326.34</v>
      </c>
      <c r="F198" s="15">
        <v>0</v>
      </c>
      <c r="G198" s="58" t="s">
        <v>738</v>
      </c>
      <c r="H198" s="11" t="s">
        <v>738</v>
      </c>
      <c r="I198" s="45" t="s">
        <v>387</v>
      </c>
      <c r="J198" s="10" t="s">
        <v>424</v>
      </c>
      <c r="K198" s="45" t="s">
        <v>14</v>
      </c>
      <c r="L198" s="45" t="s">
        <v>14</v>
      </c>
      <c r="M198" s="16" t="s">
        <v>767</v>
      </c>
      <c r="N198" s="11" t="s">
        <v>770</v>
      </c>
      <c r="O198" s="55" t="s">
        <v>737</v>
      </c>
      <c r="P198" s="10" t="s">
        <v>600</v>
      </c>
      <c r="Q198" s="10" t="s">
        <v>1202</v>
      </c>
    </row>
    <row r="199" spans="1:17" s="13" customFormat="1" ht="60" x14ac:dyDescent="0.25">
      <c r="A199" s="49">
        <f t="shared" si="2"/>
        <v>194</v>
      </c>
      <c r="B199" s="14">
        <v>42502</v>
      </c>
      <c r="C199" s="14">
        <v>42502</v>
      </c>
      <c r="D199" s="9">
        <v>554</v>
      </c>
      <c r="E199" s="15">
        <v>335150.56</v>
      </c>
      <c r="F199" s="15">
        <v>0</v>
      </c>
      <c r="G199" s="58" t="s">
        <v>741</v>
      </c>
      <c r="H199" s="58" t="s">
        <v>741</v>
      </c>
      <c r="I199" s="45" t="s">
        <v>387</v>
      </c>
      <c r="J199" s="10" t="s">
        <v>740</v>
      </c>
      <c r="K199" s="45" t="s">
        <v>14</v>
      </c>
      <c r="L199" s="45" t="s">
        <v>14</v>
      </c>
      <c r="M199" s="16" t="s">
        <v>768</v>
      </c>
      <c r="N199" s="11" t="s">
        <v>771</v>
      </c>
      <c r="O199" s="55" t="s">
        <v>739</v>
      </c>
      <c r="P199" s="10" t="s">
        <v>551</v>
      </c>
      <c r="Q199" s="10" t="s">
        <v>802</v>
      </c>
    </row>
    <row r="200" spans="1:17" s="13" customFormat="1" ht="60" x14ac:dyDescent="0.25">
      <c r="A200" s="49">
        <f t="shared" ref="A200:A234" si="3">A199+1</f>
        <v>195</v>
      </c>
      <c r="B200" s="14">
        <v>42503</v>
      </c>
      <c r="C200" s="14">
        <v>42503</v>
      </c>
      <c r="D200" s="9">
        <v>567</v>
      </c>
      <c r="E200" s="15">
        <v>57000</v>
      </c>
      <c r="F200" s="15">
        <v>0</v>
      </c>
      <c r="G200" s="58" t="s">
        <v>48</v>
      </c>
      <c r="H200" s="58" t="s">
        <v>48</v>
      </c>
      <c r="I200" s="45" t="s">
        <v>387</v>
      </c>
      <c r="J200" s="10" t="s">
        <v>745</v>
      </c>
      <c r="K200" s="45" t="s">
        <v>14</v>
      </c>
      <c r="L200" s="45" t="s">
        <v>14</v>
      </c>
      <c r="M200" s="16" t="s">
        <v>50</v>
      </c>
      <c r="N200" s="11" t="s">
        <v>51</v>
      </c>
      <c r="O200" s="55" t="s">
        <v>742</v>
      </c>
      <c r="P200" s="10" t="s">
        <v>542</v>
      </c>
      <c r="Q200" s="10" t="s">
        <v>1091</v>
      </c>
    </row>
    <row r="201" spans="1:17" s="13" customFormat="1" ht="60" x14ac:dyDescent="0.25">
      <c r="A201" s="49">
        <f t="shared" si="3"/>
        <v>196</v>
      </c>
      <c r="B201" s="14">
        <v>42503</v>
      </c>
      <c r="C201" s="14">
        <v>42503</v>
      </c>
      <c r="D201" s="9">
        <v>569</v>
      </c>
      <c r="E201" s="15">
        <v>51000</v>
      </c>
      <c r="F201" s="15">
        <v>0</v>
      </c>
      <c r="G201" s="58" t="s">
        <v>747</v>
      </c>
      <c r="H201" s="58" t="s">
        <v>747</v>
      </c>
      <c r="I201" s="45" t="s">
        <v>387</v>
      </c>
      <c r="J201" s="10" t="s">
        <v>746</v>
      </c>
      <c r="K201" s="45" t="s">
        <v>14</v>
      </c>
      <c r="L201" s="45" t="s">
        <v>14</v>
      </c>
      <c r="M201" s="16" t="s">
        <v>769</v>
      </c>
      <c r="N201" s="11" t="s">
        <v>434</v>
      </c>
      <c r="O201" s="55" t="s">
        <v>743</v>
      </c>
      <c r="P201" s="10" t="s">
        <v>542</v>
      </c>
      <c r="Q201" s="10" t="s">
        <v>1092</v>
      </c>
    </row>
    <row r="202" spans="1:17" s="13" customFormat="1" ht="60" x14ac:dyDescent="0.25">
      <c r="A202" s="49">
        <f t="shared" si="3"/>
        <v>197</v>
      </c>
      <c r="B202" s="14">
        <v>42503</v>
      </c>
      <c r="C202" s="14">
        <v>42503</v>
      </c>
      <c r="D202" s="9">
        <v>568</v>
      </c>
      <c r="E202" s="15">
        <v>76678.2</v>
      </c>
      <c r="F202" s="15">
        <v>0</v>
      </c>
      <c r="G202" s="58" t="s">
        <v>748</v>
      </c>
      <c r="H202" s="58" t="s">
        <v>748</v>
      </c>
      <c r="I202" s="45" t="s">
        <v>387</v>
      </c>
      <c r="J202" s="10" t="s">
        <v>59</v>
      </c>
      <c r="K202" s="45" t="s">
        <v>14</v>
      </c>
      <c r="L202" s="45" t="s">
        <v>14</v>
      </c>
      <c r="M202" s="16" t="s">
        <v>60</v>
      </c>
      <c r="N202" s="11" t="s">
        <v>772</v>
      </c>
      <c r="O202" s="55" t="s">
        <v>744</v>
      </c>
      <c r="P202" s="10" t="s">
        <v>542</v>
      </c>
      <c r="Q202" s="10" t="s">
        <v>1086</v>
      </c>
    </row>
    <row r="203" spans="1:17" s="71" customFormat="1" ht="75" x14ac:dyDescent="0.25">
      <c r="A203" s="39">
        <f t="shared" si="3"/>
        <v>198</v>
      </c>
      <c r="B203" s="14">
        <v>42506</v>
      </c>
      <c r="C203" s="14">
        <v>42506</v>
      </c>
      <c r="D203" s="9">
        <v>570</v>
      </c>
      <c r="E203" s="15">
        <v>49225.52</v>
      </c>
      <c r="F203" s="15">
        <v>0</v>
      </c>
      <c r="G203" s="11" t="s">
        <v>84</v>
      </c>
      <c r="H203" s="11" t="s">
        <v>84</v>
      </c>
      <c r="I203" s="10" t="s">
        <v>387</v>
      </c>
      <c r="J203" s="10" t="s">
        <v>85</v>
      </c>
      <c r="K203" s="10" t="s">
        <v>14</v>
      </c>
      <c r="L203" s="10" t="s">
        <v>14</v>
      </c>
      <c r="M203" s="16" t="s">
        <v>86</v>
      </c>
      <c r="N203" s="11" t="s">
        <v>87</v>
      </c>
      <c r="O203" s="64" t="s">
        <v>749</v>
      </c>
      <c r="P203" s="10" t="s">
        <v>551</v>
      </c>
      <c r="Q203" s="10" t="s">
        <v>1192</v>
      </c>
    </row>
    <row r="204" spans="1:17" s="13" customFormat="1" ht="75" x14ac:dyDescent="0.25">
      <c r="A204" s="49">
        <f t="shared" si="3"/>
        <v>199</v>
      </c>
      <c r="B204" s="14">
        <v>42506</v>
      </c>
      <c r="C204" s="14">
        <v>42506</v>
      </c>
      <c r="D204" s="9">
        <v>571</v>
      </c>
      <c r="E204" s="15">
        <v>147000</v>
      </c>
      <c r="F204" s="15">
        <v>0</v>
      </c>
      <c r="G204" s="58" t="s">
        <v>456</v>
      </c>
      <c r="H204" s="58" t="s">
        <v>456</v>
      </c>
      <c r="I204" s="45" t="s">
        <v>387</v>
      </c>
      <c r="J204" s="10" t="s">
        <v>39</v>
      </c>
      <c r="K204" s="45" t="s">
        <v>26</v>
      </c>
      <c r="L204" s="45" t="s">
        <v>248</v>
      </c>
      <c r="M204" s="16" t="s">
        <v>141</v>
      </c>
      <c r="N204" s="11" t="s">
        <v>458</v>
      </c>
      <c r="O204" s="55" t="s">
        <v>752</v>
      </c>
      <c r="P204" s="10" t="s">
        <v>542</v>
      </c>
      <c r="Q204" s="10" t="s">
        <v>1087</v>
      </c>
    </row>
    <row r="205" spans="1:17" s="13" customFormat="1" ht="75" x14ac:dyDescent="0.25">
      <c r="A205" s="49">
        <f t="shared" si="3"/>
        <v>200</v>
      </c>
      <c r="B205" s="14">
        <v>42508</v>
      </c>
      <c r="C205" s="14">
        <v>42508</v>
      </c>
      <c r="D205" s="9">
        <v>580</v>
      </c>
      <c r="E205" s="15">
        <v>153000</v>
      </c>
      <c r="F205" s="15">
        <v>0</v>
      </c>
      <c r="G205" s="58" t="s">
        <v>508</v>
      </c>
      <c r="H205" s="58" t="s">
        <v>508</v>
      </c>
      <c r="I205" s="45" t="s">
        <v>387</v>
      </c>
      <c r="J205" s="10" t="s">
        <v>509</v>
      </c>
      <c r="K205" s="45" t="s">
        <v>14</v>
      </c>
      <c r="L205" s="45" t="s">
        <v>14</v>
      </c>
      <c r="M205" s="16" t="s">
        <v>228</v>
      </c>
      <c r="N205" s="11" t="s">
        <v>510</v>
      </c>
      <c r="O205" s="55" t="s">
        <v>750</v>
      </c>
      <c r="P205" s="10" t="s">
        <v>542</v>
      </c>
      <c r="Q205" s="10" t="s">
        <v>1088</v>
      </c>
    </row>
    <row r="206" spans="1:17" s="13" customFormat="1" ht="75" x14ac:dyDescent="0.25">
      <c r="A206" s="49">
        <f t="shared" si="3"/>
        <v>201</v>
      </c>
      <c r="B206" s="14">
        <v>42508</v>
      </c>
      <c r="C206" s="14">
        <v>42508</v>
      </c>
      <c r="D206" s="9">
        <v>581</v>
      </c>
      <c r="E206" s="15">
        <v>204000</v>
      </c>
      <c r="F206" s="15">
        <v>0</v>
      </c>
      <c r="G206" s="58" t="s">
        <v>508</v>
      </c>
      <c r="H206" s="58" t="s">
        <v>508</v>
      </c>
      <c r="I206" s="45" t="s">
        <v>387</v>
      </c>
      <c r="J206" s="10" t="s">
        <v>509</v>
      </c>
      <c r="K206" s="45" t="s">
        <v>14</v>
      </c>
      <c r="L206" s="45" t="s">
        <v>14</v>
      </c>
      <c r="M206" s="16" t="s">
        <v>228</v>
      </c>
      <c r="N206" s="11" t="s">
        <v>510</v>
      </c>
      <c r="O206" s="55" t="s">
        <v>751</v>
      </c>
      <c r="P206" s="10" t="s">
        <v>542</v>
      </c>
      <c r="Q206" s="10" t="s">
        <v>1089</v>
      </c>
    </row>
    <row r="207" spans="1:17" s="13" customFormat="1" ht="75" x14ac:dyDescent="0.25">
      <c r="A207" s="49">
        <f t="shared" si="3"/>
        <v>202</v>
      </c>
      <c r="B207" s="14">
        <v>42508</v>
      </c>
      <c r="C207" s="14">
        <v>42508</v>
      </c>
      <c r="D207" s="9">
        <v>582</v>
      </c>
      <c r="E207" s="15">
        <v>140010.74</v>
      </c>
      <c r="F207" s="15">
        <v>0</v>
      </c>
      <c r="G207" s="58" t="s">
        <v>468</v>
      </c>
      <c r="H207" s="58" t="s">
        <v>468</v>
      </c>
      <c r="I207" s="45" t="s">
        <v>387</v>
      </c>
      <c r="J207" s="10" t="s">
        <v>754</v>
      </c>
      <c r="K207" s="45" t="s">
        <v>14</v>
      </c>
      <c r="L207" s="45" t="s">
        <v>14</v>
      </c>
      <c r="M207" s="16" t="s">
        <v>773</v>
      </c>
      <c r="N207" s="11" t="s">
        <v>470</v>
      </c>
      <c r="O207" s="55" t="s">
        <v>753</v>
      </c>
      <c r="P207" s="10" t="s">
        <v>577</v>
      </c>
      <c r="Q207" s="10" t="s">
        <v>1090</v>
      </c>
    </row>
    <row r="208" spans="1:17" s="13" customFormat="1" ht="60" x14ac:dyDescent="0.25">
      <c r="A208" s="39">
        <f t="shared" si="3"/>
        <v>203</v>
      </c>
      <c r="B208" s="14">
        <v>42513</v>
      </c>
      <c r="C208" s="14">
        <v>42513</v>
      </c>
      <c r="D208" s="9">
        <v>2227</v>
      </c>
      <c r="E208" s="15">
        <v>307221.90000000002</v>
      </c>
      <c r="F208" s="15">
        <v>0</v>
      </c>
      <c r="G208" s="11" t="s">
        <v>273</v>
      </c>
      <c r="H208" s="11" t="s">
        <v>273</v>
      </c>
      <c r="I208" s="10" t="s">
        <v>12</v>
      </c>
      <c r="J208" s="10" t="s">
        <v>424</v>
      </c>
      <c r="K208" s="10" t="s">
        <v>14</v>
      </c>
      <c r="L208" s="10" t="s">
        <v>14</v>
      </c>
      <c r="M208" s="16" t="s">
        <v>275</v>
      </c>
      <c r="N208" s="11" t="s">
        <v>152</v>
      </c>
      <c r="O208" s="64" t="s">
        <v>755</v>
      </c>
      <c r="P208" s="10" t="s">
        <v>551</v>
      </c>
      <c r="Q208" s="10" t="s">
        <v>803</v>
      </c>
    </row>
    <row r="209" spans="1:17" s="13" customFormat="1" ht="75" x14ac:dyDescent="0.25">
      <c r="A209" s="39">
        <f t="shared" si="3"/>
        <v>204</v>
      </c>
      <c r="B209" s="14">
        <v>42510</v>
      </c>
      <c r="C209" s="14">
        <v>42510</v>
      </c>
      <c r="D209" s="9">
        <v>81</v>
      </c>
      <c r="E209" s="127">
        <v>-91658.73</v>
      </c>
      <c r="F209" s="15">
        <v>0</v>
      </c>
      <c r="G209" s="84" t="s">
        <v>757</v>
      </c>
      <c r="H209" s="84" t="s">
        <v>197</v>
      </c>
      <c r="I209" s="20" t="s">
        <v>387</v>
      </c>
      <c r="J209" s="39" t="s">
        <v>376</v>
      </c>
      <c r="K209" s="10" t="s">
        <v>14</v>
      </c>
      <c r="L209" s="10" t="s">
        <v>14</v>
      </c>
      <c r="M209" s="10" t="s">
        <v>15</v>
      </c>
      <c r="N209" s="11" t="s">
        <v>377</v>
      </c>
      <c r="O209" s="10" t="s">
        <v>796</v>
      </c>
      <c r="P209" s="39" t="s">
        <v>546</v>
      </c>
      <c r="Q209" s="10" t="s">
        <v>805</v>
      </c>
    </row>
    <row r="210" spans="1:17" s="13" customFormat="1" ht="60" x14ac:dyDescent="0.25">
      <c r="A210" s="39">
        <f t="shared" si="3"/>
        <v>205</v>
      </c>
      <c r="B210" s="14">
        <v>42513</v>
      </c>
      <c r="C210" s="14">
        <v>42513</v>
      </c>
      <c r="D210" s="9">
        <v>595</v>
      </c>
      <c r="E210" s="15">
        <v>91658.73</v>
      </c>
      <c r="F210" s="15">
        <v>0</v>
      </c>
      <c r="G210" s="11" t="s">
        <v>757</v>
      </c>
      <c r="H210" s="11" t="s">
        <v>757</v>
      </c>
      <c r="I210" s="10" t="s">
        <v>387</v>
      </c>
      <c r="J210" s="10" t="s">
        <v>376</v>
      </c>
      <c r="K210" s="10" t="s">
        <v>14</v>
      </c>
      <c r="L210" s="10" t="s">
        <v>14</v>
      </c>
      <c r="M210" s="16" t="s">
        <v>15</v>
      </c>
      <c r="N210" s="11" t="s">
        <v>377</v>
      </c>
      <c r="O210" s="64" t="s">
        <v>756</v>
      </c>
      <c r="P210" s="10" t="s">
        <v>546</v>
      </c>
      <c r="Q210" s="10" t="s">
        <v>795</v>
      </c>
    </row>
    <row r="211" spans="1:17" s="71" customFormat="1" ht="75" x14ac:dyDescent="0.25">
      <c r="A211" s="39">
        <f t="shared" si="3"/>
        <v>206</v>
      </c>
      <c r="B211" s="14">
        <v>42515</v>
      </c>
      <c r="C211" s="14">
        <v>42515</v>
      </c>
      <c r="D211" s="9">
        <v>606</v>
      </c>
      <c r="E211" s="15">
        <v>44835.3</v>
      </c>
      <c r="F211" s="15">
        <v>0</v>
      </c>
      <c r="G211" s="11" t="s">
        <v>764</v>
      </c>
      <c r="H211" s="11" t="s">
        <v>764</v>
      </c>
      <c r="I211" s="10" t="s">
        <v>387</v>
      </c>
      <c r="J211" s="10" t="s">
        <v>761</v>
      </c>
      <c r="K211" s="10" t="s">
        <v>14</v>
      </c>
      <c r="L211" s="10" t="s">
        <v>14</v>
      </c>
      <c r="M211" s="16" t="s">
        <v>15</v>
      </c>
      <c r="N211" s="11" t="s">
        <v>775</v>
      </c>
      <c r="O211" s="64" t="s">
        <v>758</v>
      </c>
      <c r="P211" s="10" t="s">
        <v>540</v>
      </c>
      <c r="Q211" s="10" t="s">
        <v>1201</v>
      </c>
    </row>
    <row r="212" spans="1:17" s="71" customFormat="1" ht="60" x14ac:dyDescent="0.25">
      <c r="A212" s="39">
        <f t="shared" si="3"/>
        <v>207</v>
      </c>
      <c r="B212" s="14">
        <v>42515</v>
      </c>
      <c r="C212" s="14">
        <v>42515</v>
      </c>
      <c r="D212" s="9">
        <v>607</v>
      </c>
      <c r="E212" s="15">
        <v>219628.5</v>
      </c>
      <c r="F212" s="15">
        <v>0</v>
      </c>
      <c r="G212" s="11" t="s">
        <v>764</v>
      </c>
      <c r="H212" s="11" t="s">
        <v>764</v>
      </c>
      <c r="I212" s="10" t="s">
        <v>387</v>
      </c>
      <c r="J212" s="10" t="s">
        <v>762</v>
      </c>
      <c r="K212" s="10" t="s">
        <v>14</v>
      </c>
      <c r="L212" s="10" t="s">
        <v>14</v>
      </c>
      <c r="M212" s="16" t="s">
        <v>15</v>
      </c>
      <c r="N212" s="11" t="s">
        <v>775</v>
      </c>
      <c r="O212" s="64" t="s">
        <v>759</v>
      </c>
      <c r="P212" s="10" t="s">
        <v>793</v>
      </c>
      <c r="Q212" s="10" t="s">
        <v>1201</v>
      </c>
    </row>
    <row r="213" spans="1:17" s="71" customFormat="1" ht="60" x14ac:dyDescent="0.25">
      <c r="A213" s="39">
        <f t="shared" si="3"/>
        <v>208</v>
      </c>
      <c r="B213" s="14">
        <v>42515</v>
      </c>
      <c r="C213" s="14">
        <v>42515</v>
      </c>
      <c r="D213" s="9">
        <v>608</v>
      </c>
      <c r="E213" s="15">
        <v>166676.67000000001</v>
      </c>
      <c r="F213" s="15">
        <v>0</v>
      </c>
      <c r="G213" s="11" t="s">
        <v>765</v>
      </c>
      <c r="H213" s="11" t="s">
        <v>765</v>
      </c>
      <c r="I213" s="10" t="s">
        <v>387</v>
      </c>
      <c r="J213" s="10" t="s">
        <v>763</v>
      </c>
      <c r="K213" s="10" t="s">
        <v>14</v>
      </c>
      <c r="L213" s="10" t="s">
        <v>14</v>
      </c>
      <c r="M213" s="16" t="s">
        <v>774</v>
      </c>
      <c r="N213" s="11" t="s">
        <v>195</v>
      </c>
      <c r="O213" s="64" t="s">
        <v>760</v>
      </c>
      <c r="P213" s="10" t="s">
        <v>562</v>
      </c>
      <c r="Q213" s="10" t="s">
        <v>1198</v>
      </c>
    </row>
    <row r="214" spans="1:17" s="71" customFormat="1" ht="60" x14ac:dyDescent="0.25">
      <c r="A214" s="39">
        <f t="shared" si="3"/>
        <v>209</v>
      </c>
      <c r="B214" s="14">
        <v>42515</v>
      </c>
      <c r="C214" s="14">
        <v>42515</v>
      </c>
      <c r="D214" s="9">
        <v>605</v>
      </c>
      <c r="E214" s="15">
        <v>209000</v>
      </c>
      <c r="F214" s="15">
        <v>0</v>
      </c>
      <c r="G214" s="11" t="s">
        <v>112</v>
      </c>
      <c r="H214" s="11" t="s">
        <v>112</v>
      </c>
      <c r="I214" s="10" t="s">
        <v>387</v>
      </c>
      <c r="J214" s="10" t="s">
        <v>403</v>
      </c>
      <c r="K214" s="10" t="s">
        <v>14</v>
      </c>
      <c r="L214" s="10" t="s">
        <v>14</v>
      </c>
      <c r="M214" s="16" t="s">
        <v>114</v>
      </c>
      <c r="N214" s="11" t="s">
        <v>115</v>
      </c>
      <c r="O214" s="64" t="s">
        <v>513</v>
      </c>
      <c r="P214" s="10" t="s">
        <v>573</v>
      </c>
      <c r="Q214" s="10" t="s">
        <v>1197</v>
      </c>
    </row>
    <row r="215" spans="1:17" s="13" customFormat="1" ht="75" x14ac:dyDescent="0.25">
      <c r="A215" s="39">
        <f t="shared" si="3"/>
        <v>210</v>
      </c>
      <c r="B215" s="14">
        <v>42520</v>
      </c>
      <c r="C215" s="14">
        <v>42520</v>
      </c>
      <c r="D215" s="9">
        <v>5</v>
      </c>
      <c r="E215" s="61">
        <v>537000.30000000005</v>
      </c>
      <c r="F215" s="15">
        <v>0</v>
      </c>
      <c r="G215" s="11" t="s">
        <v>766</v>
      </c>
      <c r="H215" s="11" t="s">
        <v>766</v>
      </c>
      <c r="I215" s="10" t="s">
        <v>118</v>
      </c>
      <c r="J215" s="10" t="s">
        <v>54</v>
      </c>
      <c r="K215" s="10" t="s">
        <v>14</v>
      </c>
      <c r="L215" s="10" t="s">
        <v>14</v>
      </c>
      <c r="M215" s="16" t="s">
        <v>65</v>
      </c>
      <c r="N215" s="11" t="s">
        <v>776</v>
      </c>
      <c r="O215" s="64" t="s">
        <v>794</v>
      </c>
      <c r="P215" s="10" t="s">
        <v>551</v>
      </c>
      <c r="Q215" s="10" t="s">
        <v>804</v>
      </c>
    </row>
    <row r="216" spans="1:17" s="13" customFormat="1" ht="75" x14ac:dyDescent="0.25">
      <c r="A216" s="39">
        <f t="shared" si="3"/>
        <v>211</v>
      </c>
      <c r="B216" s="14">
        <v>42537</v>
      </c>
      <c r="C216" s="14">
        <v>42537</v>
      </c>
      <c r="D216" s="9">
        <v>695</v>
      </c>
      <c r="E216" s="61">
        <v>164000</v>
      </c>
      <c r="F216" s="15">
        <v>0</v>
      </c>
      <c r="G216" s="92" t="s">
        <v>436</v>
      </c>
      <c r="H216" s="11" t="s">
        <v>436</v>
      </c>
      <c r="I216" s="10" t="s">
        <v>387</v>
      </c>
      <c r="J216" s="90" t="s">
        <v>437</v>
      </c>
      <c r="K216" s="10" t="s">
        <v>14</v>
      </c>
      <c r="L216" s="10" t="s">
        <v>14</v>
      </c>
      <c r="M216" s="16" t="s">
        <v>867</v>
      </c>
      <c r="N216" s="11" t="s">
        <v>439</v>
      </c>
      <c r="O216" s="91" t="s">
        <v>826</v>
      </c>
      <c r="P216" s="10" t="s">
        <v>551</v>
      </c>
      <c r="Q216" s="10" t="s">
        <v>914</v>
      </c>
    </row>
    <row r="217" spans="1:17" s="13" customFormat="1" ht="60" x14ac:dyDescent="0.25">
      <c r="A217" s="39">
        <f t="shared" si="3"/>
        <v>212</v>
      </c>
      <c r="B217" s="14">
        <v>42535</v>
      </c>
      <c r="C217" s="14">
        <v>42535</v>
      </c>
      <c r="D217" s="9">
        <v>690</v>
      </c>
      <c r="E217" s="61">
        <v>170945.32</v>
      </c>
      <c r="F217" s="15">
        <v>0</v>
      </c>
      <c r="G217" s="92" t="s">
        <v>870</v>
      </c>
      <c r="H217" s="11" t="s">
        <v>868</v>
      </c>
      <c r="I217" s="10" t="s">
        <v>387</v>
      </c>
      <c r="J217" s="90" t="s">
        <v>260</v>
      </c>
      <c r="K217" s="10" t="s">
        <v>14</v>
      </c>
      <c r="L217" s="10" t="s">
        <v>14</v>
      </c>
      <c r="M217" s="16" t="s">
        <v>865</v>
      </c>
      <c r="N217" s="11" t="s">
        <v>866</v>
      </c>
      <c r="O217" s="91" t="s">
        <v>827</v>
      </c>
      <c r="P217" s="10" t="s">
        <v>577</v>
      </c>
      <c r="Q217" s="10" t="s">
        <v>871</v>
      </c>
    </row>
    <row r="218" spans="1:17" s="13" customFormat="1" ht="75" x14ac:dyDescent="0.25">
      <c r="A218" s="39">
        <f t="shared" si="3"/>
        <v>213</v>
      </c>
      <c r="B218" s="14">
        <v>42537</v>
      </c>
      <c r="C218" s="14">
        <v>42537</v>
      </c>
      <c r="D218" s="9">
        <v>696</v>
      </c>
      <c r="E218" s="61">
        <v>937497.39</v>
      </c>
      <c r="F218" s="15">
        <v>0</v>
      </c>
      <c r="G218" s="92" t="s">
        <v>911</v>
      </c>
      <c r="H218" s="11" t="s">
        <v>482</v>
      </c>
      <c r="I218" s="45" t="s">
        <v>387</v>
      </c>
      <c r="J218" s="90" t="s">
        <v>483</v>
      </c>
      <c r="K218" s="10" t="s">
        <v>14</v>
      </c>
      <c r="L218" s="10" t="s">
        <v>14</v>
      </c>
      <c r="M218" s="16" t="s">
        <v>40</v>
      </c>
      <c r="N218" s="11" t="s">
        <v>61</v>
      </c>
      <c r="O218" s="91" t="s">
        <v>828</v>
      </c>
      <c r="P218" s="10" t="s">
        <v>542</v>
      </c>
      <c r="Q218" s="10" t="s">
        <v>1199</v>
      </c>
    </row>
    <row r="219" spans="1:17" s="13" customFormat="1" ht="60" x14ac:dyDescent="0.25">
      <c r="A219" s="39">
        <f t="shared" si="3"/>
        <v>214</v>
      </c>
      <c r="B219" s="14">
        <v>42522</v>
      </c>
      <c r="C219" s="14">
        <v>42522</v>
      </c>
      <c r="D219" s="9">
        <v>657</v>
      </c>
      <c r="E219" s="61">
        <v>58500</v>
      </c>
      <c r="F219" s="15">
        <v>0</v>
      </c>
      <c r="G219" s="92" t="s">
        <v>937</v>
      </c>
      <c r="H219" s="11" t="s">
        <v>869</v>
      </c>
      <c r="I219" s="10" t="s">
        <v>387</v>
      </c>
      <c r="J219" s="90" t="s">
        <v>808</v>
      </c>
      <c r="K219" s="89" t="s">
        <v>26</v>
      </c>
      <c r="L219" s="10" t="s">
        <v>248</v>
      </c>
      <c r="M219" s="16" t="s">
        <v>141</v>
      </c>
      <c r="N219" s="11" t="s">
        <v>405</v>
      </c>
      <c r="O219" s="94" t="s">
        <v>1288</v>
      </c>
      <c r="P219" s="10" t="s">
        <v>542</v>
      </c>
      <c r="Q219" s="10" t="s">
        <v>938</v>
      </c>
    </row>
    <row r="220" spans="1:17" s="13" customFormat="1" ht="75" x14ac:dyDescent="0.25">
      <c r="A220" s="39">
        <f t="shared" si="3"/>
        <v>215</v>
      </c>
      <c r="B220" s="14">
        <v>42522</v>
      </c>
      <c r="C220" s="14">
        <v>42522</v>
      </c>
      <c r="D220" s="9">
        <v>656</v>
      </c>
      <c r="E220" s="61">
        <v>12984</v>
      </c>
      <c r="F220" s="15">
        <v>0</v>
      </c>
      <c r="G220" s="58" t="s">
        <v>227</v>
      </c>
      <c r="H220" s="11" t="s">
        <v>227</v>
      </c>
      <c r="I220" s="45" t="s">
        <v>387</v>
      </c>
      <c r="J220" s="90" t="s">
        <v>54</v>
      </c>
      <c r="K220" s="89" t="s">
        <v>14</v>
      </c>
      <c r="L220" s="10" t="s">
        <v>14</v>
      </c>
      <c r="M220" s="16" t="s">
        <v>228</v>
      </c>
      <c r="N220" s="11" t="s">
        <v>229</v>
      </c>
      <c r="O220" s="91" t="s">
        <v>830</v>
      </c>
      <c r="P220" s="10" t="s">
        <v>551</v>
      </c>
      <c r="Q220" s="10" t="s">
        <v>1200</v>
      </c>
    </row>
    <row r="221" spans="1:17" s="13" customFormat="1" ht="75" x14ac:dyDescent="0.25">
      <c r="A221" s="39">
        <f t="shared" si="3"/>
        <v>216</v>
      </c>
      <c r="B221" s="14">
        <v>42523</v>
      </c>
      <c r="C221" s="14">
        <v>42523</v>
      </c>
      <c r="D221" s="9">
        <v>663</v>
      </c>
      <c r="E221" s="61">
        <v>70500</v>
      </c>
      <c r="F221" s="15">
        <v>0</v>
      </c>
      <c r="G221" s="92" t="s">
        <v>932</v>
      </c>
      <c r="H221" s="11" t="s">
        <v>931</v>
      </c>
      <c r="I221" s="10" t="s">
        <v>387</v>
      </c>
      <c r="J221" s="90" t="s">
        <v>809</v>
      </c>
      <c r="K221" s="89" t="s">
        <v>26</v>
      </c>
      <c r="L221" s="10" t="s">
        <v>248</v>
      </c>
      <c r="M221" s="16" t="s">
        <v>141</v>
      </c>
      <c r="N221" s="11" t="s">
        <v>929</v>
      </c>
      <c r="O221" s="91" t="s">
        <v>831</v>
      </c>
      <c r="P221" s="10" t="s">
        <v>925</v>
      </c>
      <c r="Q221" s="10" t="s">
        <v>930</v>
      </c>
    </row>
    <row r="222" spans="1:17" s="13" customFormat="1" ht="60" x14ac:dyDescent="0.25">
      <c r="A222" s="39">
        <f t="shared" si="3"/>
        <v>217</v>
      </c>
      <c r="B222" s="14">
        <v>42523</v>
      </c>
      <c r="C222" s="14">
        <v>42523</v>
      </c>
      <c r="D222" s="9">
        <v>662</v>
      </c>
      <c r="E222" s="61">
        <v>112650</v>
      </c>
      <c r="F222" s="15">
        <v>0</v>
      </c>
      <c r="G222" s="92" t="s">
        <v>860</v>
      </c>
      <c r="H222" s="11" t="s">
        <v>935</v>
      </c>
      <c r="I222" s="10" t="s">
        <v>387</v>
      </c>
      <c r="J222" s="90" t="s">
        <v>809</v>
      </c>
      <c r="K222" s="89" t="s">
        <v>26</v>
      </c>
      <c r="L222" s="10" t="s">
        <v>248</v>
      </c>
      <c r="M222" s="16" t="s">
        <v>933</v>
      </c>
      <c r="N222" s="11" t="s">
        <v>918</v>
      </c>
      <c r="O222" s="91" t="s">
        <v>832</v>
      </c>
      <c r="P222" s="10" t="s">
        <v>925</v>
      </c>
      <c r="Q222" s="10" t="s">
        <v>934</v>
      </c>
    </row>
    <row r="223" spans="1:17" s="13" customFormat="1" ht="60" x14ac:dyDescent="0.25">
      <c r="A223" s="39">
        <f t="shared" si="3"/>
        <v>218</v>
      </c>
      <c r="B223" s="14">
        <v>42541</v>
      </c>
      <c r="C223" s="14">
        <v>42541</v>
      </c>
      <c r="D223" s="9">
        <v>718</v>
      </c>
      <c r="E223" s="61">
        <v>206571.89</v>
      </c>
      <c r="F223" s="15">
        <v>0</v>
      </c>
      <c r="G223" s="92" t="s">
        <v>880</v>
      </c>
      <c r="H223" s="11" t="s">
        <v>879</v>
      </c>
      <c r="I223" s="10" t="s">
        <v>387</v>
      </c>
      <c r="J223" s="90" t="s">
        <v>201</v>
      </c>
      <c r="K223" s="10" t="s">
        <v>14</v>
      </c>
      <c r="L223" s="10" t="s">
        <v>14</v>
      </c>
      <c r="M223" s="16" t="s">
        <v>151</v>
      </c>
      <c r="N223" s="11" t="s">
        <v>447</v>
      </c>
      <c r="O223" s="91" t="s">
        <v>833</v>
      </c>
      <c r="P223" s="10" t="s">
        <v>551</v>
      </c>
      <c r="Q223" s="10" t="s">
        <v>882</v>
      </c>
    </row>
    <row r="224" spans="1:17" s="13" customFormat="1" ht="75" x14ac:dyDescent="0.25">
      <c r="A224" s="39">
        <f t="shared" si="3"/>
        <v>219</v>
      </c>
      <c r="B224" s="14">
        <v>42529</v>
      </c>
      <c r="C224" s="14">
        <v>42529</v>
      </c>
      <c r="D224" s="9">
        <v>677</v>
      </c>
      <c r="E224" s="61">
        <v>94860</v>
      </c>
      <c r="F224" s="15">
        <v>0</v>
      </c>
      <c r="G224" s="92" t="s">
        <v>928</v>
      </c>
      <c r="H224" s="11" t="s">
        <v>927</v>
      </c>
      <c r="I224" s="10" t="s">
        <v>387</v>
      </c>
      <c r="J224" s="90" t="s">
        <v>809</v>
      </c>
      <c r="K224" s="89" t="s">
        <v>26</v>
      </c>
      <c r="L224" s="10" t="s">
        <v>248</v>
      </c>
      <c r="M224" s="16" t="s">
        <v>141</v>
      </c>
      <c r="N224" s="11" t="s">
        <v>924</v>
      </c>
      <c r="O224" s="94" t="s">
        <v>936</v>
      </c>
      <c r="P224" s="10" t="s">
        <v>925</v>
      </c>
      <c r="Q224" s="10" t="s">
        <v>926</v>
      </c>
    </row>
    <row r="225" spans="1:28" s="13" customFormat="1" ht="60" x14ac:dyDescent="0.25">
      <c r="A225" s="39">
        <f t="shared" si="3"/>
        <v>220</v>
      </c>
      <c r="B225" s="14">
        <v>42529</v>
      </c>
      <c r="C225" s="14">
        <v>42529</v>
      </c>
      <c r="D225" s="9">
        <v>678</v>
      </c>
      <c r="E225" s="61">
        <v>474338.4</v>
      </c>
      <c r="F225" s="15">
        <v>0</v>
      </c>
      <c r="G225" s="92" t="s">
        <v>903</v>
      </c>
      <c r="H225" s="11" t="s">
        <v>900</v>
      </c>
      <c r="I225" s="10" t="s">
        <v>387</v>
      </c>
      <c r="J225" s="90" t="s">
        <v>810</v>
      </c>
      <c r="K225" s="10" t="s">
        <v>14</v>
      </c>
      <c r="L225" s="10" t="s">
        <v>14</v>
      </c>
      <c r="M225" s="16" t="s">
        <v>65</v>
      </c>
      <c r="N225" s="11" t="s">
        <v>881</v>
      </c>
      <c r="O225" s="91" t="s">
        <v>834</v>
      </c>
      <c r="P225" s="10" t="s">
        <v>551</v>
      </c>
      <c r="Q225" s="10" t="s">
        <v>898</v>
      </c>
    </row>
    <row r="226" spans="1:28" s="13" customFormat="1" ht="60" x14ac:dyDescent="0.25">
      <c r="A226" s="39">
        <f t="shared" si="3"/>
        <v>221</v>
      </c>
      <c r="B226" s="14">
        <v>42529</v>
      </c>
      <c r="C226" s="14">
        <v>42529</v>
      </c>
      <c r="D226" s="9">
        <v>679</v>
      </c>
      <c r="E226" s="61">
        <v>45000</v>
      </c>
      <c r="F226" s="15">
        <v>0</v>
      </c>
      <c r="G226" s="92" t="s">
        <v>901</v>
      </c>
      <c r="H226" s="11" t="s">
        <v>901</v>
      </c>
      <c r="I226" s="10" t="s">
        <v>387</v>
      </c>
      <c r="J226" s="90" t="s">
        <v>59</v>
      </c>
      <c r="K226" s="10" t="s">
        <v>14</v>
      </c>
      <c r="L226" s="10" t="s">
        <v>14</v>
      </c>
      <c r="M226" s="16" t="s">
        <v>65</v>
      </c>
      <c r="N226" s="11" t="s">
        <v>920</v>
      </c>
      <c r="O226" s="91" t="s">
        <v>835</v>
      </c>
      <c r="P226" s="10" t="s">
        <v>921</v>
      </c>
      <c r="Q226" s="10" t="s">
        <v>922</v>
      </c>
    </row>
    <row r="227" spans="1:28" s="13" customFormat="1" ht="60" x14ac:dyDescent="0.25">
      <c r="A227" s="39">
        <f t="shared" si="3"/>
        <v>222</v>
      </c>
      <c r="B227" s="14">
        <v>42531</v>
      </c>
      <c r="C227" s="14">
        <v>42531</v>
      </c>
      <c r="D227" s="9">
        <v>688</v>
      </c>
      <c r="E227" s="61">
        <v>228668.27</v>
      </c>
      <c r="F227" s="15">
        <v>0</v>
      </c>
      <c r="G227" s="92" t="s">
        <v>919</v>
      </c>
      <c r="H227" s="11" t="s">
        <v>902</v>
      </c>
      <c r="I227" s="10" t="s">
        <v>387</v>
      </c>
      <c r="J227" s="90" t="s">
        <v>811</v>
      </c>
      <c r="K227" s="89" t="s">
        <v>14</v>
      </c>
      <c r="L227" s="10" t="s">
        <v>14</v>
      </c>
      <c r="M227" s="16" t="s">
        <v>917</v>
      </c>
      <c r="N227" s="11" t="s">
        <v>918</v>
      </c>
      <c r="O227" s="91" t="s">
        <v>836</v>
      </c>
      <c r="P227" s="10" t="s">
        <v>915</v>
      </c>
      <c r="Q227" s="10" t="s">
        <v>916</v>
      </c>
    </row>
    <row r="228" spans="1:28" s="13" customFormat="1" ht="75" x14ac:dyDescent="0.25">
      <c r="A228" s="39">
        <f t="shared" si="3"/>
        <v>223</v>
      </c>
      <c r="B228" s="14">
        <v>42535</v>
      </c>
      <c r="C228" s="14">
        <v>42535</v>
      </c>
      <c r="D228" s="9">
        <v>691</v>
      </c>
      <c r="E228" s="61">
        <v>178915.8</v>
      </c>
      <c r="F228" s="15">
        <v>0</v>
      </c>
      <c r="G228" s="92" t="s">
        <v>748</v>
      </c>
      <c r="H228" s="11" t="s">
        <v>748</v>
      </c>
      <c r="I228" s="10" t="s">
        <v>387</v>
      </c>
      <c r="J228" s="90" t="s">
        <v>59</v>
      </c>
      <c r="K228" s="10" t="s">
        <v>14</v>
      </c>
      <c r="L228" s="10" t="s">
        <v>14</v>
      </c>
      <c r="M228" s="16" t="s">
        <v>60</v>
      </c>
      <c r="N228" s="11" t="s">
        <v>772</v>
      </c>
      <c r="O228" s="91" t="s">
        <v>837</v>
      </c>
      <c r="P228" s="10" t="s">
        <v>540</v>
      </c>
      <c r="Q228" s="10" t="s">
        <v>864</v>
      </c>
    </row>
    <row r="229" spans="1:28" s="13" customFormat="1" ht="60" x14ac:dyDescent="0.25">
      <c r="A229" s="39">
        <f t="shared" si="3"/>
        <v>224</v>
      </c>
      <c r="B229" s="14">
        <v>42537</v>
      </c>
      <c r="C229" s="14">
        <v>42537</v>
      </c>
      <c r="D229" s="9">
        <v>697</v>
      </c>
      <c r="E229" s="61">
        <v>153872.6</v>
      </c>
      <c r="F229" s="15">
        <v>0</v>
      </c>
      <c r="G229" s="92" t="s">
        <v>485</v>
      </c>
      <c r="H229" s="11" t="s">
        <v>485</v>
      </c>
      <c r="I229" s="10" t="s">
        <v>387</v>
      </c>
      <c r="J229" s="90" t="s">
        <v>486</v>
      </c>
      <c r="K229" s="89" t="s">
        <v>14</v>
      </c>
      <c r="L229" s="10" t="s">
        <v>14</v>
      </c>
      <c r="M229" s="16" t="s">
        <v>912</v>
      </c>
      <c r="N229" s="11" t="s">
        <v>487</v>
      </c>
      <c r="O229" s="91" t="s">
        <v>838</v>
      </c>
      <c r="P229" s="10" t="s">
        <v>542</v>
      </c>
      <c r="Q229" s="45" t="s">
        <v>1195</v>
      </c>
    </row>
    <row r="230" spans="1:28" s="111" customFormat="1" ht="60" x14ac:dyDescent="0.25">
      <c r="A230" s="121">
        <f t="shared" si="3"/>
        <v>225</v>
      </c>
      <c r="B230" s="56">
        <v>42538</v>
      </c>
      <c r="C230" s="56">
        <v>42538</v>
      </c>
      <c r="D230" s="60">
        <v>714</v>
      </c>
      <c r="E230" s="61">
        <v>160726.91</v>
      </c>
      <c r="F230" s="118">
        <v>0</v>
      </c>
      <c r="G230" s="119" t="s">
        <v>1257</v>
      </c>
      <c r="H230" s="63" t="s">
        <v>1257</v>
      </c>
      <c r="I230" s="10" t="s">
        <v>387</v>
      </c>
      <c r="J230" s="120" t="s">
        <v>812</v>
      </c>
      <c r="K230" s="89" t="s">
        <v>14</v>
      </c>
      <c r="L230" s="10" t="s">
        <v>14</v>
      </c>
      <c r="M230" s="24" t="s">
        <v>104</v>
      </c>
      <c r="N230" s="63" t="s">
        <v>105</v>
      </c>
      <c r="O230" s="122" t="s">
        <v>839</v>
      </c>
      <c r="P230" s="62" t="s">
        <v>540</v>
      </c>
      <c r="Q230" s="45" t="s">
        <v>1303</v>
      </c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</row>
    <row r="231" spans="1:28" s="111" customFormat="1" ht="60" x14ac:dyDescent="0.25">
      <c r="A231" s="121">
        <f t="shared" si="3"/>
        <v>226</v>
      </c>
      <c r="B231" s="56">
        <v>42538</v>
      </c>
      <c r="C231" s="56">
        <v>42538</v>
      </c>
      <c r="D231" s="60">
        <v>715</v>
      </c>
      <c r="E231" s="61">
        <v>91811.19</v>
      </c>
      <c r="F231" s="118">
        <v>0</v>
      </c>
      <c r="G231" s="119" t="s">
        <v>1257</v>
      </c>
      <c r="H231" s="63" t="s">
        <v>1257</v>
      </c>
      <c r="I231" s="10" t="s">
        <v>387</v>
      </c>
      <c r="J231" s="120" t="s">
        <v>812</v>
      </c>
      <c r="K231" s="89" t="s">
        <v>14</v>
      </c>
      <c r="L231" s="10" t="s">
        <v>14</v>
      </c>
      <c r="M231" s="24" t="s">
        <v>104</v>
      </c>
      <c r="N231" s="63" t="s">
        <v>105</v>
      </c>
      <c r="O231" s="122" t="s">
        <v>840</v>
      </c>
      <c r="P231" s="62" t="s">
        <v>551</v>
      </c>
      <c r="Q231" s="45" t="s">
        <v>1303</v>
      </c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</row>
    <row r="232" spans="1:28" s="13" customFormat="1" ht="75" x14ac:dyDescent="0.25">
      <c r="A232" s="39">
        <v>225</v>
      </c>
      <c r="B232" s="18">
        <v>42538</v>
      </c>
      <c r="C232" s="18">
        <v>42538</v>
      </c>
      <c r="D232" s="7">
        <v>717</v>
      </c>
      <c r="E232" s="61">
        <v>115478.13</v>
      </c>
      <c r="F232" s="95">
        <v>0</v>
      </c>
      <c r="G232" s="92" t="s">
        <v>878</v>
      </c>
      <c r="H232" s="25" t="s">
        <v>877</v>
      </c>
      <c r="I232" s="10" t="s">
        <v>387</v>
      </c>
      <c r="J232" s="90" t="s">
        <v>813</v>
      </c>
      <c r="K232" s="6" t="s">
        <v>14</v>
      </c>
      <c r="L232" s="5" t="s">
        <v>14</v>
      </c>
      <c r="M232" s="16" t="s">
        <v>875</v>
      </c>
      <c r="N232" s="8" t="s">
        <v>213</v>
      </c>
      <c r="O232" s="91" t="s">
        <v>859</v>
      </c>
      <c r="P232" s="19" t="s">
        <v>551</v>
      </c>
      <c r="Q232" s="19" t="s">
        <v>876</v>
      </c>
    </row>
    <row r="233" spans="1:28" s="13" customFormat="1" ht="60" x14ac:dyDescent="0.25">
      <c r="A233" s="39">
        <f t="shared" si="3"/>
        <v>226</v>
      </c>
      <c r="B233" s="14">
        <v>42538</v>
      </c>
      <c r="C233" s="14">
        <v>42538</v>
      </c>
      <c r="D233" s="9">
        <v>716</v>
      </c>
      <c r="E233" s="61">
        <v>501093</v>
      </c>
      <c r="F233" s="95">
        <v>0</v>
      </c>
      <c r="G233" s="92" t="s">
        <v>874</v>
      </c>
      <c r="H233" s="11" t="s">
        <v>874</v>
      </c>
      <c r="I233" s="10" t="s">
        <v>387</v>
      </c>
      <c r="J233" s="90" t="s">
        <v>814</v>
      </c>
      <c r="K233" s="89" t="s">
        <v>14</v>
      </c>
      <c r="L233" s="10" t="s">
        <v>14</v>
      </c>
      <c r="M233" s="16" t="s">
        <v>872</v>
      </c>
      <c r="N233" s="11" t="s">
        <v>458</v>
      </c>
      <c r="O233" s="91" t="s">
        <v>841</v>
      </c>
      <c r="P233" s="10" t="s">
        <v>549</v>
      </c>
      <c r="Q233" s="10" t="s">
        <v>873</v>
      </c>
    </row>
    <row r="234" spans="1:28" s="13" customFormat="1" ht="75" x14ac:dyDescent="0.25">
      <c r="A234" s="39">
        <f t="shared" si="3"/>
        <v>227</v>
      </c>
      <c r="B234" s="14">
        <v>42542</v>
      </c>
      <c r="C234" s="14">
        <v>42542</v>
      </c>
      <c r="D234" s="9">
        <v>722</v>
      </c>
      <c r="E234" s="61">
        <v>709744.63</v>
      </c>
      <c r="F234" s="95">
        <v>0</v>
      </c>
      <c r="G234" s="92" t="s">
        <v>514</v>
      </c>
      <c r="H234" s="11" t="s">
        <v>514</v>
      </c>
      <c r="I234" s="10" t="s">
        <v>387</v>
      </c>
      <c r="J234" s="90" t="s">
        <v>515</v>
      </c>
      <c r="K234" s="89" t="s">
        <v>14</v>
      </c>
      <c r="L234" s="10" t="s">
        <v>14</v>
      </c>
      <c r="M234" s="16" t="s">
        <v>774</v>
      </c>
      <c r="N234" s="11" t="s">
        <v>464</v>
      </c>
      <c r="O234" s="91" t="s">
        <v>842</v>
      </c>
      <c r="P234" s="10" t="s">
        <v>551</v>
      </c>
      <c r="Q234" s="10" t="s">
        <v>1196</v>
      </c>
    </row>
    <row r="235" spans="1:28" s="13" customFormat="1" ht="75" x14ac:dyDescent="0.25">
      <c r="A235" s="39">
        <v>228</v>
      </c>
      <c r="B235" s="14">
        <v>42551</v>
      </c>
      <c r="C235" s="14">
        <v>42551</v>
      </c>
      <c r="D235" s="9">
        <v>768</v>
      </c>
      <c r="E235" s="61">
        <v>6072.65</v>
      </c>
      <c r="F235" s="95">
        <v>0</v>
      </c>
      <c r="G235" s="92" t="s">
        <v>1552</v>
      </c>
      <c r="H235" s="11" t="s">
        <v>963</v>
      </c>
      <c r="I235" s="10" t="s">
        <v>387</v>
      </c>
      <c r="J235" s="90" t="s">
        <v>815</v>
      </c>
      <c r="K235" s="89" t="s">
        <v>14</v>
      </c>
      <c r="L235" s="10" t="s">
        <v>14</v>
      </c>
      <c r="M235" s="16" t="s">
        <v>960</v>
      </c>
      <c r="N235" s="11" t="s">
        <v>961</v>
      </c>
      <c r="O235" s="91" t="s">
        <v>843</v>
      </c>
      <c r="P235" s="10" t="s">
        <v>957</v>
      </c>
      <c r="Q235" s="10" t="s">
        <v>1072</v>
      </c>
    </row>
    <row r="236" spans="1:28" s="13" customFormat="1" ht="60" x14ac:dyDescent="0.25">
      <c r="A236" s="39">
        <v>229</v>
      </c>
      <c r="B236" s="14">
        <v>42542</v>
      </c>
      <c r="C236" s="14">
        <v>42542</v>
      </c>
      <c r="D236" s="9">
        <v>724</v>
      </c>
      <c r="E236" s="61">
        <v>426991.5</v>
      </c>
      <c r="F236" s="95">
        <v>0</v>
      </c>
      <c r="G236" s="92" t="s">
        <v>908</v>
      </c>
      <c r="H236" s="11" t="s">
        <v>908</v>
      </c>
      <c r="I236" s="20" t="s">
        <v>387</v>
      </c>
      <c r="J236" s="90" t="s">
        <v>816</v>
      </c>
      <c r="K236" s="45" t="s">
        <v>14</v>
      </c>
      <c r="L236" s="45" t="s">
        <v>14</v>
      </c>
      <c r="M236" s="16" t="s">
        <v>1267</v>
      </c>
      <c r="N236" s="11" t="s">
        <v>907</v>
      </c>
      <c r="O236" s="91" t="s">
        <v>844</v>
      </c>
      <c r="P236" s="10" t="s">
        <v>923</v>
      </c>
      <c r="Q236" s="45" t="s">
        <v>1073</v>
      </c>
    </row>
    <row r="237" spans="1:28" s="13" customFormat="1" ht="60" x14ac:dyDescent="0.25">
      <c r="A237" s="39">
        <v>230</v>
      </c>
      <c r="B237" s="14">
        <v>42543</v>
      </c>
      <c r="C237" s="14">
        <v>42543</v>
      </c>
      <c r="D237" s="9">
        <v>731</v>
      </c>
      <c r="E237" s="61">
        <v>56806.32</v>
      </c>
      <c r="F237" s="95">
        <v>0</v>
      </c>
      <c r="G237" s="93" t="s">
        <v>883</v>
      </c>
      <c r="H237" s="11" t="s">
        <v>503</v>
      </c>
      <c r="I237" s="20" t="s">
        <v>387</v>
      </c>
      <c r="J237" s="90" t="s">
        <v>504</v>
      </c>
      <c r="K237" s="45" t="s">
        <v>14</v>
      </c>
      <c r="L237" s="45" t="s">
        <v>14</v>
      </c>
      <c r="M237" s="16" t="s">
        <v>104</v>
      </c>
      <c r="N237" s="11" t="s">
        <v>121</v>
      </c>
      <c r="O237" s="91" t="s">
        <v>845</v>
      </c>
      <c r="P237" s="10" t="s">
        <v>542</v>
      </c>
      <c r="Q237" s="45" t="s">
        <v>1074</v>
      </c>
    </row>
    <row r="238" spans="1:28" s="13" customFormat="1" ht="60" x14ac:dyDescent="0.25">
      <c r="A238" s="39">
        <v>231</v>
      </c>
      <c r="B238" s="14">
        <v>42543</v>
      </c>
      <c r="C238" s="14">
        <v>42543</v>
      </c>
      <c r="D238" s="9">
        <v>735</v>
      </c>
      <c r="E238" s="61">
        <v>26529.61</v>
      </c>
      <c r="F238" s="95">
        <v>0</v>
      </c>
      <c r="G238" s="92" t="s">
        <v>897</v>
      </c>
      <c r="H238" s="58" t="s">
        <v>340</v>
      </c>
      <c r="I238" s="45" t="s">
        <v>387</v>
      </c>
      <c r="J238" s="90" t="s">
        <v>817</v>
      </c>
      <c r="K238" s="10" t="s">
        <v>14</v>
      </c>
      <c r="L238" s="10" t="s">
        <v>14</v>
      </c>
      <c r="M238" s="16" t="s">
        <v>388</v>
      </c>
      <c r="N238" s="11" t="s">
        <v>341</v>
      </c>
      <c r="O238" s="91" t="s">
        <v>846</v>
      </c>
      <c r="P238" s="10" t="s">
        <v>904</v>
      </c>
      <c r="Q238" s="10" t="s">
        <v>1075</v>
      </c>
    </row>
    <row r="239" spans="1:28" s="13" customFormat="1" ht="75" x14ac:dyDescent="0.25">
      <c r="A239" s="39">
        <v>232</v>
      </c>
      <c r="B239" s="14">
        <v>42544</v>
      </c>
      <c r="C239" s="14">
        <v>42544</v>
      </c>
      <c r="D239" s="9">
        <v>739</v>
      </c>
      <c r="E239" s="61">
        <v>472729.59</v>
      </c>
      <c r="F239" s="95">
        <v>0</v>
      </c>
      <c r="G239" s="92" t="s">
        <v>888</v>
      </c>
      <c r="H239" s="11" t="s">
        <v>478</v>
      </c>
      <c r="I239" s="45" t="s">
        <v>387</v>
      </c>
      <c r="J239" s="90" t="s">
        <v>479</v>
      </c>
      <c r="K239" s="45" t="s">
        <v>14</v>
      </c>
      <c r="L239" s="45" t="s">
        <v>14</v>
      </c>
      <c r="M239" s="16" t="s">
        <v>887</v>
      </c>
      <c r="N239" s="11" t="s">
        <v>722</v>
      </c>
      <c r="O239" s="91" t="s">
        <v>847</v>
      </c>
      <c r="P239" s="10" t="s">
        <v>562</v>
      </c>
      <c r="Q239" s="45" t="s">
        <v>1076</v>
      </c>
    </row>
    <row r="240" spans="1:28" s="13" customFormat="1" ht="75" x14ac:dyDescent="0.25">
      <c r="A240" s="39">
        <v>233</v>
      </c>
      <c r="B240" s="14">
        <v>42544</v>
      </c>
      <c r="C240" s="14">
        <v>42544</v>
      </c>
      <c r="D240" s="9">
        <v>740</v>
      </c>
      <c r="E240" s="61">
        <v>314556.26</v>
      </c>
      <c r="F240" s="95">
        <v>0</v>
      </c>
      <c r="G240" s="92" t="s">
        <v>894</v>
      </c>
      <c r="H240" s="58" t="s">
        <v>741</v>
      </c>
      <c r="I240" s="45" t="s">
        <v>387</v>
      </c>
      <c r="J240" s="90" t="s">
        <v>740</v>
      </c>
      <c r="K240" s="45" t="s">
        <v>14</v>
      </c>
      <c r="L240" s="45" t="s">
        <v>14</v>
      </c>
      <c r="M240" s="16" t="s">
        <v>768</v>
      </c>
      <c r="N240" s="11" t="s">
        <v>771</v>
      </c>
      <c r="O240" s="91" t="s">
        <v>848</v>
      </c>
      <c r="P240" s="10" t="s">
        <v>551</v>
      </c>
      <c r="Q240" s="45" t="s">
        <v>1387</v>
      </c>
    </row>
    <row r="241" spans="1:17" ht="75" x14ac:dyDescent="0.25">
      <c r="A241" s="39">
        <v>234</v>
      </c>
      <c r="B241" s="18">
        <v>42544</v>
      </c>
      <c r="C241" s="18">
        <v>42544</v>
      </c>
      <c r="D241" s="7">
        <v>741</v>
      </c>
      <c r="E241" s="61">
        <v>555000</v>
      </c>
      <c r="F241" s="95">
        <v>0</v>
      </c>
      <c r="G241" s="92" t="s">
        <v>891</v>
      </c>
      <c r="H241" s="25" t="s">
        <v>892</v>
      </c>
      <c r="I241" s="20" t="s">
        <v>387</v>
      </c>
      <c r="J241" s="90" t="s">
        <v>311</v>
      </c>
      <c r="K241" s="6" t="s">
        <v>14</v>
      </c>
      <c r="L241" s="5" t="s">
        <v>14</v>
      </c>
      <c r="M241" s="16" t="s">
        <v>65</v>
      </c>
      <c r="N241" s="8" t="s">
        <v>885</v>
      </c>
      <c r="O241" s="91" t="s">
        <v>849</v>
      </c>
      <c r="P241" s="19" t="s">
        <v>577</v>
      </c>
      <c r="Q241" s="10" t="s">
        <v>886</v>
      </c>
    </row>
    <row r="242" spans="1:17" ht="75" x14ac:dyDescent="0.25">
      <c r="A242" s="39">
        <v>235</v>
      </c>
      <c r="B242" s="18">
        <v>42548</v>
      </c>
      <c r="C242" s="18">
        <v>42548</v>
      </c>
      <c r="D242" s="7">
        <v>2628</v>
      </c>
      <c r="E242" s="61">
        <v>206034.43</v>
      </c>
      <c r="F242" s="95">
        <v>0</v>
      </c>
      <c r="G242" s="25" t="s">
        <v>956</v>
      </c>
      <c r="H242" s="25" t="s">
        <v>956</v>
      </c>
      <c r="I242" s="10" t="s">
        <v>12</v>
      </c>
      <c r="J242" s="90" t="s">
        <v>818</v>
      </c>
      <c r="K242" s="6" t="s">
        <v>14</v>
      </c>
      <c r="L242" s="5" t="s">
        <v>14</v>
      </c>
      <c r="M242" s="16" t="s">
        <v>317</v>
      </c>
      <c r="N242" s="8" t="s">
        <v>218</v>
      </c>
      <c r="O242" s="91" t="s">
        <v>850</v>
      </c>
      <c r="P242" s="19" t="s">
        <v>573</v>
      </c>
      <c r="Q242" s="19" t="s">
        <v>958</v>
      </c>
    </row>
    <row r="243" spans="1:17" ht="75" x14ac:dyDescent="0.25">
      <c r="A243" s="39">
        <v>236</v>
      </c>
      <c r="B243" s="18">
        <v>42548</v>
      </c>
      <c r="C243" s="18">
        <v>42548</v>
      </c>
      <c r="D243" s="7">
        <v>2630</v>
      </c>
      <c r="E243" s="61">
        <v>2019.14</v>
      </c>
      <c r="F243" s="95">
        <v>0</v>
      </c>
      <c r="G243" s="25" t="s">
        <v>956</v>
      </c>
      <c r="H243" s="25" t="s">
        <v>956</v>
      </c>
      <c r="I243" s="10" t="s">
        <v>12</v>
      </c>
      <c r="J243" s="90" t="s">
        <v>819</v>
      </c>
      <c r="K243" s="6" t="s">
        <v>14</v>
      </c>
      <c r="L243" s="5" t="s">
        <v>14</v>
      </c>
      <c r="M243" s="16" t="s">
        <v>317</v>
      </c>
      <c r="N243" s="8" t="s">
        <v>218</v>
      </c>
      <c r="O243" s="91" t="s">
        <v>851</v>
      </c>
      <c r="P243" s="19" t="s">
        <v>959</v>
      </c>
      <c r="Q243" s="19" t="s">
        <v>958</v>
      </c>
    </row>
    <row r="244" spans="1:17" ht="60" x14ac:dyDescent="0.25">
      <c r="A244" s="39">
        <v>237</v>
      </c>
      <c r="B244" s="18">
        <v>42545</v>
      </c>
      <c r="C244" s="18">
        <v>42545</v>
      </c>
      <c r="D244" s="7">
        <v>744</v>
      </c>
      <c r="E244" s="61">
        <v>106641.28</v>
      </c>
      <c r="F244" s="95">
        <v>0</v>
      </c>
      <c r="G244" s="25" t="s">
        <v>955</v>
      </c>
      <c r="H244" s="25" t="s">
        <v>955</v>
      </c>
      <c r="I244" s="20" t="s">
        <v>387</v>
      </c>
      <c r="J244" s="90" t="s">
        <v>820</v>
      </c>
      <c r="K244" s="6" t="s">
        <v>26</v>
      </c>
      <c r="L244" s="5" t="s">
        <v>248</v>
      </c>
      <c r="M244" s="16" t="s">
        <v>141</v>
      </c>
      <c r="N244" s="8" t="s">
        <v>907</v>
      </c>
      <c r="O244" s="91" t="s">
        <v>852</v>
      </c>
      <c r="P244" s="19" t="s">
        <v>540</v>
      </c>
      <c r="Q244" s="10" t="s">
        <v>954</v>
      </c>
    </row>
    <row r="245" spans="1:17" ht="60" x14ac:dyDescent="0.25">
      <c r="A245" s="39">
        <v>238</v>
      </c>
      <c r="B245" s="18">
        <v>42548</v>
      </c>
      <c r="C245" s="18">
        <v>42548</v>
      </c>
      <c r="D245" s="7">
        <v>748</v>
      </c>
      <c r="E245" s="61">
        <v>37471.86</v>
      </c>
      <c r="F245" s="95">
        <v>0</v>
      </c>
      <c r="G245" s="25" t="s">
        <v>941</v>
      </c>
      <c r="H245" s="25" t="s">
        <v>941</v>
      </c>
      <c r="I245" s="20" t="s">
        <v>387</v>
      </c>
      <c r="J245" s="90" t="s">
        <v>821</v>
      </c>
      <c r="K245" s="6" t="s">
        <v>14</v>
      </c>
      <c r="L245" s="5" t="s">
        <v>14</v>
      </c>
      <c r="M245" s="16" t="s">
        <v>322</v>
      </c>
      <c r="N245" s="8" t="s">
        <v>148</v>
      </c>
      <c r="O245" s="91" t="s">
        <v>853</v>
      </c>
      <c r="P245" s="19" t="s">
        <v>946</v>
      </c>
      <c r="Q245" s="19" t="s">
        <v>952</v>
      </c>
    </row>
    <row r="246" spans="1:17" ht="60" x14ac:dyDescent="0.25">
      <c r="A246" s="39">
        <v>239</v>
      </c>
      <c r="B246" s="18">
        <v>42548</v>
      </c>
      <c r="C246" s="18">
        <v>42548</v>
      </c>
      <c r="D246" s="7">
        <v>746</v>
      </c>
      <c r="E246" s="61">
        <v>48180</v>
      </c>
      <c r="F246" s="95">
        <v>0</v>
      </c>
      <c r="G246" s="25" t="s">
        <v>942</v>
      </c>
      <c r="H246" s="25" t="s">
        <v>942</v>
      </c>
      <c r="I246" s="20" t="s">
        <v>387</v>
      </c>
      <c r="J246" s="90" t="s">
        <v>207</v>
      </c>
      <c r="K246" s="6" t="s">
        <v>14</v>
      </c>
      <c r="L246" s="5" t="s">
        <v>14</v>
      </c>
      <c r="M246" s="16" t="s">
        <v>65</v>
      </c>
      <c r="N246" s="8" t="s">
        <v>943</v>
      </c>
      <c r="O246" s="91" t="s">
        <v>855</v>
      </c>
      <c r="P246" s="19" t="s">
        <v>944</v>
      </c>
      <c r="Q246" s="19" t="s">
        <v>953</v>
      </c>
    </row>
    <row r="247" spans="1:17" ht="60" x14ac:dyDescent="0.25">
      <c r="A247" s="39">
        <v>240</v>
      </c>
      <c r="B247" s="18">
        <v>42548</v>
      </c>
      <c r="C247" s="18">
        <v>42548</v>
      </c>
      <c r="D247" s="7">
        <v>749</v>
      </c>
      <c r="E247" s="61">
        <v>43800</v>
      </c>
      <c r="F247" s="95">
        <v>0</v>
      </c>
      <c r="G247" s="25" t="s">
        <v>941</v>
      </c>
      <c r="H247" s="25" t="s">
        <v>941</v>
      </c>
      <c r="I247" s="20" t="s">
        <v>387</v>
      </c>
      <c r="J247" s="90" t="s">
        <v>823</v>
      </c>
      <c r="K247" s="6" t="s">
        <v>14</v>
      </c>
      <c r="L247" s="5" t="s">
        <v>14</v>
      </c>
      <c r="M247" s="16" t="s">
        <v>322</v>
      </c>
      <c r="N247" s="8" t="s">
        <v>148</v>
      </c>
      <c r="O247" s="91" t="s">
        <v>856</v>
      </c>
      <c r="P247" s="19" t="s">
        <v>540</v>
      </c>
      <c r="Q247" s="19" t="s">
        <v>952</v>
      </c>
    </row>
    <row r="248" spans="1:17" ht="75" x14ac:dyDescent="0.25">
      <c r="A248" s="39">
        <v>241</v>
      </c>
      <c r="B248" s="18">
        <v>42549</v>
      </c>
      <c r="C248" s="18">
        <v>42549</v>
      </c>
      <c r="D248" s="7">
        <v>750</v>
      </c>
      <c r="E248" s="61">
        <v>431081</v>
      </c>
      <c r="F248" s="95">
        <v>0</v>
      </c>
      <c r="G248" s="92" t="s">
        <v>947</v>
      </c>
      <c r="H248" s="25" t="s">
        <v>947</v>
      </c>
      <c r="I248" s="20" t="s">
        <v>387</v>
      </c>
      <c r="J248" s="90" t="s">
        <v>824</v>
      </c>
      <c r="K248" s="6" t="s">
        <v>14</v>
      </c>
      <c r="L248" s="5" t="s">
        <v>14</v>
      </c>
      <c r="M248" s="16" t="s">
        <v>867</v>
      </c>
      <c r="N248" s="8" t="s">
        <v>948</v>
      </c>
      <c r="O248" s="91" t="s">
        <v>857</v>
      </c>
      <c r="P248" s="19" t="s">
        <v>551</v>
      </c>
      <c r="Q248" s="19" t="s">
        <v>1060</v>
      </c>
    </row>
    <row r="249" spans="1:17" ht="60" x14ac:dyDescent="0.25">
      <c r="A249" s="39">
        <v>242</v>
      </c>
      <c r="B249" s="18">
        <v>42549</v>
      </c>
      <c r="C249" s="18">
        <v>42549</v>
      </c>
      <c r="D249" s="7">
        <v>752</v>
      </c>
      <c r="E249" s="61">
        <v>1000552.68</v>
      </c>
      <c r="F249" s="95">
        <v>0</v>
      </c>
      <c r="G249" s="25" t="s">
        <v>949</v>
      </c>
      <c r="H249" s="25" t="s">
        <v>949</v>
      </c>
      <c r="I249" s="20" t="s">
        <v>387</v>
      </c>
      <c r="J249" s="90" t="s">
        <v>825</v>
      </c>
      <c r="K249" s="6" t="s">
        <v>14</v>
      </c>
      <c r="L249" s="5" t="s">
        <v>14</v>
      </c>
      <c r="M249" s="16" t="s">
        <v>950</v>
      </c>
      <c r="N249" s="8" t="s">
        <v>350</v>
      </c>
      <c r="O249" s="91" t="s">
        <v>858</v>
      </c>
      <c r="P249" s="19" t="s">
        <v>551</v>
      </c>
      <c r="Q249" s="19" t="s">
        <v>1059</v>
      </c>
    </row>
    <row r="250" spans="1:17" ht="75" x14ac:dyDescent="0.25">
      <c r="A250" s="39">
        <v>243</v>
      </c>
      <c r="B250" s="18">
        <v>42550</v>
      </c>
      <c r="C250" s="18">
        <v>42550</v>
      </c>
      <c r="D250" s="7">
        <v>763</v>
      </c>
      <c r="E250" s="61">
        <v>269448.96000000002</v>
      </c>
      <c r="F250" s="95">
        <v>0</v>
      </c>
      <c r="G250" s="25" t="s">
        <v>877</v>
      </c>
      <c r="H250" s="25" t="s">
        <v>877</v>
      </c>
      <c r="I250" s="10" t="s">
        <v>387</v>
      </c>
      <c r="J250" s="90" t="s">
        <v>813</v>
      </c>
      <c r="K250" s="6" t="s">
        <v>14</v>
      </c>
      <c r="L250" s="5" t="s">
        <v>14</v>
      </c>
      <c r="M250" s="16" t="s">
        <v>875</v>
      </c>
      <c r="N250" s="8" t="s">
        <v>213</v>
      </c>
      <c r="O250" s="91" t="s">
        <v>859</v>
      </c>
      <c r="P250" s="19" t="s">
        <v>551</v>
      </c>
      <c r="Q250" s="19" t="s">
        <v>1058</v>
      </c>
    </row>
    <row r="251" spans="1:17" ht="75" x14ac:dyDescent="0.25">
      <c r="A251" s="39">
        <v>244</v>
      </c>
      <c r="B251" s="18">
        <v>42551</v>
      </c>
      <c r="C251" s="18">
        <v>42551</v>
      </c>
      <c r="D251" s="7">
        <v>769</v>
      </c>
      <c r="E251" s="61">
        <v>350656.82</v>
      </c>
      <c r="F251" s="95">
        <v>0</v>
      </c>
      <c r="G251" s="25" t="s">
        <v>489</v>
      </c>
      <c r="H251" s="25" t="s">
        <v>489</v>
      </c>
      <c r="I251" s="10" t="s">
        <v>387</v>
      </c>
      <c r="J251" s="19" t="s">
        <v>39</v>
      </c>
      <c r="K251" s="6" t="s">
        <v>14</v>
      </c>
      <c r="L251" s="5" t="s">
        <v>14</v>
      </c>
      <c r="M251" s="16" t="s">
        <v>965</v>
      </c>
      <c r="N251" s="8" t="s">
        <v>490</v>
      </c>
      <c r="O251" s="91" t="s">
        <v>964</v>
      </c>
      <c r="P251" s="45" t="s">
        <v>542</v>
      </c>
      <c r="Q251" s="45" t="s">
        <v>1070</v>
      </c>
    </row>
    <row r="252" spans="1:17" ht="30" x14ac:dyDescent="0.25">
      <c r="A252" s="39">
        <v>245</v>
      </c>
      <c r="B252" s="18">
        <v>42542</v>
      </c>
      <c r="C252" s="18">
        <v>42542</v>
      </c>
      <c r="D252" s="7">
        <v>6499</v>
      </c>
      <c r="E252" s="162">
        <v>-206571.89</v>
      </c>
      <c r="F252" s="95">
        <v>0</v>
      </c>
      <c r="G252" s="25" t="s">
        <v>880</v>
      </c>
      <c r="H252" s="25" t="s">
        <v>879</v>
      </c>
      <c r="I252" s="10" t="s">
        <v>387</v>
      </c>
      <c r="J252" s="19" t="s">
        <v>201</v>
      </c>
      <c r="K252" s="6" t="s">
        <v>14</v>
      </c>
      <c r="L252" s="5" t="s">
        <v>14</v>
      </c>
      <c r="M252" s="16" t="s">
        <v>151</v>
      </c>
      <c r="N252" s="8" t="s">
        <v>447</v>
      </c>
      <c r="O252" s="94" t="s">
        <v>1367</v>
      </c>
      <c r="P252" s="45" t="s">
        <v>1659</v>
      </c>
      <c r="Q252" s="45" t="s">
        <v>805</v>
      </c>
    </row>
    <row r="253" spans="1:17" ht="60" x14ac:dyDescent="0.25">
      <c r="A253" s="39">
        <v>246</v>
      </c>
      <c r="B253" s="18">
        <v>42555</v>
      </c>
      <c r="C253" s="18">
        <v>42555</v>
      </c>
      <c r="D253" s="7">
        <v>747</v>
      </c>
      <c r="E253" s="61">
        <v>92325.34</v>
      </c>
      <c r="F253" s="95">
        <v>0</v>
      </c>
      <c r="G253" s="25" t="s">
        <v>941</v>
      </c>
      <c r="H253" s="25" t="s">
        <v>941</v>
      </c>
      <c r="I253" s="10" t="s">
        <v>387</v>
      </c>
      <c r="J253" s="19" t="s">
        <v>822</v>
      </c>
      <c r="K253" s="6" t="s">
        <v>14</v>
      </c>
      <c r="L253" s="5" t="s">
        <v>14</v>
      </c>
      <c r="M253" s="16" t="s">
        <v>322</v>
      </c>
      <c r="N253" s="8" t="s">
        <v>148</v>
      </c>
      <c r="O253" s="91" t="s">
        <v>854</v>
      </c>
      <c r="P253" s="45" t="s">
        <v>540</v>
      </c>
      <c r="Q253" s="45" t="s">
        <v>1036</v>
      </c>
    </row>
    <row r="254" spans="1:17" ht="75" x14ac:dyDescent="0.25">
      <c r="A254" s="39">
        <v>247</v>
      </c>
      <c r="B254" s="18">
        <v>42555</v>
      </c>
      <c r="C254" s="18">
        <v>42555</v>
      </c>
      <c r="D254" s="7">
        <v>786</v>
      </c>
      <c r="E254" s="61">
        <v>115000</v>
      </c>
      <c r="F254" s="95">
        <v>0</v>
      </c>
      <c r="G254" s="11" t="s">
        <v>112</v>
      </c>
      <c r="H254" s="11" t="s">
        <v>112</v>
      </c>
      <c r="I254" s="10" t="s">
        <v>387</v>
      </c>
      <c r="J254" s="19" t="s">
        <v>403</v>
      </c>
      <c r="K254" s="6" t="s">
        <v>14</v>
      </c>
      <c r="L254" s="5" t="s">
        <v>14</v>
      </c>
      <c r="M254" s="16" t="s">
        <v>114</v>
      </c>
      <c r="N254" s="8" t="s">
        <v>115</v>
      </c>
      <c r="O254" s="91" t="s">
        <v>969</v>
      </c>
      <c r="P254" s="10" t="s">
        <v>573</v>
      </c>
      <c r="Q254" s="45" t="s">
        <v>1071</v>
      </c>
    </row>
    <row r="255" spans="1:17" ht="60" x14ac:dyDescent="0.25">
      <c r="A255" s="39">
        <v>248</v>
      </c>
      <c r="B255" s="18">
        <v>42555</v>
      </c>
      <c r="C255" s="18">
        <v>42555</v>
      </c>
      <c r="D255" s="7">
        <v>789</v>
      </c>
      <c r="E255" s="61">
        <v>103409.82</v>
      </c>
      <c r="F255" s="95">
        <v>0</v>
      </c>
      <c r="G255" s="25" t="s">
        <v>1067</v>
      </c>
      <c r="H255" s="25" t="s">
        <v>1067</v>
      </c>
      <c r="I255" s="10" t="s">
        <v>19</v>
      </c>
      <c r="J255" s="19" t="s">
        <v>975</v>
      </c>
      <c r="K255" s="6" t="s">
        <v>14</v>
      </c>
      <c r="L255" s="5" t="s">
        <v>14</v>
      </c>
      <c r="M255" s="16" t="s">
        <v>1012</v>
      </c>
      <c r="N255" s="8" t="s">
        <v>1014</v>
      </c>
      <c r="O255" s="91" t="s">
        <v>970</v>
      </c>
      <c r="P255" s="45" t="s">
        <v>1068</v>
      </c>
      <c r="Q255" s="45" t="s">
        <v>1069</v>
      </c>
    </row>
    <row r="256" spans="1:17" ht="60" x14ac:dyDescent="0.25">
      <c r="A256" s="39">
        <v>249</v>
      </c>
      <c r="B256" s="18">
        <v>42555</v>
      </c>
      <c r="C256" s="18">
        <v>42555</v>
      </c>
      <c r="D256" s="7">
        <v>788</v>
      </c>
      <c r="E256" s="61">
        <v>117039.62</v>
      </c>
      <c r="F256" s="95">
        <v>0</v>
      </c>
      <c r="G256" s="25" t="s">
        <v>1035</v>
      </c>
      <c r="H256" s="25" t="s">
        <v>1035</v>
      </c>
      <c r="I256" s="45" t="s">
        <v>387</v>
      </c>
      <c r="J256" s="19" t="s">
        <v>763</v>
      </c>
      <c r="K256" s="6" t="s">
        <v>14</v>
      </c>
      <c r="L256" s="5" t="s">
        <v>14</v>
      </c>
      <c r="M256" s="16" t="s">
        <v>388</v>
      </c>
      <c r="N256" s="8" t="s">
        <v>1013</v>
      </c>
      <c r="O256" s="91" t="s">
        <v>971</v>
      </c>
      <c r="P256" s="45" t="s">
        <v>540</v>
      </c>
      <c r="Q256" s="45" t="s">
        <v>1039</v>
      </c>
    </row>
    <row r="257" spans="1:17" ht="60" x14ac:dyDescent="0.25">
      <c r="A257" s="39">
        <v>250</v>
      </c>
      <c r="B257" s="18">
        <v>42555</v>
      </c>
      <c r="C257" s="18">
        <v>42555</v>
      </c>
      <c r="D257" s="7">
        <v>787</v>
      </c>
      <c r="E257" s="61">
        <v>75177.56</v>
      </c>
      <c r="F257" s="95">
        <v>0</v>
      </c>
      <c r="G257" s="25" t="s">
        <v>1034</v>
      </c>
      <c r="H257" s="25" t="s">
        <v>1034</v>
      </c>
      <c r="I257" s="10" t="s">
        <v>19</v>
      </c>
      <c r="J257" s="19" t="s">
        <v>976</v>
      </c>
      <c r="K257" s="6" t="s">
        <v>26</v>
      </c>
      <c r="L257" s="5" t="s">
        <v>248</v>
      </c>
      <c r="M257" s="16" t="s">
        <v>141</v>
      </c>
      <c r="N257" s="8" t="s">
        <v>148</v>
      </c>
      <c r="O257" s="91" t="s">
        <v>972</v>
      </c>
      <c r="P257" s="45" t="s">
        <v>562</v>
      </c>
      <c r="Q257" s="45" t="s">
        <v>1040</v>
      </c>
    </row>
    <row r="258" spans="1:17" ht="75" x14ac:dyDescent="0.25">
      <c r="A258" s="39">
        <v>251</v>
      </c>
      <c r="B258" s="18">
        <v>42555</v>
      </c>
      <c r="C258" s="18">
        <v>42555</v>
      </c>
      <c r="D258" s="7">
        <v>785</v>
      </c>
      <c r="E258" s="61">
        <v>133000</v>
      </c>
      <c r="F258" s="95">
        <v>0</v>
      </c>
      <c r="G258" s="58" t="s">
        <v>48</v>
      </c>
      <c r="H258" s="58" t="s">
        <v>48</v>
      </c>
      <c r="I258" s="45" t="s">
        <v>387</v>
      </c>
      <c r="J258" s="19" t="s">
        <v>745</v>
      </c>
      <c r="K258" s="6" t="s">
        <v>14</v>
      </c>
      <c r="L258" s="5" t="s">
        <v>14</v>
      </c>
      <c r="M258" s="16" t="s">
        <v>50</v>
      </c>
      <c r="N258" s="8" t="s">
        <v>51</v>
      </c>
      <c r="O258" s="91" t="s">
        <v>973</v>
      </c>
      <c r="P258" s="10" t="s">
        <v>542</v>
      </c>
      <c r="Q258" s="10" t="s">
        <v>1077</v>
      </c>
    </row>
    <row r="259" spans="1:17" ht="75" x14ac:dyDescent="0.25">
      <c r="A259" s="39">
        <v>252</v>
      </c>
      <c r="B259" s="18">
        <v>42555</v>
      </c>
      <c r="C259" s="18">
        <v>42555</v>
      </c>
      <c r="D259" s="7">
        <v>784</v>
      </c>
      <c r="E259" s="61">
        <v>75950.429999999993</v>
      </c>
      <c r="F259" s="95">
        <v>0</v>
      </c>
      <c r="G259" s="11" t="s">
        <v>84</v>
      </c>
      <c r="H259" s="11" t="s">
        <v>84</v>
      </c>
      <c r="I259" s="10" t="s">
        <v>387</v>
      </c>
      <c r="J259" s="19" t="s">
        <v>85</v>
      </c>
      <c r="K259" s="6" t="s">
        <v>14</v>
      </c>
      <c r="L259" s="5" t="s">
        <v>14</v>
      </c>
      <c r="M259" s="16" t="s">
        <v>86</v>
      </c>
      <c r="N259" s="8" t="s">
        <v>87</v>
      </c>
      <c r="O259" s="91" t="s">
        <v>974</v>
      </c>
      <c r="P259" s="45" t="s">
        <v>551</v>
      </c>
      <c r="Q259" s="10" t="s">
        <v>1194</v>
      </c>
    </row>
    <row r="260" spans="1:17" ht="60" x14ac:dyDescent="0.25">
      <c r="A260" s="39">
        <v>253</v>
      </c>
      <c r="B260" s="18">
        <v>42555</v>
      </c>
      <c r="C260" s="18">
        <v>42556</v>
      </c>
      <c r="D260" s="7">
        <v>6</v>
      </c>
      <c r="E260" s="61">
        <v>491224.2</v>
      </c>
      <c r="F260" s="95">
        <v>0</v>
      </c>
      <c r="G260" s="25" t="s">
        <v>1044</v>
      </c>
      <c r="H260" s="25" t="s">
        <v>1044</v>
      </c>
      <c r="I260" s="10" t="s">
        <v>118</v>
      </c>
      <c r="J260" s="19" t="s">
        <v>979</v>
      </c>
      <c r="K260" s="6" t="s">
        <v>14</v>
      </c>
      <c r="L260" s="5" t="s">
        <v>14</v>
      </c>
      <c r="M260" s="16" t="s">
        <v>1016</v>
      </c>
      <c r="N260" s="8" t="s">
        <v>1021</v>
      </c>
      <c r="O260" s="91" t="s">
        <v>977</v>
      </c>
      <c r="P260" s="45" t="s">
        <v>551</v>
      </c>
      <c r="Q260" s="45" t="s">
        <v>1043</v>
      </c>
    </row>
    <row r="261" spans="1:17" ht="60" x14ac:dyDescent="0.25">
      <c r="A261" s="39">
        <v>254</v>
      </c>
      <c r="B261" s="18">
        <v>42555</v>
      </c>
      <c r="C261" s="18">
        <v>42556</v>
      </c>
      <c r="D261" s="7">
        <v>7</v>
      </c>
      <c r="E261" s="61">
        <v>243018</v>
      </c>
      <c r="F261" s="95">
        <v>0</v>
      </c>
      <c r="G261" s="25" t="s">
        <v>1045</v>
      </c>
      <c r="H261" s="25" t="s">
        <v>1045</v>
      </c>
      <c r="I261" s="10" t="s">
        <v>118</v>
      </c>
      <c r="J261" s="19" t="s">
        <v>980</v>
      </c>
      <c r="K261" s="6" t="s">
        <v>14</v>
      </c>
      <c r="L261" s="5" t="s">
        <v>14</v>
      </c>
      <c r="M261" s="16" t="s">
        <v>875</v>
      </c>
      <c r="N261" s="8" t="s">
        <v>1022</v>
      </c>
      <c r="O261" s="91" t="s">
        <v>978</v>
      </c>
      <c r="P261" s="45" t="s">
        <v>551</v>
      </c>
      <c r="Q261" s="45" t="s">
        <v>1042</v>
      </c>
    </row>
    <row r="262" spans="1:17" ht="60" x14ac:dyDescent="0.25">
      <c r="A262" s="39">
        <v>255</v>
      </c>
      <c r="B262" s="18">
        <v>42557</v>
      </c>
      <c r="C262" s="18">
        <v>42557</v>
      </c>
      <c r="D262" s="7">
        <v>793</v>
      </c>
      <c r="E262" s="61">
        <v>125663.78</v>
      </c>
      <c r="F262" s="95">
        <v>0</v>
      </c>
      <c r="G262" s="25" t="s">
        <v>1037</v>
      </c>
      <c r="H262" s="25" t="s">
        <v>1037</v>
      </c>
      <c r="I262" s="10" t="s">
        <v>19</v>
      </c>
      <c r="J262" s="19" t="s">
        <v>983</v>
      </c>
      <c r="K262" s="6" t="s">
        <v>14</v>
      </c>
      <c r="L262" s="5" t="s">
        <v>14</v>
      </c>
      <c r="M262" s="16" t="s">
        <v>1017</v>
      </c>
      <c r="N262" s="8" t="s">
        <v>1023</v>
      </c>
      <c r="O262" s="91" t="s">
        <v>981</v>
      </c>
      <c r="P262" s="45" t="s">
        <v>562</v>
      </c>
      <c r="Q262" s="45" t="s">
        <v>1038</v>
      </c>
    </row>
    <row r="263" spans="1:17" ht="60" x14ac:dyDescent="0.25">
      <c r="A263" s="39">
        <v>256</v>
      </c>
      <c r="B263" s="18">
        <v>42557</v>
      </c>
      <c r="C263" s="18">
        <v>42557</v>
      </c>
      <c r="D263" s="7">
        <v>794</v>
      </c>
      <c r="E263" s="61">
        <v>73140</v>
      </c>
      <c r="F263" s="95">
        <v>0</v>
      </c>
      <c r="G263" s="25" t="s">
        <v>1041</v>
      </c>
      <c r="H263" s="25" t="s">
        <v>1041</v>
      </c>
      <c r="I263" s="10" t="s">
        <v>19</v>
      </c>
      <c r="J263" s="19" t="s">
        <v>984</v>
      </c>
      <c r="K263" s="6" t="s">
        <v>14</v>
      </c>
      <c r="L263" s="5" t="s">
        <v>14</v>
      </c>
      <c r="M263" s="16" t="s">
        <v>1018</v>
      </c>
      <c r="N263" s="8" t="s">
        <v>1024</v>
      </c>
      <c r="O263" s="91" t="s">
        <v>982</v>
      </c>
      <c r="P263" s="45" t="s">
        <v>540</v>
      </c>
      <c r="Q263" s="45" t="s">
        <v>1056</v>
      </c>
    </row>
    <row r="264" spans="1:17" ht="75" x14ac:dyDescent="0.25">
      <c r="A264" s="39">
        <v>257</v>
      </c>
      <c r="B264" s="18">
        <v>42559</v>
      </c>
      <c r="C264" s="18">
        <v>42559</v>
      </c>
      <c r="D264" s="7">
        <v>2868</v>
      </c>
      <c r="E264" s="61">
        <v>610000</v>
      </c>
      <c r="F264" s="95">
        <v>0</v>
      </c>
      <c r="G264" s="11" t="s">
        <v>273</v>
      </c>
      <c r="H264" s="11" t="s">
        <v>273</v>
      </c>
      <c r="I264" s="10" t="s">
        <v>12</v>
      </c>
      <c r="J264" s="19" t="s">
        <v>424</v>
      </c>
      <c r="K264" s="6" t="s">
        <v>14</v>
      </c>
      <c r="L264" s="5" t="s">
        <v>14</v>
      </c>
      <c r="M264" s="16" t="s">
        <v>275</v>
      </c>
      <c r="N264" s="8" t="s">
        <v>152</v>
      </c>
      <c r="O264" s="91" t="s">
        <v>985</v>
      </c>
      <c r="P264" s="10" t="s">
        <v>551</v>
      </c>
      <c r="Q264" s="10" t="s">
        <v>1066</v>
      </c>
    </row>
    <row r="265" spans="1:17" ht="75" x14ac:dyDescent="0.25">
      <c r="A265" s="39">
        <v>258</v>
      </c>
      <c r="B265" s="18">
        <v>42559</v>
      </c>
      <c r="C265" s="18">
        <v>42559</v>
      </c>
      <c r="D265" s="7">
        <v>824</v>
      </c>
      <c r="E265" s="61">
        <v>300000</v>
      </c>
      <c r="F265" s="95">
        <v>0</v>
      </c>
      <c r="G265" s="58" t="s">
        <v>53</v>
      </c>
      <c r="H265" s="58" t="s">
        <v>53</v>
      </c>
      <c r="I265" s="45" t="s">
        <v>387</v>
      </c>
      <c r="J265" s="19" t="s">
        <v>54</v>
      </c>
      <c r="K265" s="6" t="s">
        <v>14</v>
      </c>
      <c r="L265" s="5" t="s">
        <v>14</v>
      </c>
      <c r="M265" s="16" t="s">
        <v>55</v>
      </c>
      <c r="N265" s="8" t="s">
        <v>56</v>
      </c>
      <c r="O265" s="91" t="s">
        <v>987</v>
      </c>
      <c r="P265" s="45" t="s">
        <v>551</v>
      </c>
      <c r="Q265" s="10" t="s">
        <v>1304</v>
      </c>
    </row>
    <row r="266" spans="1:17" ht="75" x14ac:dyDescent="0.25">
      <c r="A266" s="39">
        <v>259</v>
      </c>
      <c r="B266" s="18">
        <v>42562</v>
      </c>
      <c r="C266" s="18">
        <v>42562</v>
      </c>
      <c r="D266" s="7">
        <v>839</v>
      </c>
      <c r="E266" s="61">
        <v>21600.35</v>
      </c>
      <c r="F266" s="95">
        <v>0</v>
      </c>
      <c r="G266" s="72" t="s">
        <v>200</v>
      </c>
      <c r="H266" s="72" t="s">
        <v>200</v>
      </c>
      <c r="I266" s="45" t="s">
        <v>387</v>
      </c>
      <c r="J266" s="19" t="s">
        <v>201</v>
      </c>
      <c r="K266" s="6" t="s">
        <v>14</v>
      </c>
      <c r="L266" s="5" t="s">
        <v>14</v>
      </c>
      <c r="M266" s="16" t="s">
        <v>202</v>
      </c>
      <c r="N266" s="8" t="s">
        <v>1025</v>
      </c>
      <c r="O266" s="91" t="s">
        <v>989</v>
      </c>
      <c r="P266" s="73" t="s">
        <v>551</v>
      </c>
      <c r="Q266" s="45" t="s">
        <v>1215</v>
      </c>
    </row>
    <row r="267" spans="1:17" ht="60" x14ac:dyDescent="0.25">
      <c r="A267" s="39">
        <v>260</v>
      </c>
      <c r="B267" s="18">
        <v>42564</v>
      </c>
      <c r="C267" s="18">
        <v>42564</v>
      </c>
      <c r="D267" s="7">
        <v>846</v>
      </c>
      <c r="E267" s="61">
        <v>214961.9</v>
      </c>
      <c r="F267" s="95">
        <v>0</v>
      </c>
      <c r="G267" s="25" t="s">
        <v>1048</v>
      </c>
      <c r="H267" s="25" t="s">
        <v>1048</v>
      </c>
      <c r="I267" s="10" t="s">
        <v>19</v>
      </c>
      <c r="J267" s="19" t="s">
        <v>996</v>
      </c>
      <c r="K267" s="6" t="s">
        <v>14</v>
      </c>
      <c r="L267" s="5" t="s">
        <v>14</v>
      </c>
      <c r="M267" s="16" t="s">
        <v>208</v>
      </c>
      <c r="N267" s="8" t="s">
        <v>1026</v>
      </c>
      <c r="O267" s="91" t="s">
        <v>990</v>
      </c>
      <c r="P267" s="45" t="s">
        <v>540</v>
      </c>
      <c r="Q267" s="45" t="s">
        <v>1051</v>
      </c>
    </row>
    <row r="268" spans="1:17" ht="60" x14ac:dyDescent="0.25">
      <c r="A268" s="39">
        <v>261</v>
      </c>
      <c r="B268" s="18">
        <v>42564</v>
      </c>
      <c r="C268" s="18">
        <v>42564</v>
      </c>
      <c r="D268" s="7">
        <v>845</v>
      </c>
      <c r="E268" s="61">
        <v>297156</v>
      </c>
      <c r="F268" s="95">
        <v>0</v>
      </c>
      <c r="G268" s="25" t="s">
        <v>1046</v>
      </c>
      <c r="H268" s="25" t="s">
        <v>1046</v>
      </c>
      <c r="I268" s="10" t="s">
        <v>19</v>
      </c>
      <c r="J268" s="19" t="s">
        <v>997</v>
      </c>
      <c r="K268" s="6" t="s">
        <v>14</v>
      </c>
      <c r="L268" s="5" t="s">
        <v>14</v>
      </c>
      <c r="M268" s="16" t="s">
        <v>890</v>
      </c>
      <c r="N268" s="8" t="s">
        <v>1027</v>
      </c>
      <c r="O268" s="91" t="s">
        <v>991</v>
      </c>
      <c r="P268" s="45" t="s">
        <v>551</v>
      </c>
      <c r="Q268" s="45" t="s">
        <v>1052</v>
      </c>
    </row>
    <row r="269" spans="1:17" ht="75" x14ac:dyDescent="0.25">
      <c r="A269" s="39">
        <v>262</v>
      </c>
      <c r="B269" s="18">
        <v>42564</v>
      </c>
      <c r="C269" s="18">
        <v>42564</v>
      </c>
      <c r="D269" s="7">
        <v>843</v>
      </c>
      <c r="E269" s="61">
        <v>104615.7</v>
      </c>
      <c r="F269" s="95">
        <v>0</v>
      </c>
      <c r="G269" s="11" t="s">
        <v>764</v>
      </c>
      <c r="H269" s="11" t="s">
        <v>764</v>
      </c>
      <c r="I269" s="10" t="s">
        <v>387</v>
      </c>
      <c r="J269" s="19" t="s">
        <v>761</v>
      </c>
      <c r="K269" s="6" t="s">
        <v>14</v>
      </c>
      <c r="L269" s="5" t="s">
        <v>14</v>
      </c>
      <c r="M269" s="16" t="s">
        <v>15</v>
      </c>
      <c r="N269" s="8" t="s">
        <v>775</v>
      </c>
      <c r="O269" s="91" t="s">
        <v>992</v>
      </c>
      <c r="P269" s="45" t="s">
        <v>540</v>
      </c>
      <c r="Q269" s="45" t="s">
        <v>1209</v>
      </c>
    </row>
    <row r="270" spans="1:17" ht="60" x14ac:dyDescent="0.25">
      <c r="A270" s="39">
        <v>263</v>
      </c>
      <c r="B270" s="18">
        <v>42564</v>
      </c>
      <c r="C270" s="18">
        <v>42564</v>
      </c>
      <c r="D270" s="7">
        <v>844</v>
      </c>
      <c r="E270" s="61">
        <v>482981.63</v>
      </c>
      <c r="F270" s="95">
        <v>0</v>
      </c>
      <c r="G270" s="25" t="s">
        <v>1049</v>
      </c>
      <c r="H270" s="25" t="s">
        <v>1049</v>
      </c>
      <c r="I270" s="10" t="s">
        <v>19</v>
      </c>
      <c r="J270" s="19" t="s">
        <v>810</v>
      </c>
      <c r="K270" s="6" t="s">
        <v>14</v>
      </c>
      <c r="L270" s="5" t="s">
        <v>14</v>
      </c>
      <c r="M270" s="16" t="s">
        <v>65</v>
      </c>
      <c r="N270" s="8" t="s">
        <v>1028</v>
      </c>
      <c r="O270" s="91" t="s">
        <v>993</v>
      </c>
      <c r="P270" s="45" t="s">
        <v>551</v>
      </c>
      <c r="Q270" s="45" t="s">
        <v>1053</v>
      </c>
    </row>
    <row r="271" spans="1:17" ht="60" x14ac:dyDescent="0.25">
      <c r="A271" s="39">
        <v>264</v>
      </c>
      <c r="B271" s="18">
        <v>42564</v>
      </c>
      <c r="C271" s="18">
        <v>42564</v>
      </c>
      <c r="D271" s="7">
        <v>2937</v>
      </c>
      <c r="E271" s="61">
        <v>256400.08</v>
      </c>
      <c r="F271" s="95">
        <v>0</v>
      </c>
      <c r="G271" s="25" t="s">
        <v>1047</v>
      </c>
      <c r="H271" s="25" t="s">
        <v>1047</v>
      </c>
      <c r="I271" s="10" t="s">
        <v>12</v>
      </c>
      <c r="J271" s="19" t="s">
        <v>998</v>
      </c>
      <c r="K271" s="6" t="s">
        <v>14</v>
      </c>
      <c r="L271" s="5" t="s">
        <v>14</v>
      </c>
      <c r="M271" s="16" t="s">
        <v>1019</v>
      </c>
      <c r="N271" s="8" t="s">
        <v>881</v>
      </c>
      <c r="O271" s="91" t="s">
        <v>994</v>
      </c>
      <c r="P271" s="45" t="s">
        <v>551</v>
      </c>
      <c r="Q271" s="45" t="s">
        <v>1054</v>
      </c>
    </row>
    <row r="272" spans="1:17" ht="30" x14ac:dyDescent="0.25">
      <c r="A272" s="39">
        <v>265</v>
      </c>
      <c r="B272" s="18">
        <v>42566</v>
      </c>
      <c r="C272" s="18">
        <v>42566</v>
      </c>
      <c r="D272" s="7">
        <v>144</v>
      </c>
      <c r="E272" s="162">
        <v>-256400.08</v>
      </c>
      <c r="F272" s="95">
        <v>0</v>
      </c>
      <c r="G272" s="25" t="s">
        <v>1047</v>
      </c>
      <c r="H272" s="25" t="s">
        <v>1047</v>
      </c>
      <c r="I272" s="10" t="s">
        <v>12</v>
      </c>
      <c r="J272" s="19" t="s">
        <v>998</v>
      </c>
      <c r="K272" s="6" t="s">
        <v>14</v>
      </c>
      <c r="L272" s="5" t="s">
        <v>14</v>
      </c>
      <c r="M272" s="16" t="s">
        <v>1019</v>
      </c>
      <c r="N272" s="8" t="s">
        <v>881</v>
      </c>
      <c r="O272" s="94" t="s">
        <v>1364</v>
      </c>
      <c r="P272" s="45" t="s">
        <v>1659</v>
      </c>
      <c r="Q272" s="45" t="s">
        <v>805</v>
      </c>
    </row>
    <row r="273" spans="1:17" ht="60" x14ac:dyDescent="0.25">
      <c r="A273" s="39">
        <v>266</v>
      </c>
      <c r="B273" s="18">
        <v>42564</v>
      </c>
      <c r="C273" s="18">
        <v>42564</v>
      </c>
      <c r="D273" s="7">
        <v>9</v>
      </c>
      <c r="E273" s="61">
        <v>183000</v>
      </c>
      <c r="F273" s="95">
        <v>0</v>
      </c>
      <c r="G273" s="25" t="s">
        <v>1050</v>
      </c>
      <c r="H273" s="25" t="s">
        <v>1050</v>
      </c>
      <c r="I273" s="10" t="s">
        <v>118</v>
      </c>
      <c r="J273" s="19" t="s">
        <v>999</v>
      </c>
      <c r="K273" s="6" t="s">
        <v>14</v>
      </c>
      <c r="L273" s="5" t="s">
        <v>14</v>
      </c>
      <c r="M273" s="16" t="s">
        <v>1020</v>
      </c>
      <c r="N273" s="8" t="s">
        <v>1029</v>
      </c>
      <c r="O273" s="91" t="s">
        <v>995</v>
      </c>
      <c r="P273" s="45" t="s">
        <v>549</v>
      </c>
      <c r="Q273" s="45" t="s">
        <v>1057</v>
      </c>
    </row>
    <row r="274" spans="1:17" ht="60" x14ac:dyDescent="0.25">
      <c r="A274" s="39">
        <v>267</v>
      </c>
      <c r="B274" s="18">
        <v>42565</v>
      </c>
      <c r="C274" s="18">
        <v>42565</v>
      </c>
      <c r="D274" s="7">
        <v>10</v>
      </c>
      <c r="E274" s="61">
        <v>39643.199999999997</v>
      </c>
      <c r="F274" s="95">
        <v>0</v>
      </c>
      <c r="G274" s="25" t="s">
        <v>263</v>
      </c>
      <c r="H274" s="25" t="s">
        <v>263</v>
      </c>
      <c r="I274" s="10" t="s">
        <v>118</v>
      </c>
      <c r="J274" s="19" t="s">
        <v>988</v>
      </c>
      <c r="K274" s="6" t="s">
        <v>14</v>
      </c>
      <c r="L274" s="5" t="s">
        <v>14</v>
      </c>
      <c r="M274" s="16" t="s">
        <v>890</v>
      </c>
      <c r="N274" s="8" t="s">
        <v>265</v>
      </c>
      <c r="O274" s="91" t="s">
        <v>986</v>
      </c>
      <c r="P274" s="45" t="s">
        <v>549</v>
      </c>
      <c r="Q274" s="45" t="s">
        <v>1055</v>
      </c>
    </row>
    <row r="275" spans="1:17" ht="60" x14ac:dyDescent="0.25">
      <c r="A275" s="39">
        <v>268</v>
      </c>
      <c r="B275" s="18">
        <v>42569</v>
      </c>
      <c r="C275" s="18">
        <v>42569</v>
      </c>
      <c r="D275" s="7">
        <v>866</v>
      </c>
      <c r="E275" s="61">
        <v>323370.90000000002</v>
      </c>
      <c r="F275" s="95">
        <v>0</v>
      </c>
      <c r="G275" s="25" t="s">
        <v>1062</v>
      </c>
      <c r="H275" s="25" t="s">
        <v>1062</v>
      </c>
      <c r="I275" s="10" t="s">
        <v>19</v>
      </c>
      <c r="J275" s="19" t="s">
        <v>1002</v>
      </c>
      <c r="K275" s="6" t="s">
        <v>14</v>
      </c>
      <c r="L275" s="5" t="s">
        <v>14</v>
      </c>
      <c r="M275" s="16" t="s">
        <v>1030</v>
      </c>
      <c r="N275" s="8" t="s">
        <v>501</v>
      </c>
      <c r="O275" s="91" t="s">
        <v>1000</v>
      </c>
      <c r="P275" s="45" t="s">
        <v>551</v>
      </c>
      <c r="Q275" s="45" t="s">
        <v>1061</v>
      </c>
    </row>
    <row r="276" spans="1:17" ht="60" x14ac:dyDescent="0.25">
      <c r="A276" s="39">
        <v>269</v>
      </c>
      <c r="B276" s="18">
        <v>42569</v>
      </c>
      <c r="C276" s="18">
        <v>42569</v>
      </c>
      <c r="D276" s="7">
        <v>867</v>
      </c>
      <c r="E276" s="61">
        <v>137639.09</v>
      </c>
      <c r="F276" s="95">
        <v>0</v>
      </c>
      <c r="G276" s="25" t="s">
        <v>1063</v>
      </c>
      <c r="H276" s="25" t="s">
        <v>1063</v>
      </c>
      <c r="I276" s="10" t="s">
        <v>19</v>
      </c>
      <c r="J276" s="19" t="s">
        <v>975</v>
      </c>
      <c r="K276" s="6" t="s">
        <v>14</v>
      </c>
      <c r="L276" s="5" t="s">
        <v>14</v>
      </c>
      <c r="M276" s="16" t="s">
        <v>1031</v>
      </c>
      <c r="N276" s="8" t="s">
        <v>1015</v>
      </c>
      <c r="O276" s="91" t="s">
        <v>1001</v>
      </c>
      <c r="P276" s="45" t="s">
        <v>1064</v>
      </c>
      <c r="Q276" s="45" t="s">
        <v>1065</v>
      </c>
    </row>
    <row r="277" spans="1:17" ht="75" x14ac:dyDescent="0.25">
      <c r="A277" s="39">
        <v>270</v>
      </c>
      <c r="B277" s="18">
        <v>42570</v>
      </c>
      <c r="C277" s="18">
        <v>42570</v>
      </c>
      <c r="D277" s="7">
        <v>868</v>
      </c>
      <c r="E277" s="61">
        <v>105000</v>
      </c>
      <c r="F277" s="95">
        <v>0</v>
      </c>
      <c r="G277" s="25" t="s">
        <v>1218</v>
      </c>
      <c r="H277" s="25" t="s">
        <v>1218</v>
      </c>
      <c r="I277" s="10" t="s">
        <v>19</v>
      </c>
      <c r="J277" s="19" t="s">
        <v>59</v>
      </c>
      <c r="K277" s="6" t="s">
        <v>14</v>
      </c>
      <c r="L277" s="5" t="s">
        <v>14</v>
      </c>
      <c r="M277" s="16" t="s">
        <v>890</v>
      </c>
      <c r="N277" s="8" t="s">
        <v>920</v>
      </c>
      <c r="O277" s="91" t="s">
        <v>1003</v>
      </c>
      <c r="P277" s="10" t="s">
        <v>921</v>
      </c>
      <c r="Q277" s="10" t="s">
        <v>1301</v>
      </c>
    </row>
    <row r="278" spans="1:17" ht="60" x14ac:dyDescent="0.25">
      <c r="A278" s="39">
        <v>271</v>
      </c>
      <c r="B278" s="18">
        <v>42570</v>
      </c>
      <c r="C278" s="18">
        <v>42570</v>
      </c>
      <c r="D278" s="7">
        <v>870</v>
      </c>
      <c r="E278" s="61">
        <v>141762.49</v>
      </c>
      <c r="F278" s="95">
        <v>0</v>
      </c>
      <c r="G278" s="25" t="s">
        <v>1217</v>
      </c>
      <c r="H278" s="25" t="s">
        <v>1217</v>
      </c>
      <c r="I278" s="10" t="s">
        <v>19</v>
      </c>
      <c r="J278" s="19" t="s">
        <v>975</v>
      </c>
      <c r="K278" s="6" t="s">
        <v>14</v>
      </c>
      <c r="L278" s="5" t="s">
        <v>14</v>
      </c>
      <c r="M278" s="16" t="s">
        <v>1032</v>
      </c>
      <c r="N278" s="8" t="s">
        <v>918</v>
      </c>
      <c r="O278" s="91" t="s">
        <v>1004</v>
      </c>
      <c r="P278" s="45" t="s">
        <v>577</v>
      </c>
      <c r="Q278" s="45" t="s">
        <v>1295</v>
      </c>
    </row>
    <row r="279" spans="1:17" ht="75" x14ac:dyDescent="0.25">
      <c r="A279" s="39">
        <v>272</v>
      </c>
      <c r="B279" s="18">
        <v>42570</v>
      </c>
      <c r="C279" s="18">
        <v>42570</v>
      </c>
      <c r="D279" s="7">
        <v>869</v>
      </c>
      <c r="E279" s="61">
        <v>512466.5</v>
      </c>
      <c r="F279" s="113">
        <v>0</v>
      </c>
      <c r="G279" s="11" t="s">
        <v>764</v>
      </c>
      <c r="H279" s="11" t="s">
        <v>764</v>
      </c>
      <c r="I279" s="10" t="s">
        <v>387</v>
      </c>
      <c r="J279" s="19" t="s">
        <v>762</v>
      </c>
      <c r="K279" s="6" t="s">
        <v>14</v>
      </c>
      <c r="L279" s="5" t="s">
        <v>14</v>
      </c>
      <c r="M279" s="16" t="s">
        <v>15</v>
      </c>
      <c r="N279" s="8" t="s">
        <v>775</v>
      </c>
      <c r="O279" s="91" t="s">
        <v>1005</v>
      </c>
      <c r="P279" s="10" t="s">
        <v>793</v>
      </c>
      <c r="Q279" s="10" t="s">
        <v>1208</v>
      </c>
    </row>
    <row r="280" spans="1:17" ht="75" x14ac:dyDescent="0.25">
      <c r="A280" s="39">
        <v>273</v>
      </c>
      <c r="B280" s="18">
        <v>42569</v>
      </c>
      <c r="C280" s="18">
        <v>42570</v>
      </c>
      <c r="D280" s="7">
        <v>2989</v>
      </c>
      <c r="E280" s="61">
        <v>228000</v>
      </c>
      <c r="F280" s="95">
        <v>0</v>
      </c>
      <c r="G280" s="25" t="s">
        <v>150</v>
      </c>
      <c r="H280" s="25" t="s">
        <v>150</v>
      </c>
      <c r="I280" s="10" t="s">
        <v>12</v>
      </c>
      <c r="J280" s="19" t="s">
        <v>54</v>
      </c>
      <c r="K280" s="6" t="s">
        <v>14</v>
      </c>
      <c r="L280" s="5" t="s">
        <v>14</v>
      </c>
      <c r="M280" s="16" t="s">
        <v>151</v>
      </c>
      <c r="N280" s="8" t="s">
        <v>152</v>
      </c>
      <c r="O280" s="91" t="s">
        <v>1006</v>
      </c>
      <c r="P280" s="45" t="s">
        <v>551</v>
      </c>
      <c r="Q280" s="10" t="s">
        <v>1300</v>
      </c>
    </row>
    <row r="281" spans="1:17" ht="60" x14ac:dyDescent="0.25">
      <c r="A281" s="39">
        <v>274</v>
      </c>
      <c r="B281" s="18">
        <v>42571</v>
      </c>
      <c r="C281" s="18">
        <v>42571</v>
      </c>
      <c r="D281" s="7">
        <v>877</v>
      </c>
      <c r="E281" s="61">
        <v>325386.18</v>
      </c>
      <c r="F281" s="95">
        <v>0</v>
      </c>
      <c r="G281" s="25" t="s">
        <v>178</v>
      </c>
      <c r="H281" s="25" t="s">
        <v>178</v>
      </c>
      <c r="I281" s="10" t="s">
        <v>19</v>
      </c>
      <c r="J281" s="19" t="s">
        <v>179</v>
      </c>
      <c r="K281" s="6" t="s">
        <v>14</v>
      </c>
      <c r="L281" s="5" t="s">
        <v>14</v>
      </c>
      <c r="M281" s="16" t="s">
        <v>180</v>
      </c>
      <c r="N281" s="8" t="s">
        <v>181</v>
      </c>
      <c r="O281" s="91" t="s">
        <v>1007</v>
      </c>
      <c r="P281" s="10" t="s">
        <v>577</v>
      </c>
      <c r="Q281" s="10" t="s">
        <v>1297</v>
      </c>
    </row>
    <row r="282" spans="1:17" ht="60" x14ac:dyDescent="0.25">
      <c r="A282" s="39">
        <v>275</v>
      </c>
      <c r="B282" s="18">
        <v>42571</v>
      </c>
      <c r="C282" s="18">
        <v>42571</v>
      </c>
      <c r="D282" s="7">
        <v>878</v>
      </c>
      <c r="E282" s="61">
        <v>139157.04999999999</v>
      </c>
      <c r="F282" s="95">
        <v>0</v>
      </c>
      <c r="G282" s="25" t="s">
        <v>18</v>
      </c>
      <c r="H282" s="25" t="s">
        <v>18</v>
      </c>
      <c r="I282" s="10" t="s">
        <v>19</v>
      </c>
      <c r="J282" s="19" t="s">
        <v>166</v>
      </c>
      <c r="K282" s="6" t="s">
        <v>14</v>
      </c>
      <c r="L282" s="5" t="s">
        <v>14</v>
      </c>
      <c r="M282" s="16" t="s">
        <v>1033</v>
      </c>
      <c r="N282" s="8" t="s">
        <v>21</v>
      </c>
      <c r="O282" s="91" t="s">
        <v>1008</v>
      </c>
      <c r="P282" s="45" t="s">
        <v>551</v>
      </c>
      <c r="Q282" s="45" t="s">
        <v>1294</v>
      </c>
    </row>
    <row r="283" spans="1:17" ht="60" x14ac:dyDescent="0.25">
      <c r="A283" s="39">
        <v>276</v>
      </c>
      <c r="B283" s="18">
        <v>42570</v>
      </c>
      <c r="C283" s="18">
        <v>42571</v>
      </c>
      <c r="D283" s="7">
        <v>11</v>
      </c>
      <c r="E283" s="61">
        <v>150820.20000000001</v>
      </c>
      <c r="F283" s="95">
        <v>0</v>
      </c>
      <c r="G283" s="25" t="s">
        <v>1216</v>
      </c>
      <c r="H283" s="25" t="s">
        <v>1216</v>
      </c>
      <c r="I283" s="10" t="s">
        <v>118</v>
      </c>
      <c r="J283" s="19" t="s">
        <v>1010</v>
      </c>
      <c r="K283" s="6" t="s">
        <v>14</v>
      </c>
      <c r="L283" s="5" t="s">
        <v>14</v>
      </c>
      <c r="M283" s="16" t="s">
        <v>45</v>
      </c>
      <c r="N283" s="8" t="s">
        <v>510</v>
      </c>
      <c r="O283" s="91" t="s">
        <v>1009</v>
      </c>
      <c r="P283" s="45" t="s">
        <v>577</v>
      </c>
      <c r="Q283" s="10" t="s">
        <v>1293</v>
      </c>
    </row>
    <row r="284" spans="1:17" ht="75" x14ac:dyDescent="0.25">
      <c r="A284" s="39">
        <v>277</v>
      </c>
      <c r="B284" s="18">
        <v>42576</v>
      </c>
      <c r="C284" s="18">
        <v>42576</v>
      </c>
      <c r="D284" s="7">
        <v>892</v>
      </c>
      <c r="E284" s="61">
        <v>551275.69999999995</v>
      </c>
      <c r="F284" s="95">
        <v>0</v>
      </c>
      <c r="G284" s="25" t="s">
        <v>1271</v>
      </c>
      <c r="H284" s="25" t="s">
        <v>1271</v>
      </c>
      <c r="I284" s="10" t="s">
        <v>19</v>
      </c>
      <c r="J284" s="19" t="s">
        <v>54</v>
      </c>
      <c r="K284" s="6" t="s">
        <v>14</v>
      </c>
      <c r="L284" s="5" t="s">
        <v>14</v>
      </c>
      <c r="M284" s="16" t="s">
        <v>252</v>
      </c>
      <c r="N284" s="8" t="s">
        <v>1021</v>
      </c>
      <c r="O284" s="91" t="s">
        <v>1219</v>
      </c>
      <c r="P284" s="45" t="s">
        <v>551</v>
      </c>
      <c r="Q284" s="45" t="s">
        <v>1292</v>
      </c>
    </row>
    <row r="285" spans="1:17" ht="60" x14ac:dyDescent="0.25">
      <c r="A285" s="39">
        <v>278</v>
      </c>
      <c r="B285" s="18">
        <v>42576</v>
      </c>
      <c r="C285" s="18">
        <v>42576</v>
      </c>
      <c r="D285" s="7">
        <v>891</v>
      </c>
      <c r="E285" s="61">
        <v>436083.6</v>
      </c>
      <c r="F285" s="95">
        <v>0</v>
      </c>
      <c r="G285" s="25" t="s">
        <v>1272</v>
      </c>
      <c r="H285" s="25" t="s">
        <v>1272</v>
      </c>
      <c r="I285" s="10" t="s">
        <v>19</v>
      </c>
      <c r="J285" s="19" t="s">
        <v>1221</v>
      </c>
      <c r="K285" s="6" t="s">
        <v>1223</v>
      </c>
      <c r="L285" s="5" t="s">
        <v>1222</v>
      </c>
      <c r="M285" s="16" t="s">
        <v>1224</v>
      </c>
      <c r="N285" s="8" t="s">
        <v>218</v>
      </c>
      <c r="O285" s="91" t="s">
        <v>1220</v>
      </c>
      <c r="P285" s="45" t="s">
        <v>551</v>
      </c>
      <c r="Q285" s="45" t="s">
        <v>1298</v>
      </c>
    </row>
    <row r="286" spans="1:17" ht="75" x14ac:dyDescent="0.25">
      <c r="A286" s="39">
        <v>279</v>
      </c>
      <c r="B286" s="18">
        <v>42577</v>
      </c>
      <c r="C286" s="18">
        <v>42577</v>
      </c>
      <c r="D286" s="7">
        <v>3104</v>
      </c>
      <c r="E286" s="61">
        <v>344786.4</v>
      </c>
      <c r="F286" s="95">
        <v>0</v>
      </c>
      <c r="G286" s="25" t="s">
        <v>224</v>
      </c>
      <c r="H286" s="25" t="s">
        <v>224</v>
      </c>
      <c r="I286" s="10" t="s">
        <v>12</v>
      </c>
      <c r="J286" s="19" t="s">
        <v>1229</v>
      </c>
      <c r="K286" s="6" t="s">
        <v>14</v>
      </c>
      <c r="L286" s="5" t="s">
        <v>14</v>
      </c>
      <c r="M286" s="16" t="s">
        <v>15</v>
      </c>
      <c r="N286" s="8" t="s">
        <v>16</v>
      </c>
      <c r="O286" s="91" t="s">
        <v>1225</v>
      </c>
      <c r="P286" s="45" t="s">
        <v>549</v>
      </c>
      <c r="Q286" s="45" t="s">
        <v>1275</v>
      </c>
    </row>
    <row r="287" spans="1:17" ht="60" x14ac:dyDescent="0.25">
      <c r="A287" s="39">
        <v>280</v>
      </c>
      <c r="B287" s="18">
        <v>42577</v>
      </c>
      <c r="C287" s="18">
        <v>42577</v>
      </c>
      <c r="D287" s="7">
        <v>895</v>
      </c>
      <c r="E287" s="61">
        <v>248829.64</v>
      </c>
      <c r="F287" s="95">
        <v>0</v>
      </c>
      <c r="G287" s="25" t="s">
        <v>955</v>
      </c>
      <c r="H287" s="25" t="s">
        <v>955</v>
      </c>
      <c r="I287" s="20" t="s">
        <v>387</v>
      </c>
      <c r="J287" s="19" t="s">
        <v>820</v>
      </c>
      <c r="K287" s="6" t="s">
        <v>26</v>
      </c>
      <c r="L287" s="5" t="s">
        <v>248</v>
      </c>
      <c r="M287" s="16" t="s">
        <v>141</v>
      </c>
      <c r="N287" s="8" t="s">
        <v>907</v>
      </c>
      <c r="O287" s="94" t="s">
        <v>1231</v>
      </c>
      <c r="P287" s="45" t="s">
        <v>540</v>
      </c>
      <c r="Q287" s="10" t="s">
        <v>1274</v>
      </c>
    </row>
    <row r="288" spans="1:17" ht="60" x14ac:dyDescent="0.25">
      <c r="A288" s="39">
        <v>281</v>
      </c>
      <c r="B288" s="18">
        <v>42577</v>
      </c>
      <c r="C288" s="18">
        <v>42577</v>
      </c>
      <c r="D288" s="7">
        <v>896</v>
      </c>
      <c r="E288" s="61">
        <v>996313.5</v>
      </c>
      <c r="F288" s="95">
        <v>0</v>
      </c>
      <c r="G288" s="92" t="s">
        <v>908</v>
      </c>
      <c r="H288" s="11" t="s">
        <v>908</v>
      </c>
      <c r="I288" s="20" t="s">
        <v>387</v>
      </c>
      <c r="J288" s="19" t="s">
        <v>816</v>
      </c>
      <c r="K288" s="6" t="s">
        <v>14</v>
      </c>
      <c r="L288" s="5" t="s">
        <v>14</v>
      </c>
      <c r="M288" s="16" t="s">
        <v>1232</v>
      </c>
      <c r="N288" s="8" t="s">
        <v>907</v>
      </c>
      <c r="O288" s="91" t="s">
        <v>1226</v>
      </c>
      <c r="P288" s="10" t="s">
        <v>923</v>
      </c>
      <c r="Q288" s="10" t="s">
        <v>1273</v>
      </c>
    </row>
    <row r="289" spans="1:17" ht="75" x14ac:dyDescent="0.25">
      <c r="A289" s="39">
        <v>282</v>
      </c>
      <c r="B289" s="18">
        <v>42577</v>
      </c>
      <c r="C289" s="18">
        <v>42577</v>
      </c>
      <c r="D289" s="7">
        <v>898</v>
      </c>
      <c r="E289" s="61">
        <v>266308.25</v>
      </c>
      <c r="F289" s="95">
        <v>0</v>
      </c>
      <c r="G289" s="25" t="s">
        <v>1265</v>
      </c>
      <c r="H289" s="25" t="s">
        <v>1265</v>
      </c>
      <c r="I289" s="10" t="s">
        <v>19</v>
      </c>
      <c r="J289" s="19" t="s">
        <v>1230</v>
      </c>
      <c r="K289" s="6" t="s">
        <v>14</v>
      </c>
      <c r="L289" s="5" t="s">
        <v>14</v>
      </c>
      <c r="M289" s="16" t="s">
        <v>15</v>
      </c>
      <c r="N289" s="8" t="s">
        <v>1233</v>
      </c>
      <c r="O289" s="91" t="s">
        <v>1227</v>
      </c>
      <c r="P289" s="45" t="s">
        <v>562</v>
      </c>
      <c r="Q289" s="10" t="s">
        <v>1273</v>
      </c>
    </row>
    <row r="290" spans="1:17" ht="75" x14ac:dyDescent="0.25">
      <c r="A290" s="39">
        <v>283</v>
      </c>
      <c r="B290" s="18">
        <v>42577</v>
      </c>
      <c r="C290" s="18">
        <v>42577</v>
      </c>
      <c r="D290" s="7">
        <v>897</v>
      </c>
      <c r="E290" s="61">
        <v>286328.18</v>
      </c>
      <c r="F290" s="95">
        <v>0</v>
      </c>
      <c r="G290" s="92" t="s">
        <v>894</v>
      </c>
      <c r="H290" s="58" t="s">
        <v>741</v>
      </c>
      <c r="I290" s="45" t="s">
        <v>387</v>
      </c>
      <c r="J290" s="19" t="s">
        <v>740</v>
      </c>
      <c r="K290" s="6" t="s">
        <v>14</v>
      </c>
      <c r="L290" s="5" t="s">
        <v>14</v>
      </c>
      <c r="M290" s="16" t="s">
        <v>768</v>
      </c>
      <c r="N290" s="8" t="s">
        <v>771</v>
      </c>
      <c r="O290" s="91" t="s">
        <v>1228</v>
      </c>
      <c r="P290" s="45" t="s">
        <v>551</v>
      </c>
      <c r="Q290" s="10" t="s">
        <v>1386</v>
      </c>
    </row>
    <row r="291" spans="1:17" ht="60" x14ac:dyDescent="0.25">
      <c r="A291" s="39">
        <v>284</v>
      </c>
      <c r="B291" s="18">
        <v>42578</v>
      </c>
      <c r="C291" s="18">
        <v>42578</v>
      </c>
      <c r="D291" s="7">
        <v>905</v>
      </c>
      <c r="E291" s="61">
        <v>222173.04</v>
      </c>
      <c r="F291" s="95">
        <v>0</v>
      </c>
      <c r="G291" s="25" t="s">
        <v>1268</v>
      </c>
      <c r="H291" s="25" t="s">
        <v>1268</v>
      </c>
      <c r="I291" s="10" t="s">
        <v>19</v>
      </c>
      <c r="J291" s="19" t="s">
        <v>1244</v>
      </c>
      <c r="K291" s="6" t="s">
        <v>14</v>
      </c>
      <c r="L291" s="5" t="s">
        <v>14</v>
      </c>
      <c r="M291" s="16" t="s">
        <v>1250</v>
      </c>
      <c r="N291" s="8" t="s">
        <v>1252</v>
      </c>
      <c r="O291" s="91" t="s">
        <v>1234</v>
      </c>
      <c r="P291" s="45" t="s">
        <v>577</v>
      </c>
      <c r="Q291" s="10" t="s">
        <v>1385</v>
      </c>
    </row>
    <row r="292" spans="1:17" ht="60" x14ac:dyDescent="0.25">
      <c r="A292" s="39">
        <v>285</v>
      </c>
      <c r="B292" s="18">
        <v>42578</v>
      </c>
      <c r="C292" s="18">
        <v>42578</v>
      </c>
      <c r="D292" s="7">
        <v>908</v>
      </c>
      <c r="E292" s="61">
        <v>87842.05</v>
      </c>
      <c r="F292" s="95">
        <v>0</v>
      </c>
      <c r="G292" s="25" t="s">
        <v>1270</v>
      </c>
      <c r="H292" s="25" t="s">
        <v>1270</v>
      </c>
      <c r="I292" s="10" t="s">
        <v>19</v>
      </c>
      <c r="J292" s="19" t="s">
        <v>1245</v>
      </c>
      <c r="K292" s="6" t="s">
        <v>14</v>
      </c>
      <c r="L292" s="5" t="s">
        <v>14</v>
      </c>
      <c r="M292" s="16" t="s">
        <v>890</v>
      </c>
      <c r="N292" s="8" t="s">
        <v>1253</v>
      </c>
      <c r="O292" s="91" t="s">
        <v>1235</v>
      </c>
      <c r="P292" s="45" t="s">
        <v>551</v>
      </c>
      <c r="Q292" s="10" t="s">
        <v>1384</v>
      </c>
    </row>
    <row r="293" spans="1:17" ht="60" x14ac:dyDescent="0.25">
      <c r="A293" s="39">
        <v>286</v>
      </c>
      <c r="B293" s="18">
        <v>42578</v>
      </c>
      <c r="C293" s="18">
        <v>42578</v>
      </c>
      <c r="D293" s="7">
        <v>902</v>
      </c>
      <c r="E293" s="61">
        <v>72080.77</v>
      </c>
      <c r="F293" s="95">
        <v>0</v>
      </c>
      <c r="G293" s="25" t="s">
        <v>1256</v>
      </c>
      <c r="H293" s="25" t="s">
        <v>1256</v>
      </c>
      <c r="I293" s="10" t="s">
        <v>19</v>
      </c>
      <c r="J293" s="19" t="s">
        <v>424</v>
      </c>
      <c r="K293" s="6" t="s">
        <v>14</v>
      </c>
      <c r="L293" s="5" t="s">
        <v>14</v>
      </c>
      <c r="M293" s="16" t="s">
        <v>1251</v>
      </c>
      <c r="N293" s="8" t="s">
        <v>458</v>
      </c>
      <c r="O293" s="91" t="s">
        <v>1236</v>
      </c>
      <c r="P293" s="45" t="s">
        <v>573</v>
      </c>
      <c r="Q293" s="45" t="s">
        <v>1383</v>
      </c>
    </row>
    <row r="294" spans="1:17" ht="60" x14ac:dyDescent="0.25">
      <c r="A294" s="39">
        <v>287</v>
      </c>
      <c r="B294" s="18">
        <v>42578</v>
      </c>
      <c r="C294" s="18">
        <v>42578</v>
      </c>
      <c r="D294" s="7">
        <v>3107</v>
      </c>
      <c r="E294" s="61">
        <v>159900.29999999999</v>
      </c>
      <c r="F294" s="95">
        <v>0</v>
      </c>
      <c r="G294" s="25" t="s">
        <v>1290</v>
      </c>
      <c r="H294" s="25" t="s">
        <v>1290</v>
      </c>
      <c r="I294" s="10" t="s">
        <v>12</v>
      </c>
      <c r="J294" s="19" t="s">
        <v>983</v>
      </c>
      <c r="K294" s="6" t="s">
        <v>14</v>
      </c>
      <c r="L294" s="5" t="s">
        <v>14</v>
      </c>
      <c r="M294" s="16" t="s">
        <v>1017</v>
      </c>
      <c r="N294" s="8" t="s">
        <v>1264</v>
      </c>
      <c r="O294" s="91" t="s">
        <v>1237</v>
      </c>
      <c r="P294" s="45" t="s">
        <v>577</v>
      </c>
      <c r="Q294" s="45" t="s">
        <v>1382</v>
      </c>
    </row>
    <row r="295" spans="1:17" ht="60" x14ac:dyDescent="0.25">
      <c r="A295" s="39">
        <v>288</v>
      </c>
      <c r="B295" s="18">
        <v>42578</v>
      </c>
      <c r="C295" s="18">
        <v>42578</v>
      </c>
      <c r="D295" s="7">
        <v>903</v>
      </c>
      <c r="E295" s="61">
        <v>91118.49</v>
      </c>
      <c r="F295" s="95">
        <v>0</v>
      </c>
      <c r="G295" s="25" t="s">
        <v>1269</v>
      </c>
      <c r="H295" s="25" t="s">
        <v>1269</v>
      </c>
      <c r="I295" s="10" t="s">
        <v>19</v>
      </c>
      <c r="J295" s="19" t="s">
        <v>1002</v>
      </c>
      <c r="K295" s="6" t="s">
        <v>14</v>
      </c>
      <c r="L295" s="5" t="s">
        <v>14</v>
      </c>
      <c r="M295" s="16" t="s">
        <v>1018</v>
      </c>
      <c r="N295" s="8" t="s">
        <v>61</v>
      </c>
      <c r="O295" s="91" t="s">
        <v>1238</v>
      </c>
      <c r="P295" s="45" t="s">
        <v>549</v>
      </c>
      <c r="Q295" s="45" t="s">
        <v>1379</v>
      </c>
    </row>
    <row r="296" spans="1:17" ht="60" x14ac:dyDescent="0.25">
      <c r="A296" s="39">
        <v>289</v>
      </c>
      <c r="B296" s="18">
        <v>42578</v>
      </c>
      <c r="C296" s="18">
        <v>42578</v>
      </c>
      <c r="D296" s="7">
        <v>3106</v>
      </c>
      <c r="E296" s="61">
        <v>482981.64</v>
      </c>
      <c r="F296" s="95">
        <v>0</v>
      </c>
      <c r="G296" s="25" t="s">
        <v>1291</v>
      </c>
      <c r="H296" s="25" t="s">
        <v>1291</v>
      </c>
      <c r="I296" s="10" t="s">
        <v>12</v>
      </c>
      <c r="J296" s="19" t="s">
        <v>1246</v>
      </c>
      <c r="K296" s="6" t="s">
        <v>14</v>
      </c>
      <c r="L296" s="5" t="s">
        <v>14</v>
      </c>
      <c r="M296" s="16" t="s">
        <v>890</v>
      </c>
      <c r="N296" s="8" t="s">
        <v>1254</v>
      </c>
      <c r="O296" s="91" t="s">
        <v>1239</v>
      </c>
      <c r="P296" s="45" t="s">
        <v>551</v>
      </c>
      <c r="Q296" s="45" t="s">
        <v>1380</v>
      </c>
    </row>
    <row r="297" spans="1:17" ht="60" x14ac:dyDescent="0.25">
      <c r="A297" s="39">
        <v>290</v>
      </c>
      <c r="B297" s="18">
        <v>42578</v>
      </c>
      <c r="C297" s="18">
        <v>42578</v>
      </c>
      <c r="D297" s="7">
        <v>804</v>
      </c>
      <c r="E297" s="61">
        <v>121546.56</v>
      </c>
      <c r="F297" s="95">
        <v>0</v>
      </c>
      <c r="G297" s="25" t="s">
        <v>239</v>
      </c>
      <c r="H297" s="25" t="s">
        <v>239</v>
      </c>
      <c r="I297" s="10" t="s">
        <v>19</v>
      </c>
      <c r="J297" s="19" t="s">
        <v>1247</v>
      </c>
      <c r="K297" s="6" t="s">
        <v>14</v>
      </c>
      <c r="L297" s="5" t="s">
        <v>14</v>
      </c>
      <c r="M297" s="16" t="s">
        <v>180</v>
      </c>
      <c r="N297" s="8" t="s">
        <v>241</v>
      </c>
      <c r="O297" s="91" t="s">
        <v>1240</v>
      </c>
      <c r="P297" s="45" t="s">
        <v>562</v>
      </c>
      <c r="Q297" s="45" t="s">
        <v>1381</v>
      </c>
    </row>
    <row r="298" spans="1:17" ht="60" x14ac:dyDescent="0.25">
      <c r="A298" s="39">
        <v>291</v>
      </c>
      <c r="B298" s="18">
        <v>42578</v>
      </c>
      <c r="C298" s="18">
        <v>42578</v>
      </c>
      <c r="D298" s="7">
        <v>906</v>
      </c>
      <c r="E298" s="61">
        <v>118005.6</v>
      </c>
      <c r="F298" s="95">
        <v>0</v>
      </c>
      <c r="G298" s="25" t="s">
        <v>1289</v>
      </c>
      <c r="H298" s="25" t="s">
        <v>1289</v>
      </c>
      <c r="I298" s="10" t="s">
        <v>19</v>
      </c>
      <c r="J298" s="19" t="s">
        <v>1248</v>
      </c>
      <c r="K298" s="6" t="s">
        <v>14</v>
      </c>
      <c r="L298" s="5" t="s">
        <v>14</v>
      </c>
      <c r="M298" s="16" t="s">
        <v>92</v>
      </c>
      <c r="N298" s="8" t="s">
        <v>405</v>
      </c>
      <c r="O298" s="91" t="s">
        <v>1241</v>
      </c>
      <c r="P298" s="45" t="s">
        <v>551</v>
      </c>
      <c r="Q298" s="45" t="s">
        <v>1391</v>
      </c>
    </row>
    <row r="299" spans="1:17" ht="60" x14ac:dyDescent="0.25">
      <c r="A299" s="39">
        <v>292</v>
      </c>
      <c r="B299" s="18">
        <v>42578</v>
      </c>
      <c r="C299" s="18">
        <v>42578</v>
      </c>
      <c r="D299" s="7">
        <v>907</v>
      </c>
      <c r="E299" s="61">
        <v>41861.58</v>
      </c>
      <c r="F299" s="95">
        <v>0</v>
      </c>
      <c r="G299" s="25" t="s">
        <v>1266</v>
      </c>
      <c r="H299" s="25" t="s">
        <v>1266</v>
      </c>
      <c r="I299" s="10" t="s">
        <v>19</v>
      </c>
      <c r="J299" s="19" t="s">
        <v>1249</v>
      </c>
      <c r="K299" s="6" t="s">
        <v>14</v>
      </c>
      <c r="L299" s="5" t="s">
        <v>14</v>
      </c>
      <c r="M299" s="16" t="s">
        <v>890</v>
      </c>
      <c r="N299" s="8" t="s">
        <v>1255</v>
      </c>
      <c r="O299" s="91" t="s">
        <v>1242</v>
      </c>
      <c r="P299" s="45" t="s">
        <v>540</v>
      </c>
      <c r="Q299" s="45" t="s">
        <v>1378</v>
      </c>
    </row>
    <row r="300" spans="1:17" ht="60" x14ac:dyDescent="0.25">
      <c r="A300" s="39">
        <v>293</v>
      </c>
      <c r="B300" s="18">
        <v>42578</v>
      </c>
      <c r="C300" s="18">
        <v>42578</v>
      </c>
      <c r="D300" s="7">
        <v>909</v>
      </c>
      <c r="E300" s="61">
        <v>119000</v>
      </c>
      <c r="F300" s="95">
        <v>0</v>
      </c>
      <c r="G300" s="58" t="s">
        <v>747</v>
      </c>
      <c r="H300" s="58" t="s">
        <v>747</v>
      </c>
      <c r="I300" s="45" t="s">
        <v>387</v>
      </c>
      <c r="J300" s="19" t="s">
        <v>746</v>
      </c>
      <c r="K300" s="6" t="s">
        <v>14</v>
      </c>
      <c r="L300" s="5" t="s">
        <v>14</v>
      </c>
      <c r="M300" s="16" t="s">
        <v>769</v>
      </c>
      <c r="N300" s="8" t="s">
        <v>434</v>
      </c>
      <c r="O300" s="91" t="s">
        <v>1243</v>
      </c>
      <c r="P300" s="45" t="s">
        <v>542</v>
      </c>
      <c r="Q300" s="45" t="s">
        <v>1377</v>
      </c>
    </row>
    <row r="301" spans="1:17" ht="60" x14ac:dyDescent="0.25">
      <c r="A301" s="39">
        <v>294</v>
      </c>
      <c r="B301" s="18">
        <v>42579</v>
      </c>
      <c r="C301" s="18">
        <v>42579</v>
      </c>
      <c r="D301" s="7">
        <v>914</v>
      </c>
      <c r="E301" s="61">
        <v>136500</v>
      </c>
      <c r="F301" s="95">
        <v>0</v>
      </c>
      <c r="G301" s="116" t="s">
        <v>869</v>
      </c>
      <c r="H301" s="11" t="s">
        <v>869</v>
      </c>
      <c r="I301" s="10" t="s">
        <v>387</v>
      </c>
      <c r="J301" s="19" t="s">
        <v>808</v>
      </c>
      <c r="K301" s="6" t="s">
        <v>26</v>
      </c>
      <c r="L301" s="5" t="s">
        <v>248</v>
      </c>
      <c r="M301" s="16" t="s">
        <v>141</v>
      </c>
      <c r="N301" s="8" t="s">
        <v>405</v>
      </c>
      <c r="O301" s="91" t="s">
        <v>1258</v>
      </c>
      <c r="P301" s="10" t="s">
        <v>542</v>
      </c>
      <c r="Q301" s="45" t="s">
        <v>1391</v>
      </c>
    </row>
    <row r="302" spans="1:17" ht="75" x14ac:dyDescent="0.25">
      <c r="A302" s="39">
        <v>295</v>
      </c>
      <c r="B302" s="18">
        <v>42579</v>
      </c>
      <c r="C302" s="18">
        <v>42579</v>
      </c>
      <c r="D302" s="7">
        <v>915</v>
      </c>
      <c r="E302" s="61">
        <v>243097</v>
      </c>
      <c r="F302" s="95">
        <v>0</v>
      </c>
      <c r="G302" s="92" t="s">
        <v>874</v>
      </c>
      <c r="H302" s="11" t="s">
        <v>874</v>
      </c>
      <c r="I302" s="10" t="s">
        <v>387</v>
      </c>
      <c r="J302" s="90" t="s">
        <v>814</v>
      </c>
      <c r="K302" s="89" t="s">
        <v>14</v>
      </c>
      <c r="L302" s="10" t="s">
        <v>14</v>
      </c>
      <c r="M302" s="16" t="s">
        <v>872</v>
      </c>
      <c r="N302" s="8" t="s">
        <v>458</v>
      </c>
      <c r="O302" s="115" t="s">
        <v>1259</v>
      </c>
      <c r="P302" s="45" t="s">
        <v>549</v>
      </c>
      <c r="Q302" s="45" t="s">
        <v>1393</v>
      </c>
    </row>
    <row r="303" spans="1:17" ht="60" x14ac:dyDescent="0.25">
      <c r="A303" s="39">
        <v>296</v>
      </c>
      <c r="B303" s="18">
        <v>42579</v>
      </c>
      <c r="C303" s="18">
        <v>42579</v>
      </c>
      <c r="D303" s="7">
        <v>917</v>
      </c>
      <c r="E303" s="61">
        <v>47363.43</v>
      </c>
      <c r="F303" s="95">
        <v>0</v>
      </c>
      <c r="G303" s="58" t="s">
        <v>1302</v>
      </c>
      <c r="H303" s="58" t="s">
        <v>1302</v>
      </c>
      <c r="I303" s="45" t="s">
        <v>19</v>
      </c>
      <c r="J303" s="19" t="s">
        <v>1260</v>
      </c>
      <c r="K303" s="6" t="s">
        <v>26</v>
      </c>
      <c r="L303" s="5" t="s">
        <v>248</v>
      </c>
      <c r="M303" s="16" t="s">
        <v>141</v>
      </c>
      <c r="N303" s="8" t="s">
        <v>142</v>
      </c>
      <c r="O303" s="94" t="s">
        <v>1262</v>
      </c>
      <c r="P303" s="45" t="s">
        <v>546</v>
      </c>
      <c r="Q303" s="45" t="s">
        <v>1389</v>
      </c>
    </row>
    <row r="304" spans="1:17" ht="75" x14ac:dyDescent="0.25">
      <c r="A304" s="39">
        <v>297</v>
      </c>
      <c r="B304" s="18">
        <v>42579</v>
      </c>
      <c r="C304" s="18">
        <v>42579</v>
      </c>
      <c r="D304" s="7">
        <v>916</v>
      </c>
      <c r="E304" s="61">
        <v>39552.07</v>
      </c>
      <c r="F304" s="95">
        <v>0</v>
      </c>
      <c r="G304" s="58" t="s">
        <v>1302</v>
      </c>
      <c r="H304" s="58" t="s">
        <v>1302</v>
      </c>
      <c r="I304" s="45" t="s">
        <v>19</v>
      </c>
      <c r="J304" s="19" t="s">
        <v>1261</v>
      </c>
      <c r="K304" s="6" t="s">
        <v>26</v>
      </c>
      <c r="L304" s="5" t="s">
        <v>248</v>
      </c>
      <c r="M304" s="16" t="s">
        <v>141</v>
      </c>
      <c r="N304" s="8" t="s">
        <v>142</v>
      </c>
      <c r="O304" s="94" t="s">
        <v>1263</v>
      </c>
      <c r="P304" s="45" t="s">
        <v>546</v>
      </c>
      <c r="Q304" s="45" t="s">
        <v>1389</v>
      </c>
    </row>
    <row r="305" spans="1:17" ht="60" x14ac:dyDescent="0.25">
      <c r="A305" s="39">
        <v>298</v>
      </c>
      <c r="B305" s="18">
        <v>42580</v>
      </c>
      <c r="C305" s="18">
        <v>42580</v>
      </c>
      <c r="D305" s="7">
        <v>921</v>
      </c>
      <c r="E305" s="61">
        <v>535312.80000000005</v>
      </c>
      <c r="F305" s="95">
        <v>0</v>
      </c>
      <c r="G305" s="68" t="s">
        <v>1284</v>
      </c>
      <c r="H305" s="68" t="s">
        <v>1284</v>
      </c>
      <c r="I305" s="45" t="s">
        <v>19</v>
      </c>
      <c r="J305" s="19" t="s">
        <v>1283</v>
      </c>
      <c r="K305" s="6" t="s">
        <v>14</v>
      </c>
      <c r="L305" s="5" t="s">
        <v>14</v>
      </c>
      <c r="M305" s="16" t="s">
        <v>1286</v>
      </c>
      <c r="N305" s="8" t="s">
        <v>443</v>
      </c>
      <c r="O305" s="91" t="s">
        <v>1279</v>
      </c>
      <c r="P305" s="45" t="s">
        <v>551</v>
      </c>
      <c r="Q305" s="45" t="s">
        <v>1390</v>
      </c>
    </row>
    <row r="306" spans="1:17" ht="75" x14ac:dyDescent="0.25">
      <c r="A306" s="39">
        <v>299</v>
      </c>
      <c r="B306" s="18">
        <v>42580</v>
      </c>
      <c r="C306" s="18">
        <v>42580</v>
      </c>
      <c r="D306" s="7">
        <v>13</v>
      </c>
      <c r="E306" s="61">
        <v>375463.62</v>
      </c>
      <c r="F306" s="95">
        <v>0</v>
      </c>
      <c r="G306" s="68" t="s">
        <v>1285</v>
      </c>
      <c r="H306" s="25" t="s">
        <v>1045</v>
      </c>
      <c r="I306" s="10" t="s">
        <v>118</v>
      </c>
      <c r="J306" s="19" t="s">
        <v>980</v>
      </c>
      <c r="K306" s="6" t="s">
        <v>14</v>
      </c>
      <c r="L306" s="5" t="s">
        <v>14</v>
      </c>
      <c r="M306" s="16" t="s">
        <v>875</v>
      </c>
      <c r="N306" s="8" t="s">
        <v>1022</v>
      </c>
      <c r="O306" s="91" t="s">
        <v>1280</v>
      </c>
      <c r="P306" s="45" t="s">
        <v>551</v>
      </c>
      <c r="Q306" s="45" t="s">
        <v>1388</v>
      </c>
    </row>
    <row r="307" spans="1:17" ht="60" x14ac:dyDescent="0.25">
      <c r="A307" s="39">
        <v>300</v>
      </c>
      <c r="B307" s="18">
        <v>42580</v>
      </c>
      <c r="C307" s="18">
        <v>42550</v>
      </c>
      <c r="D307" s="7">
        <v>920</v>
      </c>
      <c r="E307" s="61">
        <v>214226.12</v>
      </c>
      <c r="F307" s="95">
        <v>0</v>
      </c>
      <c r="G307" s="68" t="s">
        <v>1257</v>
      </c>
      <c r="H307" s="58" t="s">
        <v>1257</v>
      </c>
      <c r="I307" s="45" t="s">
        <v>19</v>
      </c>
      <c r="J307" s="19" t="s">
        <v>812</v>
      </c>
      <c r="K307" s="6" t="s">
        <v>14</v>
      </c>
      <c r="L307" s="5" t="s">
        <v>14</v>
      </c>
      <c r="M307" s="16" t="s">
        <v>104</v>
      </c>
      <c r="N307" s="8" t="s">
        <v>105</v>
      </c>
      <c r="O307" s="91" t="s">
        <v>1281</v>
      </c>
      <c r="P307" s="45" t="s">
        <v>540</v>
      </c>
      <c r="Q307" s="45" t="s">
        <v>1392</v>
      </c>
    </row>
    <row r="308" spans="1:17" ht="60" x14ac:dyDescent="0.25">
      <c r="A308" s="39">
        <v>301</v>
      </c>
      <c r="B308" s="18">
        <v>42580</v>
      </c>
      <c r="C308" s="18" t="s">
        <v>1287</v>
      </c>
      <c r="D308" s="7">
        <v>919</v>
      </c>
      <c r="E308" s="61">
        <v>375029.45</v>
      </c>
      <c r="F308" s="95">
        <v>0</v>
      </c>
      <c r="G308" s="58" t="s">
        <v>102</v>
      </c>
      <c r="H308" s="58" t="s">
        <v>102</v>
      </c>
      <c r="I308" s="45" t="s">
        <v>19</v>
      </c>
      <c r="J308" s="19" t="s">
        <v>812</v>
      </c>
      <c r="K308" s="6" t="s">
        <v>14</v>
      </c>
      <c r="L308" s="5" t="s">
        <v>14</v>
      </c>
      <c r="M308" s="16" t="s">
        <v>104</v>
      </c>
      <c r="N308" s="8" t="s">
        <v>105</v>
      </c>
      <c r="O308" s="91" t="s">
        <v>1282</v>
      </c>
      <c r="P308" s="45" t="s">
        <v>551</v>
      </c>
      <c r="Q308" s="45" t="s">
        <v>1392</v>
      </c>
    </row>
    <row r="309" spans="1:17" ht="60" x14ac:dyDescent="0.25">
      <c r="A309" s="39">
        <v>302</v>
      </c>
      <c r="B309" s="18">
        <v>42580</v>
      </c>
      <c r="C309" s="18">
        <v>42583</v>
      </c>
      <c r="D309" s="7">
        <v>16</v>
      </c>
      <c r="E309" s="61">
        <v>620453.80000000005</v>
      </c>
      <c r="F309" s="95">
        <v>0</v>
      </c>
      <c r="G309" s="25" t="s">
        <v>1044</v>
      </c>
      <c r="H309" s="25" t="s">
        <v>1044</v>
      </c>
      <c r="I309" s="10" t="s">
        <v>118</v>
      </c>
      <c r="J309" s="19" t="s">
        <v>979</v>
      </c>
      <c r="K309" s="6" t="s">
        <v>14</v>
      </c>
      <c r="L309" s="5" t="s">
        <v>14</v>
      </c>
      <c r="M309" s="16" t="s">
        <v>1016</v>
      </c>
      <c r="N309" s="8" t="s">
        <v>1021</v>
      </c>
      <c r="O309" s="91" t="s">
        <v>1369</v>
      </c>
      <c r="P309" s="45" t="s">
        <v>551</v>
      </c>
      <c r="Q309" s="45" t="s">
        <v>1411</v>
      </c>
    </row>
    <row r="310" spans="1:17" ht="90" x14ac:dyDescent="0.25">
      <c r="A310" s="39">
        <v>303</v>
      </c>
      <c r="B310" s="18">
        <v>42583</v>
      </c>
      <c r="C310" s="18">
        <v>42583</v>
      </c>
      <c r="D310" s="7">
        <v>924</v>
      </c>
      <c r="E310" s="61">
        <v>300000</v>
      </c>
      <c r="F310" s="95">
        <v>0</v>
      </c>
      <c r="G310" s="58" t="s">
        <v>436</v>
      </c>
      <c r="H310" s="58" t="s">
        <v>436</v>
      </c>
      <c r="I310" s="45" t="s">
        <v>19</v>
      </c>
      <c r="J310" s="19" t="s">
        <v>437</v>
      </c>
      <c r="K310" s="6" t="s">
        <v>14</v>
      </c>
      <c r="L310" s="5" t="s">
        <v>14</v>
      </c>
      <c r="M310" s="16" t="s">
        <v>867</v>
      </c>
      <c r="N310" s="8" t="s">
        <v>439</v>
      </c>
      <c r="O310" s="91" t="s">
        <v>1370</v>
      </c>
      <c r="P310" s="19" t="s">
        <v>551</v>
      </c>
      <c r="Q310" s="45" t="s">
        <v>1410</v>
      </c>
    </row>
    <row r="311" spans="1:17" ht="60" x14ac:dyDescent="0.25">
      <c r="A311" s="39">
        <v>304</v>
      </c>
      <c r="B311" s="18">
        <v>42580</v>
      </c>
      <c r="C311" s="18">
        <v>42583</v>
      </c>
      <c r="D311" s="7">
        <v>15</v>
      </c>
      <c r="E311" s="61">
        <v>270000</v>
      </c>
      <c r="F311" s="95">
        <v>0</v>
      </c>
      <c r="G311" s="83" t="s">
        <v>409</v>
      </c>
      <c r="H311" s="83" t="s">
        <v>409</v>
      </c>
      <c r="I311" s="44" t="s">
        <v>118</v>
      </c>
      <c r="J311" s="19" t="s">
        <v>410</v>
      </c>
      <c r="K311" s="6" t="s">
        <v>14</v>
      </c>
      <c r="L311" s="5" t="s">
        <v>14</v>
      </c>
      <c r="M311" s="16" t="s">
        <v>120</v>
      </c>
      <c r="N311" s="8" t="s">
        <v>1374</v>
      </c>
      <c r="O311" s="91" t="s">
        <v>1371</v>
      </c>
      <c r="P311" s="45" t="s">
        <v>551</v>
      </c>
      <c r="Q311" s="45" t="s">
        <v>1412</v>
      </c>
    </row>
    <row r="312" spans="1:17" ht="60" x14ac:dyDescent="0.25">
      <c r="A312" s="39">
        <v>305</v>
      </c>
      <c r="B312" s="18">
        <v>42580</v>
      </c>
      <c r="C312" s="18">
        <v>42583</v>
      </c>
      <c r="D312" s="7">
        <v>14</v>
      </c>
      <c r="E312" s="61">
        <v>113367.97</v>
      </c>
      <c r="F312" s="95">
        <v>0</v>
      </c>
      <c r="G312" s="58" t="s">
        <v>1376</v>
      </c>
      <c r="H312" s="58" t="s">
        <v>1376</v>
      </c>
      <c r="I312" s="44" t="s">
        <v>118</v>
      </c>
      <c r="J312" s="19" t="s">
        <v>1245</v>
      </c>
      <c r="K312" s="6" t="s">
        <v>14</v>
      </c>
      <c r="L312" s="5" t="s">
        <v>14</v>
      </c>
      <c r="M312" s="16" t="s">
        <v>65</v>
      </c>
      <c r="N312" s="8" t="s">
        <v>1375</v>
      </c>
      <c r="O312" s="91" t="s">
        <v>1372</v>
      </c>
      <c r="P312" s="45" t="s">
        <v>551</v>
      </c>
      <c r="Q312" s="45" t="s">
        <v>1409</v>
      </c>
    </row>
    <row r="313" spans="1:17" ht="75" x14ac:dyDescent="0.25">
      <c r="A313" s="39">
        <v>306</v>
      </c>
      <c r="B313" s="18">
        <v>42587</v>
      </c>
      <c r="C313" s="18">
        <v>42587</v>
      </c>
      <c r="D313" s="7">
        <v>1039</v>
      </c>
      <c r="E313" s="61">
        <v>361000</v>
      </c>
      <c r="F313" s="95">
        <v>0</v>
      </c>
      <c r="G313" s="69" t="s">
        <v>417</v>
      </c>
      <c r="H313" s="69" t="s">
        <v>417</v>
      </c>
      <c r="I313" s="45" t="s">
        <v>387</v>
      </c>
      <c r="J313" s="19" t="s">
        <v>418</v>
      </c>
      <c r="K313" s="6" t="s">
        <v>14</v>
      </c>
      <c r="L313" s="5" t="s">
        <v>14</v>
      </c>
      <c r="M313" s="16" t="s">
        <v>65</v>
      </c>
      <c r="N313" s="8" t="s">
        <v>419</v>
      </c>
      <c r="O313" s="91" t="s">
        <v>1395</v>
      </c>
      <c r="P313" s="45" t="s">
        <v>551</v>
      </c>
      <c r="Q313" s="45" t="s">
        <v>1417</v>
      </c>
    </row>
    <row r="314" spans="1:17" ht="75" x14ac:dyDescent="0.25">
      <c r="A314" s="39">
        <f>A313+1</f>
        <v>307</v>
      </c>
      <c r="B314" s="18">
        <v>42587</v>
      </c>
      <c r="C314" s="18">
        <v>42587</v>
      </c>
      <c r="D314" s="7">
        <v>1041</v>
      </c>
      <c r="E314" s="61">
        <v>268223.28999999998</v>
      </c>
      <c r="F314" s="95">
        <v>0</v>
      </c>
      <c r="G314" s="58" t="s">
        <v>1416</v>
      </c>
      <c r="H314" s="58" t="s">
        <v>1416</v>
      </c>
      <c r="I314" s="45" t="s">
        <v>19</v>
      </c>
      <c r="J314" s="19" t="s">
        <v>1397</v>
      </c>
      <c r="K314" s="6" t="s">
        <v>14</v>
      </c>
      <c r="L314" s="5" t="s">
        <v>14</v>
      </c>
      <c r="M314" s="16" t="s">
        <v>65</v>
      </c>
      <c r="N314" s="8" t="s">
        <v>1413</v>
      </c>
      <c r="O314" s="91" t="s">
        <v>1396</v>
      </c>
      <c r="P314" s="45" t="s">
        <v>551</v>
      </c>
      <c r="Q314" s="45" t="s">
        <v>1420</v>
      </c>
    </row>
    <row r="315" spans="1:17" ht="60" x14ac:dyDescent="0.25">
      <c r="A315" s="39">
        <f t="shared" ref="A315:A325" si="4">A314+1</f>
        <v>308</v>
      </c>
      <c r="B315" s="18">
        <v>42587</v>
      </c>
      <c r="C315" s="18">
        <v>42587</v>
      </c>
      <c r="D315" s="7">
        <v>1040</v>
      </c>
      <c r="E315" s="61">
        <v>206571.89</v>
      </c>
      <c r="F315" s="95">
        <v>0</v>
      </c>
      <c r="G315" s="58" t="s">
        <v>880</v>
      </c>
      <c r="H315" s="58" t="s">
        <v>879</v>
      </c>
      <c r="I315" s="45" t="s">
        <v>387</v>
      </c>
      <c r="J315" s="19" t="s">
        <v>201</v>
      </c>
      <c r="K315" s="6" t="s">
        <v>14</v>
      </c>
      <c r="L315" s="5" t="s">
        <v>14</v>
      </c>
      <c r="M315" s="16" t="s">
        <v>151</v>
      </c>
      <c r="N315" s="8" t="s">
        <v>447</v>
      </c>
      <c r="O315" s="91" t="s">
        <v>833</v>
      </c>
      <c r="P315" s="45" t="s">
        <v>551</v>
      </c>
      <c r="Q315" s="45" t="s">
        <v>1418</v>
      </c>
    </row>
    <row r="316" spans="1:17" ht="60" x14ac:dyDescent="0.25">
      <c r="A316" s="39">
        <f t="shared" si="4"/>
        <v>309</v>
      </c>
      <c r="B316" s="18">
        <v>42590</v>
      </c>
      <c r="C316" s="18">
        <v>42590</v>
      </c>
      <c r="D316" s="7">
        <v>1046</v>
      </c>
      <c r="E316" s="61">
        <v>238391.05</v>
      </c>
      <c r="F316" s="95">
        <v>0</v>
      </c>
      <c r="G316" s="58" t="s">
        <v>1484</v>
      </c>
      <c r="H316" s="58" t="s">
        <v>1484</v>
      </c>
      <c r="I316" s="45" t="s">
        <v>19</v>
      </c>
      <c r="J316" s="19" t="s">
        <v>403</v>
      </c>
      <c r="K316" s="6" t="s">
        <v>14</v>
      </c>
      <c r="L316" s="5" t="s">
        <v>14</v>
      </c>
      <c r="M316" s="16" t="s">
        <v>1414</v>
      </c>
      <c r="N316" s="8" t="s">
        <v>61</v>
      </c>
      <c r="O316" s="91" t="s">
        <v>1398</v>
      </c>
      <c r="P316" s="10" t="s">
        <v>546</v>
      </c>
      <c r="Q316" s="45" t="s">
        <v>1605</v>
      </c>
    </row>
    <row r="317" spans="1:17" ht="60" x14ac:dyDescent="0.25">
      <c r="A317" s="39">
        <f t="shared" si="4"/>
        <v>310</v>
      </c>
      <c r="B317" s="18">
        <v>42591</v>
      </c>
      <c r="C317" s="18" t="s">
        <v>1425</v>
      </c>
      <c r="D317" s="7">
        <v>1057</v>
      </c>
      <c r="E317" s="61">
        <v>369000</v>
      </c>
      <c r="F317" s="95">
        <v>0</v>
      </c>
      <c r="G317" s="58" t="s">
        <v>765</v>
      </c>
      <c r="H317" s="58" t="s">
        <v>765</v>
      </c>
      <c r="I317" s="45" t="s">
        <v>387</v>
      </c>
      <c r="J317" s="19" t="s">
        <v>763</v>
      </c>
      <c r="K317" s="6" t="s">
        <v>14</v>
      </c>
      <c r="L317" s="5" t="s">
        <v>14</v>
      </c>
      <c r="M317" s="16" t="s">
        <v>774</v>
      </c>
      <c r="N317" s="8" t="s">
        <v>195</v>
      </c>
      <c r="O317" s="91" t="s">
        <v>1399</v>
      </c>
      <c r="P317" s="45" t="s">
        <v>562</v>
      </c>
      <c r="Q317" s="45" t="s">
        <v>1426</v>
      </c>
    </row>
    <row r="318" spans="1:17" ht="75" x14ac:dyDescent="0.25">
      <c r="A318" s="39">
        <f t="shared" si="4"/>
        <v>311</v>
      </c>
      <c r="B318" s="18">
        <v>42591</v>
      </c>
      <c r="C318" s="18">
        <v>42591</v>
      </c>
      <c r="D318" s="7">
        <v>1058</v>
      </c>
      <c r="E318" s="61">
        <v>69000</v>
      </c>
      <c r="F318" s="95">
        <v>0</v>
      </c>
      <c r="G318" s="92" t="s">
        <v>894</v>
      </c>
      <c r="H318" s="58" t="s">
        <v>741</v>
      </c>
      <c r="I318" s="45" t="s">
        <v>387</v>
      </c>
      <c r="J318" s="19" t="s">
        <v>740</v>
      </c>
      <c r="K318" s="6" t="s">
        <v>14</v>
      </c>
      <c r="L318" s="5" t="s">
        <v>14</v>
      </c>
      <c r="M318" s="16" t="s">
        <v>768</v>
      </c>
      <c r="N318" s="8" t="s">
        <v>771</v>
      </c>
      <c r="O318" s="91" t="s">
        <v>1400</v>
      </c>
      <c r="P318" s="45" t="s">
        <v>551</v>
      </c>
      <c r="Q318" s="10" t="s">
        <v>1427</v>
      </c>
    </row>
    <row r="319" spans="1:17" ht="60" x14ac:dyDescent="0.25">
      <c r="A319" s="39">
        <f t="shared" si="4"/>
        <v>312</v>
      </c>
      <c r="B319" s="18">
        <v>42591</v>
      </c>
      <c r="C319" s="18">
        <v>42591</v>
      </c>
      <c r="D319" s="7">
        <v>1062</v>
      </c>
      <c r="E319" s="61">
        <v>39900</v>
      </c>
      <c r="F319" s="95">
        <v>0</v>
      </c>
      <c r="G319" s="58" t="s">
        <v>1422</v>
      </c>
      <c r="H319" s="58" t="s">
        <v>1422</v>
      </c>
      <c r="I319" s="45" t="s">
        <v>19</v>
      </c>
      <c r="J319" s="19" t="s">
        <v>1405</v>
      </c>
      <c r="K319" s="6" t="s">
        <v>1488</v>
      </c>
      <c r="L319" s="6" t="s">
        <v>1488</v>
      </c>
      <c r="M319" s="16" t="s">
        <v>109</v>
      </c>
      <c r="N319" s="8" t="s">
        <v>1415</v>
      </c>
      <c r="O319" s="91" t="s">
        <v>1401</v>
      </c>
      <c r="P319" s="45" t="s">
        <v>546</v>
      </c>
      <c r="Q319" s="45" t="s">
        <v>1423</v>
      </c>
    </row>
    <row r="320" spans="1:17" ht="60" x14ac:dyDescent="0.25">
      <c r="A320" s="39">
        <f t="shared" si="4"/>
        <v>313</v>
      </c>
      <c r="B320" s="18">
        <v>42591</v>
      </c>
      <c r="C320" s="18">
        <v>42591</v>
      </c>
      <c r="D320" s="7">
        <v>1059</v>
      </c>
      <c r="E320" s="61">
        <v>10000</v>
      </c>
      <c r="F320" s="95">
        <v>0</v>
      </c>
      <c r="G320" s="92" t="s">
        <v>888</v>
      </c>
      <c r="H320" s="11" t="s">
        <v>478</v>
      </c>
      <c r="I320" s="45" t="s">
        <v>387</v>
      </c>
      <c r="J320" s="19" t="s">
        <v>1406</v>
      </c>
      <c r="K320" s="6" t="s">
        <v>14</v>
      </c>
      <c r="L320" s="5" t="s">
        <v>14</v>
      </c>
      <c r="M320" s="16" t="s">
        <v>887</v>
      </c>
      <c r="N320" s="8" t="s">
        <v>722</v>
      </c>
      <c r="O320" s="91" t="s">
        <v>1402</v>
      </c>
      <c r="P320" s="45" t="s">
        <v>957</v>
      </c>
      <c r="Q320" s="45" t="s">
        <v>1421</v>
      </c>
    </row>
    <row r="321" spans="1:17" ht="60" x14ac:dyDescent="0.25">
      <c r="A321" s="39">
        <f t="shared" si="4"/>
        <v>314</v>
      </c>
      <c r="B321" s="18">
        <v>42591</v>
      </c>
      <c r="C321" s="18">
        <v>42591</v>
      </c>
      <c r="D321" s="7">
        <v>1060</v>
      </c>
      <c r="E321" s="61">
        <v>212609.81</v>
      </c>
      <c r="F321" s="95">
        <v>0</v>
      </c>
      <c r="G321" s="58" t="s">
        <v>1269</v>
      </c>
      <c r="H321" s="58" t="s">
        <v>1269</v>
      </c>
      <c r="I321" s="45" t="s">
        <v>19</v>
      </c>
      <c r="J321" s="19" t="s">
        <v>1002</v>
      </c>
      <c r="K321" s="6" t="s">
        <v>14</v>
      </c>
      <c r="L321" s="5" t="s">
        <v>14</v>
      </c>
      <c r="M321" s="16" t="s">
        <v>1018</v>
      </c>
      <c r="N321" s="8" t="s">
        <v>61</v>
      </c>
      <c r="O321" s="91" t="s">
        <v>1403</v>
      </c>
      <c r="P321" s="45" t="s">
        <v>549</v>
      </c>
      <c r="Q321" s="45" t="s">
        <v>1424</v>
      </c>
    </row>
    <row r="322" spans="1:17" ht="75" x14ac:dyDescent="0.25">
      <c r="A322" s="39">
        <f t="shared" si="4"/>
        <v>315</v>
      </c>
      <c r="B322" s="18">
        <v>42591</v>
      </c>
      <c r="C322" s="18">
        <v>42591</v>
      </c>
      <c r="D322" s="7">
        <v>1061</v>
      </c>
      <c r="E322" s="61">
        <v>394133.54</v>
      </c>
      <c r="F322" s="95">
        <v>0</v>
      </c>
      <c r="G322" s="58" t="s">
        <v>870</v>
      </c>
      <c r="H322" s="58" t="s">
        <v>868</v>
      </c>
      <c r="I322" s="45" t="s">
        <v>387</v>
      </c>
      <c r="J322" s="19" t="s">
        <v>983</v>
      </c>
      <c r="K322" s="6" t="s">
        <v>14</v>
      </c>
      <c r="L322" s="5" t="s">
        <v>14</v>
      </c>
      <c r="M322" s="16" t="s">
        <v>865</v>
      </c>
      <c r="N322" s="8" t="s">
        <v>866</v>
      </c>
      <c r="O322" s="91" t="s">
        <v>1404</v>
      </c>
      <c r="P322" s="45" t="s">
        <v>577</v>
      </c>
      <c r="Q322" s="45" t="s">
        <v>1419</v>
      </c>
    </row>
    <row r="323" spans="1:17" ht="60" x14ac:dyDescent="0.25">
      <c r="A323" s="39">
        <f t="shared" si="4"/>
        <v>316</v>
      </c>
      <c r="B323" s="18">
        <v>42593</v>
      </c>
      <c r="C323" s="18">
        <v>42593</v>
      </c>
      <c r="D323" s="7">
        <v>1066</v>
      </c>
      <c r="E323" s="61">
        <v>934000</v>
      </c>
      <c r="F323" s="95">
        <v>0</v>
      </c>
      <c r="G323" s="58" t="s">
        <v>900</v>
      </c>
      <c r="H323" s="58" t="s">
        <v>900</v>
      </c>
      <c r="I323" s="45" t="s">
        <v>387</v>
      </c>
      <c r="J323" s="19" t="s">
        <v>810</v>
      </c>
      <c r="K323" s="6" t="s">
        <v>14</v>
      </c>
      <c r="L323" s="5" t="s">
        <v>14</v>
      </c>
      <c r="M323" s="16" t="s">
        <v>65</v>
      </c>
      <c r="N323" s="8" t="s">
        <v>881</v>
      </c>
      <c r="O323" s="91" t="s">
        <v>1407</v>
      </c>
      <c r="P323" s="10" t="s">
        <v>551</v>
      </c>
      <c r="Q323" s="10" t="s">
        <v>1428</v>
      </c>
    </row>
    <row r="324" spans="1:17" ht="60" x14ac:dyDescent="0.25">
      <c r="A324" s="39">
        <f t="shared" si="4"/>
        <v>317</v>
      </c>
      <c r="B324" s="18">
        <v>42593</v>
      </c>
      <c r="C324" s="18">
        <v>42593</v>
      </c>
      <c r="D324" s="7">
        <v>1068</v>
      </c>
      <c r="E324" s="61">
        <v>82889.45</v>
      </c>
      <c r="F324" s="95">
        <v>0</v>
      </c>
      <c r="G324" s="58" t="s">
        <v>259</v>
      </c>
      <c r="H324" s="58" t="s">
        <v>259</v>
      </c>
      <c r="I324" s="45" t="s">
        <v>19</v>
      </c>
      <c r="J324" s="19" t="s">
        <v>260</v>
      </c>
      <c r="K324" s="6" t="s">
        <v>14</v>
      </c>
      <c r="L324" s="5" t="s">
        <v>14</v>
      </c>
      <c r="M324" s="16" t="s">
        <v>109</v>
      </c>
      <c r="N324" s="8" t="s">
        <v>261</v>
      </c>
      <c r="O324" s="91" t="s">
        <v>1408</v>
      </c>
      <c r="P324" s="45" t="s">
        <v>577</v>
      </c>
      <c r="Q324" s="45" t="s">
        <v>1429</v>
      </c>
    </row>
    <row r="325" spans="1:17" ht="60" x14ac:dyDescent="0.25">
      <c r="A325" s="39">
        <f t="shared" si="4"/>
        <v>318</v>
      </c>
      <c r="B325" s="18">
        <v>42591</v>
      </c>
      <c r="C325" s="18">
        <v>42593</v>
      </c>
      <c r="D325" s="7">
        <v>17</v>
      </c>
      <c r="E325" s="61">
        <v>330000</v>
      </c>
      <c r="F325" s="95">
        <v>0</v>
      </c>
      <c r="G325" s="58" t="s">
        <v>1489</v>
      </c>
      <c r="H325" s="58" t="s">
        <v>1489</v>
      </c>
      <c r="I325" s="45" t="s">
        <v>118</v>
      </c>
      <c r="J325" s="19" t="s">
        <v>1246</v>
      </c>
      <c r="K325" s="6" t="s">
        <v>14</v>
      </c>
      <c r="L325" s="5" t="s">
        <v>14</v>
      </c>
      <c r="M325" s="16" t="s">
        <v>65</v>
      </c>
      <c r="N325" s="8" t="s">
        <v>1490</v>
      </c>
      <c r="O325" s="91" t="s">
        <v>1491</v>
      </c>
      <c r="P325" s="45" t="s">
        <v>551</v>
      </c>
      <c r="Q325" s="45" t="s">
        <v>1492</v>
      </c>
    </row>
    <row r="326" spans="1:17" ht="60" x14ac:dyDescent="0.25">
      <c r="A326" s="39">
        <v>318</v>
      </c>
      <c r="B326" s="18">
        <v>42601</v>
      </c>
      <c r="C326" s="18">
        <v>42601</v>
      </c>
      <c r="D326" s="7">
        <v>1309</v>
      </c>
      <c r="E326" s="61">
        <v>425086.38</v>
      </c>
      <c r="F326" s="95">
        <v>0</v>
      </c>
      <c r="G326" s="58" t="s">
        <v>1438</v>
      </c>
      <c r="H326" s="58" t="s">
        <v>1438</v>
      </c>
      <c r="I326" s="45" t="s">
        <v>19</v>
      </c>
      <c r="J326" s="19" t="s">
        <v>1430</v>
      </c>
      <c r="K326" s="6" t="s">
        <v>14</v>
      </c>
      <c r="L326" s="5" t="s">
        <v>14</v>
      </c>
      <c r="M326" s="16" t="s">
        <v>15</v>
      </c>
      <c r="N326" s="8" t="s">
        <v>1436</v>
      </c>
      <c r="O326" s="91" t="s">
        <v>1431</v>
      </c>
      <c r="P326" s="45" t="s">
        <v>577</v>
      </c>
      <c r="Q326" s="45" t="s">
        <v>1439</v>
      </c>
    </row>
    <row r="327" spans="1:17" ht="75" x14ac:dyDescent="0.25">
      <c r="A327" s="39">
        <v>319</v>
      </c>
      <c r="B327" s="18">
        <v>42601</v>
      </c>
      <c r="C327" s="18">
        <v>42601</v>
      </c>
      <c r="D327" s="7">
        <v>1308</v>
      </c>
      <c r="E327" s="61">
        <v>159863.21</v>
      </c>
      <c r="F327" s="95">
        <v>0</v>
      </c>
      <c r="G327" s="58" t="s">
        <v>1440</v>
      </c>
      <c r="H327" s="58" t="s">
        <v>1440</v>
      </c>
      <c r="I327" s="45" t="s">
        <v>19</v>
      </c>
      <c r="J327" s="19" t="s">
        <v>515</v>
      </c>
      <c r="K327" s="6" t="s">
        <v>14</v>
      </c>
      <c r="L327" s="5" t="s">
        <v>14</v>
      </c>
      <c r="M327" s="16" t="s">
        <v>1435</v>
      </c>
      <c r="N327" s="8" t="s">
        <v>1437</v>
      </c>
      <c r="O327" s="91" t="s">
        <v>1432</v>
      </c>
      <c r="P327" s="45" t="s">
        <v>551</v>
      </c>
      <c r="Q327" s="45" t="s">
        <v>1441</v>
      </c>
    </row>
    <row r="328" spans="1:17" ht="75" x14ac:dyDescent="0.25">
      <c r="A328" s="39">
        <v>320</v>
      </c>
      <c r="B328" s="18">
        <v>42540</v>
      </c>
      <c r="C328" s="18">
        <v>42540</v>
      </c>
      <c r="D328" s="7">
        <v>1306</v>
      </c>
      <c r="E328" s="61">
        <v>240000</v>
      </c>
      <c r="F328" s="95">
        <v>0</v>
      </c>
      <c r="G328" s="75" t="s">
        <v>786</v>
      </c>
      <c r="H328" s="58" t="s">
        <v>786</v>
      </c>
      <c r="I328" s="45" t="s">
        <v>387</v>
      </c>
      <c r="J328" s="19" t="s">
        <v>1433</v>
      </c>
      <c r="K328" s="6" t="s">
        <v>14</v>
      </c>
      <c r="L328" s="5" t="s">
        <v>14</v>
      </c>
      <c r="M328" s="16" t="s">
        <v>787</v>
      </c>
      <c r="N328" s="8" t="s">
        <v>78</v>
      </c>
      <c r="O328" s="91" t="s">
        <v>1434</v>
      </c>
      <c r="P328" s="45" t="s">
        <v>562</v>
      </c>
      <c r="Q328" s="45" t="s">
        <v>1442</v>
      </c>
    </row>
    <row r="329" spans="1:17" ht="60" x14ac:dyDescent="0.25">
      <c r="A329" s="39">
        <v>321</v>
      </c>
      <c r="B329" s="18">
        <v>42605</v>
      </c>
      <c r="C329" s="18">
        <v>42605</v>
      </c>
      <c r="D329" s="7">
        <v>1331</v>
      </c>
      <c r="E329" s="61">
        <v>102200</v>
      </c>
      <c r="F329" s="95">
        <v>0</v>
      </c>
      <c r="G329" s="58" t="s">
        <v>941</v>
      </c>
      <c r="H329" s="58" t="s">
        <v>941</v>
      </c>
      <c r="I329" s="45" t="s">
        <v>387</v>
      </c>
      <c r="J329" s="133" t="s">
        <v>1447</v>
      </c>
      <c r="K329" s="6" t="s">
        <v>14</v>
      </c>
      <c r="L329" s="5" t="s">
        <v>14</v>
      </c>
      <c r="M329" s="16" t="s">
        <v>322</v>
      </c>
      <c r="N329" s="8" t="s">
        <v>148</v>
      </c>
      <c r="O329" s="91" t="s">
        <v>1443</v>
      </c>
      <c r="P329" s="45" t="s">
        <v>540</v>
      </c>
      <c r="Q329" s="45" t="s">
        <v>1451</v>
      </c>
    </row>
    <row r="330" spans="1:17" ht="75" x14ac:dyDescent="0.25">
      <c r="A330" s="39">
        <v>322</v>
      </c>
      <c r="B330" s="18">
        <v>42605</v>
      </c>
      <c r="C330" s="18">
        <v>42605</v>
      </c>
      <c r="D330" s="7">
        <v>18</v>
      </c>
      <c r="E330" s="61">
        <v>842000</v>
      </c>
      <c r="F330" s="95">
        <v>0</v>
      </c>
      <c r="G330" s="11" t="s">
        <v>766</v>
      </c>
      <c r="H330" s="11" t="s">
        <v>766</v>
      </c>
      <c r="I330" s="10" t="s">
        <v>118</v>
      </c>
      <c r="J330" s="133" t="s">
        <v>54</v>
      </c>
      <c r="K330" s="6" t="s">
        <v>14</v>
      </c>
      <c r="L330" s="5" t="s">
        <v>14</v>
      </c>
      <c r="M330" s="16" t="s">
        <v>65</v>
      </c>
      <c r="N330" s="8" t="s">
        <v>776</v>
      </c>
      <c r="O330" s="91" t="s">
        <v>1444</v>
      </c>
      <c r="P330" s="45" t="s">
        <v>551</v>
      </c>
      <c r="Q330" s="45" t="s">
        <v>1452</v>
      </c>
    </row>
    <row r="331" spans="1:17" ht="60" x14ac:dyDescent="0.25">
      <c r="A331" s="39">
        <v>323</v>
      </c>
      <c r="B331" s="18">
        <v>42605</v>
      </c>
      <c r="C331" s="18">
        <v>42605</v>
      </c>
      <c r="D331" s="7">
        <v>3383</v>
      </c>
      <c r="E331" s="61">
        <v>377861.67</v>
      </c>
      <c r="F331" s="95">
        <v>0</v>
      </c>
      <c r="G331" s="58" t="s">
        <v>1047</v>
      </c>
      <c r="H331" s="58" t="s">
        <v>1047</v>
      </c>
      <c r="I331" s="45" t="s">
        <v>12</v>
      </c>
      <c r="J331" s="133" t="s">
        <v>1448</v>
      </c>
      <c r="K331" s="6" t="s">
        <v>14</v>
      </c>
      <c r="L331" s="5" t="s">
        <v>14</v>
      </c>
      <c r="M331" s="16" t="s">
        <v>1019</v>
      </c>
      <c r="N331" s="8" t="s">
        <v>881</v>
      </c>
      <c r="O331" s="91" t="s">
        <v>1445</v>
      </c>
      <c r="P331" s="45" t="s">
        <v>551</v>
      </c>
      <c r="Q331" s="45" t="s">
        <v>1582</v>
      </c>
    </row>
    <row r="332" spans="1:17" ht="75" x14ac:dyDescent="0.25">
      <c r="A332" s="39">
        <v>324</v>
      </c>
      <c r="B332" s="18">
        <v>42605</v>
      </c>
      <c r="C332" s="18">
        <v>42605</v>
      </c>
      <c r="D332" s="7">
        <v>1314</v>
      </c>
      <c r="E332" s="61">
        <v>61902.43</v>
      </c>
      <c r="F332" s="95">
        <v>0</v>
      </c>
      <c r="G332" s="92" t="s">
        <v>897</v>
      </c>
      <c r="H332" s="58" t="s">
        <v>340</v>
      </c>
      <c r="I332" s="45" t="s">
        <v>387</v>
      </c>
      <c r="J332" s="133" t="s">
        <v>817</v>
      </c>
      <c r="K332" s="6" t="s">
        <v>14</v>
      </c>
      <c r="L332" s="5" t="s">
        <v>14</v>
      </c>
      <c r="M332" s="16" t="s">
        <v>388</v>
      </c>
      <c r="N332" s="8" t="s">
        <v>341</v>
      </c>
      <c r="O332" s="91" t="s">
        <v>1446</v>
      </c>
      <c r="P332" s="45" t="s">
        <v>1449</v>
      </c>
      <c r="Q332" s="45" t="s">
        <v>1450</v>
      </c>
    </row>
    <row r="333" spans="1:17" ht="60" x14ac:dyDescent="0.25">
      <c r="A333" s="39">
        <v>325</v>
      </c>
      <c r="B333" s="18">
        <v>42606</v>
      </c>
      <c r="C333" s="18">
        <v>42606</v>
      </c>
      <c r="D333" s="7">
        <v>1372</v>
      </c>
      <c r="E333" s="61">
        <v>103138.8</v>
      </c>
      <c r="F333" s="95">
        <v>0</v>
      </c>
      <c r="G333" s="25" t="s">
        <v>1460</v>
      </c>
      <c r="H333" s="25" t="s">
        <v>1460</v>
      </c>
      <c r="I333" s="10" t="s">
        <v>19</v>
      </c>
      <c r="J333" s="133" t="s">
        <v>1455</v>
      </c>
      <c r="K333" s="6" t="s">
        <v>14</v>
      </c>
      <c r="L333" s="5" t="s">
        <v>14</v>
      </c>
      <c r="M333" s="16" t="s">
        <v>1456</v>
      </c>
      <c r="N333" s="8" t="s">
        <v>458</v>
      </c>
      <c r="O333" s="91" t="s">
        <v>1453</v>
      </c>
      <c r="P333" s="45" t="s">
        <v>573</v>
      </c>
      <c r="Q333" s="45" t="s">
        <v>1458</v>
      </c>
    </row>
    <row r="334" spans="1:17" ht="60" x14ac:dyDescent="0.25">
      <c r="A334" s="39">
        <v>326</v>
      </c>
      <c r="B334" s="18">
        <v>42606</v>
      </c>
      <c r="C334" s="18">
        <v>42606</v>
      </c>
      <c r="D334" s="7">
        <v>20</v>
      </c>
      <c r="E334" s="61">
        <v>88209.01</v>
      </c>
      <c r="F334" s="95">
        <v>0</v>
      </c>
      <c r="G334" s="25" t="s">
        <v>1461</v>
      </c>
      <c r="H334" s="25" t="s">
        <v>1461</v>
      </c>
      <c r="I334" s="10" t="s">
        <v>118</v>
      </c>
      <c r="J334" s="133" t="s">
        <v>999</v>
      </c>
      <c r="K334" s="6" t="s">
        <v>14</v>
      </c>
      <c r="L334" s="5" t="s">
        <v>14</v>
      </c>
      <c r="M334" s="16" t="s">
        <v>1020</v>
      </c>
      <c r="N334" s="8" t="s">
        <v>1457</v>
      </c>
      <c r="O334" s="91" t="s">
        <v>1454</v>
      </c>
      <c r="P334" s="45" t="s">
        <v>549</v>
      </c>
      <c r="Q334" s="45" t="s">
        <v>1459</v>
      </c>
    </row>
    <row r="335" spans="1:17" ht="60" x14ac:dyDescent="0.25">
      <c r="A335" s="39">
        <v>327</v>
      </c>
      <c r="B335" s="18">
        <v>42607</v>
      </c>
      <c r="C335" s="18">
        <v>42607</v>
      </c>
      <c r="D335" s="7">
        <v>21</v>
      </c>
      <c r="E335" s="61">
        <v>46721.27</v>
      </c>
      <c r="F335" s="95">
        <v>0</v>
      </c>
      <c r="G335" s="25" t="s">
        <v>1483</v>
      </c>
      <c r="H335" s="25" t="s">
        <v>1483</v>
      </c>
      <c r="I335" s="10" t="s">
        <v>118</v>
      </c>
      <c r="J335" s="133" t="s">
        <v>975</v>
      </c>
      <c r="K335" s="6" t="s">
        <v>14</v>
      </c>
      <c r="L335" s="5" t="s">
        <v>14</v>
      </c>
      <c r="M335" s="16" t="s">
        <v>1031</v>
      </c>
      <c r="N335" s="8" t="s">
        <v>510</v>
      </c>
      <c r="O335" s="91" t="s">
        <v>1462</v>
      </c>
      <c r="P335" s="45" t="s">
        <v>546</v>
      </c>
      <c r="Q335" s="45" t="s">
        <v>1606</v>
      </c>
    </row>
    <row r="336" spans="1:17" ht="60" x14ac:dyDescent="0.25">
      <c r="A336" s="39">
        <v>328</v>
      </c>
      <c r="B336" s="18">
        <v>42607</v>
      </c>
      <c r="C336" s="18">
        <v>42607</v>
      </c>
      <c r="D336" s="7">
        <v>1377</v>
      </c>
      <c r="E336" s="61">
        <v>291963.09000000003</v>
      </c>
      <c r="F336" s="95">
        <v>0</v>
      </c>
      <c r="G336" s="25" t="s">
        <v>1485</v>
      </c>
      <c r="H336" s="25" t="s">
        <v>1485</v>
      </c>
      <c r="I336" s="10" t="s">
        <v>19</v>
      </c>
      <c r="J336" s="133" t="s">
        <v>1466</v>
      </c>
      <c r="K336" s="6" t="s">
        <v>26</v>
      </c>
      <c r="L336" s="5" t="s">
        <v>283</v>
      </c>
      <c r="M336" s="16"/>
      <c r="N336" s="8" t="s">
        <v>464</v>
      </c>
      <c r="O336" s="91" t="s">
        <v>1463</v>
      </c>
      <c r="P336" s="45" t="s">
        <v>550</v>
      </c>
      <c r="Q336" s="45" t="s">
        <v>1607</v>
      </c>
    </row>
    <row r="337" spans="1:17" ht="75" x14ac:dyDescent="0.25">
      <c r="A337" s="39">
        <v>329</v>
      </c>
      <c r="B337" s="18">
        <v>42606</v>
      </c>
      <c r="C337" s="18">
        <v>42607</v>
      </c>
      <c r="D337" s="7">
        <v>19</v>
      </c>
      <c r="E337" s="61">
        <v>92500.800000000003</v>
      </c>
      <c r="F337" s="95">
        <v>0</v>
      </c>
      <c r="G337" s="25" t="s">
        <v>263</v>
      </c>
      <c r="H337" s="25" t="s">
        <v>263</v>
      </c>
      <c r="I337" s="10" t="s">
        <v>118</v>
      </c>
      <c r="J337" s="133" t="s">
        <v>988</v>
      </c>
      <c r="K337" s="6" t="s">
        <v>14</v>
      </c>
      <c r="L337" s="5" t="s">
        <v>14</v>
      </c>
      <c r="M337" s="16" t="s">
        <v>65</v>
      </c>
      <c r="N337" s="8" t="s">
        <v>265</v>
      </c>
      <c r="O337" s="91" t="s">
        <v>1464</v>
      </c>
      <c r="P337" s="45" t="s">
        <v>549</v>
      </c>
      <c r="Q337" s="45" t="s">
        <v>1608</v>
      </c>
    </row>
    <row r="338" spans="1:17" ht="60" x14ac:dyDescent="0.25">
      <c r="A338" s="39">
        <v>330</v>
      </c>
      <c r="B338" s="18">
        <v>42607</v>
      </c>
      <c r="C338" s="18">
        <v>42607</v>
      </c>
      <c r="D338" s="7">
        <v>3422</v>
      </c>
      <c r="E338" s="61">
        <v>361896.9</v>
      </c>
      <c r="F338" s="95">
        <v>0</v>
      </c>
      <c r="G338" s="25" t="s">
        <v>1482</v>
      </c>
      <c r="H338" s="25" t="s">
        <v>1482</v>
      </c>
      <c r="I338" s="10" t="s">
        <v>12</v>
      </c>
      <c r="J338" s="133" t="s">
        <v>1467</v>
      </c>
      <c r="K338" s="6" t="s">
        <v>14</v>
      </c>
      <c r="L338" s="5" t="s">
        <v>14</v>
      </c>
      <c r="M338" s="16" t="s">
        <v>180</v>
      </c>
      <c r="N338" s="8" t="s">
        <v>195</v>
      </c>
      <c r="O338" s="91" t="s">
        <v>1465</v>
      </c>
      <c r="P338" s="45" t="s">
        <v>551</v>
      </c>
      <c r="Q338" s="45" t="s">
        <v>1609</v>
      </c>
    </row>
    <row r="339" spans="1:17" ht="45" x14ac:dyDescent="0.25">
      <c r="A339" s="39">
        <f t="shared" ref="A339:A402" si="5">A338+1</f>
        <v>331</v>
      </c>
      <c r="B339" s="18">
        <v>42608</v>
      </c>
      <c r="C339" s="18">
        <v>42608</v>
      </c>
      <c r="D339" s="7">
        <v>3422</v>
      </c>
      <c r="E339" s="162">
        <v>-361896.9</v>
      </c>
      <c r="F339" s="95">
        <v>0</v>
      </c>
      <c r="G339" s="25" t="s">
        <v>1482</v>
      </c>
      <c r="H339" s="25" t="s">
        <v>1482</v>
      </c>
      <c r="I339" s="10" t="s">
        <v>12</v>
      </c>
      <c r="J339" s="133" t="s">
        <v>1467</v>
      </c>
      <c r="K339" s="6" t="s">
        <v>14</v>
      </c>
      <c r="L339" s="5" t="s">
        <v>14</v>
      </c>
      <c r="M339" s="16" t="s">
        <v>180</v>
      </c>
      <c r="N339" s="8" t="s">
        <v>195</v>
      </c>
      <c r="O339" s="94" t="s">
        <v>1494</v>
      </c>
      <c r="P339" s="45" t="s">
        <v>551</v>
      </c>
      <c r="Q339" s="45" t="s">
        <v>805</v>
      </c>
    </row>
    <row r="340" spans="1:17" ht="45" x14ac:dyDescent="0.25">
      <c r="A340" s="39">
        <f t="shared" si="5"/>
        <v>332</v>
      </c>
      <c r="B340" s="18">
        <v>42611</v>
      </c>
      <c r="C340" s="18">
        <v>42611</v>
      </c>
      <c r="D340" s="7">
        <v>271</v>
      </c>
      <c r="E340" s="162">
        <v>-33000</v>
      </c>
      <c r="F340" s="95">
        <v>0</v>
      </c>
      <c r="G340" s="25" t="s">
        <v>174</v>
      </c>
      <c r="H340" s="25" t="s">
        <v>174</v>
      </c>
      <c r="I340" s="10" t="s">
        <v>118</v>
      </c>
      <c r="J340" s="133" t="s">
        <v>175</v>
      </c>
      <c r="K340" s="6" t="s">
        <v>14</v>
      </c>
      <c r="L340" s="5" t="s">
        <v>14</v>
      </c>
      <c r="M340" s="16" t="s">
        <v>65</v>
      </c>
      <c r="N340" s="8" t="s">
        <v>176</v>
      </c>
      <c r="O340" s="94" t="s">
        <v>1487</v>
      </c>
      <c r="P340" s="10" t="s">
        <v>551</v>
      </c>
      <c r="Q340" s="45" t="s">
        <v>805</v>
      </c>
    </row>
    <row r="341" spans="1:17" ht="60" x14ac:dyDescent="0.25">
      <c r="A341" s="39">
        <f t="shared" si="5"/>
        <v>333</v>
      </c>
      <c r="B341" s="18">
        <v>42612</v>
      </c>
      <c r="C341" s="18">
        <v>42612</v>
      </c>
      <c r="D341" s="7">
        <v>1399</v>
      </c>
      <c r="E341" s="61">
        <v>128987.41</v>
      </c>
      <c r="F341" s="95">
        <v>0</v>
      </c>
      <c r="G341" s="25" t="s">
        <v>1477</v>
      </c>
      <c r="H341" s="25" t="s">
        <v>1477</v>
      </c>
      <c r="I341" s="10" t="s">
        <v>19</v>
      </c>
      <c r="J341" s="133" t="s">
        <v>1472</v>
      </c>
      <c r="K341" s="6" t="s">
        <v>26</v>
      </c>
      <c r="L341" s="5" t="s">
        <v>283</v>
      </c>
      <c r="M341" s="16"/>
      <c r="N341" s="8" t="s">
        <v>1021</v>
      </c>
      <c r="O341" s="91" t="s">
        <v>1468</v>
      </c>
      <c r="P341" s="45" t="s">
        <v>1478</v>
      </c>
      <c r="Q341" s="45" t="s">
        <v>1561</v>
      </c>
    </row>
    <row r="342" spans="1:17" ht="75" x14ac:dyDescent="0.25">
      <c r="A342" s="39">
        <f t="shared" si="5"/>
        <v>334</v>
      </c>
      <c r="B342" s="18">
        <v>42612</v>
      </c>
      <c r="C342" s="18">
        <v>42612</v>
      </c>
      <c r="D342" s="7">
        <v>1400</v>
      </c>
      <c r="E342" s="61">
        <v>175414.32</v>
      </c>
      <c r="F342" s="95">
        <v>0</v>
      </c>
      <c r="G342" s="25" t="s">
        <v>1034</v>
      </c>
      <c r="H342" s="25" t="s">
        <v>1034</v>
      </c>
      <c r="I342" s="10" t="s">
        <v>19</v>
      </c>
      <c r="J342" s="133" t="s">
        <v>976</v>
      </c>
      <c r="K342" s="6" t="s">
        <v>26</v>
      </c>
      <c r="L342" s="5" t="s">
        <v>248</v>
      </c>
      <c r="M342" s="16" t="s">
        <v>141</v>
      </c>
      <c r="N342" s="8" t="s">
        <v>148</v>
      </c>
      <c r="O342" s="91" t="s">
        <v>1469</v>
      </c>
      <c r="P342" s="45" t="s">
        <v>562</v>
      </c>
      <c r="Q342" s="45" t="s">
        <v>1560</v>
      </c>
    </row>
    <row r="343" spans="1:17" ht="60" x14ac:dyDescent="0.25">
      <c r="A343" s="39">
        <f t="shared" si="5"/>
        <v>335</v>
      </c>
      <c r="B343" s="18">
        <v>42612</v>
      </c>
      <c r="C343" s="18">
        <v>42612</v>
      </c>
      <c r="D343" s="7">
        <v>1401</v>
      </c>
      <c r="E343" s="61">
        <v>332630.08</v>
      </c>
      <c r="F343" s="95">
        <v>0</v>
      </c>
      <c r="G343" s="25" t="s">
        <v>1480</v>
      </c>
      <c r="H343" s="25" t="s">
        <v>1480</v>
      </c>
      <c r="I343" s="10" t="s">
        <v>19</v>
      </c>
      <c r="J343" s="133" t="s">
        <v>1473</v>
      </c>
      <c r="K343" s="6" t="s">
        <v>14</v>
      </c>
      <c r="L343" s="5" t="s">
        <v>14</v>
      </c>
      <c r="M343" s="16" t="s">
        <v>1475</v>
      </c>
      <c r="N343" s="8" t="s">
        <v>121</v>
      </c>
      <c r="O343" s="91" t="s">
        <v>1470</v>
      </c>
      <c r="P343" s="45" t="s">
        <v>577</v>
      </c>
      <c r="Q343" s="45" t="s">
        <v>1547</v>
      </c>
    </row>
    <row r="344" spans="1:17" ht="60" x14ac:dyDescent="0.25">
      <c r="A344" s="39">
        <f t="shared" si="5"/>
        <v>336</v>
      </c>
      <c r="B344" s="18">
        <v>42612</v>
      </c>
      <c r="C344" s="18">
        <v>42612</v>
      </c>
      <c r="D344" s="7">
        <v>3519</v>
      </c>
      <c r="E344" s="61">
        <v>44976.84</v>
      </c>
      <c r="F344" s="95">
        <v>0</v>
      </c>
      <c r="G344" s="25" t="s">
        <v>1481</v>
      </c>
      <c r="H344" s="25" t="s">
        <v>1481</v>
      </c>
      <c r="I344" s="10" t="s">
        <v>12</v>
      </c>
      <c r="J344" s="133" t="s">
        <v>1474</v>
      </c>
      <c r="K344" s="6" t="s">
        <v>14</v>
      </c>
      <c r="L344" s="5" t="s">
        <v>14</v>
      </c>
      <c r="M344" s="16" t="s">
        <v>1476</v>
      </c>
      <c r="N344" s="8" t="s">
        <v>195</v>
      </c>
      <c r="O344" s="91" t="s">
        <v>1471</v>
      </c>
      <c r="P344" s="45" t="s">
        <v>549</v>
      </c>
      <c r="Q344" s="45" t="s">
        <v>1583</v>
      </c>
    </row>
    <row r="345" spans="1:17" ht="60" x14ac:dyDescent="0.25">
      <c r="A345" s="39">
        <f t="shared" si="5"/>
        <v>337</v>
      </c>
      <c r="B345" s="18">
        <v>42614</v>
      </c>
      <c r="C345" s="18">
        <v>42614</v>
      </c>
      <c r="D345" s="7">
        <v>1415</v>
      </c>
      <c r="E345" s="61">
        <v>54941.34</v>
      </c>
      <c r="F345" s="95">
        <v>0</v>
      </c>
      <c r="G345" s="25" t="s">
        <v>1580</v>
      </c>
      <c r="H345" s="25" t="s">
        <v>1580</v>
      </c>
      <c r="I345" s="10" t="s">
        <v>19</v>
      </c>
      <c r="J345" s="133" t="s">
        <v>1522</v>
      </c>
      <c r="K345" s="6" t="s">
        <v>14</v>
      </c>
      <c r="L345" s="5" t="s">
        <v>14</v>
      </c>
      <c r="M345" s="16" t="s">
        <v>1528</v>
      </c>
      <c r="N345" s="8" t="s">
        <v>229</v>
      </c>
      <c r="O345" s="91" t="s">
        <v>1565</v>
      </c>
      <c r="P345" s="45" t="s">
        <v>540</v>
      </c>
      <c r="Q345" s="45" t="s">
        <v>1581</v>
      </c>
    </row>
    <row r="346" spans="1:17" ht="60" x14ac:dyDescent="0.25">
      <c r="A346" s="39">
        <f t="shared" si="5"/>
        <v>338</v>
      </c>
      <c r="B346" s="18">
        <v>42614</v>
      </c>
      <c r="C346" s="18">
        <v>42614</v>
      </c>
      <c r="D346" s="7">
        <v>1417</v>
      </c>
      <c r="E346" s="61">
        <v>396194.4</v>
      </c>
      <c r="F346" s="95">
        <v>0</v>
      </c>
      <c r="G346" s="25" t="s">
        <v>367</v>
      </c>
      <c r="H346" s="25" t="s">
        <v>367</v>
      </c>
      <c r="I346" s="10" t="s">
        <v>19</v>
      </c>
      <c r="J346" s="133" t="s">
        <v>1570</v>
      </c>
      <c r="K346" s="6" t="s">
        <v>14</v>
      </c>
      <c r="L346" s="5" t="s">
        <v>14</v>
      </c>
      <c r="M346" s="16" t="s">
        <v>65</v>
      </c>
      <c r="N346" s="8" t="s">
        <v>369</v>
      </c>
      <c r="O346" s="91" t="s">
        <v>1566</v>
      </c>
      <c r="P346" s="45" t="s">
        <v>551</v>
      </c>
      <c r="Q346" s="45" t="s">
        <v>1577</v>
      </c>
    </row>
    <row r="347" spans="1:17" ht="60" x14ac:dyDescent="0.25">
      <c r="A347" s="39">
        <f t="shared" si="5"/>
        <v>339</v>
      </c>
      <c r="B347" s="18">
        <v>42614</v>
      </c>
      <c r="C347" s="18">
        <v>42614</v>
      </c>
      <c r="D347" s="7">
        <v>3570</v>
      </c>
      <c r="E347" s="61">
        <v>528134.86</v>
      </c>
      <c r="F347" s="95">
        <v>0</v>
      </c>
      <c r="G347" s="25" t="s">
        <v>1578</v>
      </c>
      <c r="H347" s="25" t="s">
        <v>1578</v>
      </c>
      <c r="I347" s="10" t="s">
        <v>12</v>
      </c>
      <c r="J347" s="133" t="s">
        <v>1571</v>
      </c>
      <c r="K347" s="6" t="s">
        <v>14</v>
      </c>
      <c r="L347" s="5" t="s">
        <v>14</v>
      </c>
      <c r="M347" s="16" t="s">
        <v>1020</v>
      </c>
      <c r="N347" s="8" t="s">
        <v>241</v>
      </c>
      <c r="O347" s="91" t="s">
        <v>1568</v>
      </c>
      <c r="P347" s="45" t="s">
        <v>551</v>
      </c>
      <c r="Q347" s="45" t="s">
        <v>1579</v>
      </c>
    </row>
    <row r="348" spans="1:17" ht="60" x14ac:dyDescent="0.25">
      <c r="A348" s="39">
        <f t="shared" si="5"/>
        <v>340</v>
      </c>
      <c r="B348" s="18">
        <v>42614</v>
      </c>
      <c r="C348" s="18">
        <v>42614</v>
      </c>
      <c r="D348" s="7">
        <v>3571</v>
      </c>
      <c r="E348" s="61">
        <v>213917.91</v>
      </c>
      <c r="F348" s="95">
        <v>0</v>
      </c>
      <c r="G348" s="25" t="s">
        <v>1575</v>
      </c>
      <c r="H348" s="25" t="s">
        <v>1575</v>
      </c>
      <c r="I348" s="10" t="s">
        <v>12</v>
      </c>
      <c r="J348" s="133" t="s">
        <v>1572</v>
      </c>
      <c r="K348" s="6" t="s">
        <v>14</v>
      </c>
      <c r="L348" s="5" t="s">
        <v>14</v>
      </c>
      <c r="M348" s="16" t="s">
        <v>1573</v>
      </c>
      <c r="N348" s="8" t="s">
        <v>470</v>
      </c>
      <c r="O348" s="91" t="s">
        <v>1569</v>
      </c>
      <c r="P348" s="45" t="s">
        <v>551</v>
      </c>
      <c r="Q348" s="45" t="s">
        <v>1576</v>
      </c>
    </row>
    <row r="349" spans="1:17" ht="75" x14ac:dyDescent="0.25">
      <c r="A349" s="39">
        <f t="shared" si="5"/>
        <v>341</v>
      </c>
      <c r="B349" s="18">
        <v>42614</v>
      </c>
      <c r="C349" s="18">
        <v>42614</v>
      </c>
      <c r="D349" s="7">
        <v>1419</v>
      </c>
      <c r="E349" s="61">
        <v>224703.86</v>
      </c>
      <c r="F349" s="95">
        <v>0</v>
      </c>
      <c r="G349" s="25" t="s">
        <v>1601</v>
      </c>
      <c r="H349" s="25" t="s">
        <v>1601</v>
      </c>
      <c r="I349" s="23" t="s">
        <v>19</v>
      </c>
      <c r="J349" s="133" t="s">
        <v>1653</v>
      </c>
      <c r="K349" s="62" t="s">
        <v>14</v>
      </c>
      <c r="L349" s="62" t="s">
        <v>14</v>
      </c>
      <c r="M349" s="16" t="s">
        <v>1624</v>
      </c>
      <c r="N349" s="8" t="s">
        <v>1574</v>
      </c>
      <c r="O349" s="91" t="s">
        <v>1567</v>
      </c>
      <c r="P349" s="45" t="s">
        <v>546</v>
      </c>
      <c r="Q349" s="45" t="s">
        <v>1660</v>
      </c>
    </row>
    <row r="350" spans="1:17" ht="60" x14ac:dyDescent="0.25">
      <c r="A350" s="39">
        <f t="shared" si="5"/>
        <v>342</v>
      </c>
      <c r="B350" s="18">
        <v>42620</v>
      </c>
      <c r="C350" s="18">
        <v>42620</v>
      </c>
      <c r="D350" s="7">
        <v>1419</v>
      </c>
      <c r="E350" s="162">
        <v>-224703.86</v>
      </c>
      <c r="F350" s="95">
        <v>0</v>
      </c>
      <c r="G350" s="25" t="s">
        <v>1601</v>
      </c>
      <c r="H350" s="25" t="s">
        <v>1601</v>
      </c>
      <c r="I350" s="23" t="s">
        <v>19</v>
      </c>
      <c r="J350" s="133" t="s">
        <v>1654</v>
      </c>
      <c r="K350" s="62" t="s">
        <v>14</v>
      </c>
      <c r="L350" s="62" t="s">
        <v>14</v>
      </c>
      <c r="M350" s="16" t="s">
        <v>1624</v>
      </c>
      <c r="N350" s="8" t="s">
        <v>1574</v>
      </c>
      <c r="O350" s="94" t="s">
        <v>1655</v>
      </c>
      <c r="P350" s="45" t="s">
        <v>1656</v>
      </c>
      <c r="Q350" s="45" t="s">
        <v>805</v>
      </c>
    </row>
    <row r="351" spans="1:17" ht="60" x14ac:dyDescent="0.25">
      <c r="A351" s="39">
        <f t="shared" si="5"/>
        <v>343</v>
      </c>
      <c r="B351" s="18">
        <v>42615</v>
      </c>
      <c r="C351" s="18">
        <v>42615</v>
      </c>
      <c r="D351" s="7">
        <v>1430</v>
      </c>
      <c r="E351" s="61">
        <v>15552</v>
      </c>
      <c r="F351" s="95">
        <v>0</v>
      </c>
      <c r="G351" s="25" t="s">
        <v>1580</v>
      </c>
      <c r="H351" s="25" t="s">
        <v>1580</v>
      </c>
      <c r="I351" s="10" t="s">
        <v>19</v>
      </c>
      <c r="J351" s="133" t="s">
        <v>1508</v>
      </c>
      <c r="K351" s="6" t="s">
        <v>14</v>
      </c>
      <c r="L351" s="5" t="s">
        <v>14</v>
      </c>
      <c r="M351" s="16" t="s">
        <v>1528</v>
      </c>
      <c r="N351" s="8" t="s">
        <v>229</v>
      </c>
      <c r="O351" s="91" t="s">
        <v>1500</v>
      </c>
      <c r="P351" s="45" t="s">
        <v>540</v>
      </c>
      <c r="Q351" s="45" t="s">
        <v>1581</v>
      </c>
    </row>
    <row r="352" spans="1:17" ht="60" x14ac:dyDescent="0.25">
      <c r="A352" s="39">
        <f t="shared" si="5"/>
        <v>344</v>
      </c>
      <c r="B352" s="18">
        <v>42615</v>
      </c>
      <c r="C352" s="18">
        <v>42615</v>
      </c>
      <c r="D352" s="7">
        <v>1431</v>
      </c>
      <c r="E352" s="61">
        <v>41880</v>
      </c>
      <c r="F352" s="95">
        <v>0</v>
      </c>
      <c r="G352" s="25" t="s">
        <v>1580</v>
      </c>
      <c r="H352" s="25" t="s">
        <v>1580</v>
      </c>
      <c r="I352" s="10" t="s">
        <v>19</v>
      </c>
      <c r="J352" s="133" t="s">
        <v>1509</v>
      </c>
      <c r="K352" s="6" t="s">
        <v>14</v>
      </c>
      <c r="L352" s="5" t="s">
        <v>14</v>
      </c>
      <c r="M352" s="16" t="s">
        <v>1528</v>
      </c>
      <c r="N352" s="8" t="s">
        <v>229</v>
      </c>
      <c r="O352" s="91" t="s">
        <v>1501</v>
      </c>
      <c r="P352" s="45" t="s">
        <v>540</v>
      </c>
      <c r="Q352" s="45" t="s">
        <v>1581</v>
      </c>
    </row>
    <row r="353" spans="1:17" ht="75" x14ac:dyDescent="0.25">
      <c r="A353" s="39">
        <f t="shared" si="5"/>
        <v>345</v>
      </c>
      <c r="B353" s="18">
        <v>42615</v>
      </c>
      <c r="C353" s="18">
        <v>42615</v>
      </c>
      <c r="D353" s="7">
        <v>1424</v>
      </c>
      <c r="E353" s="61">
        <v>50000</v>
      </c>
      <c r="F353" s="95">
        <v>0</v>
      </c>
      <c r="G353" s="69" t="s">
        <v>417</v>
      </c>
      <c r="H353" s="69" t="s">
        <v>417</v>
      </c>
      <c r="I353" s="45" t="s">
        <v>387</v>
      </c>
      <c r="J353" s="133" t="s">
        <v>418</v>
      </c>
      <c r="K353" s="6" t="s">
        <v>14</v>
      </c>
      <c r="L353" s="5" t="s">
        <v>14</v>
      </c>
      <c r="M353" s="16" t="s">
        <v>65</v>
      </c>
      <c r="N353" s="8" t="s">
        <v>419</v>
      </c>
      <c r="O353" s="91" t="s">
        <v>1503</v>
      </c>
      <c r="P353" s="45" t="s">
        <v>551</v>
      </c>
      <c r="Q353" s="45" t="s">
        <v>1558</v>
      </c>
    </row>
    <row r="354" spans="1:17" ht="75" x14ac:dyDescent="0.25">
      <c r="A354" s="39">
        <f t="shared" si="5"/>
        <v>346</v>
      </c>
      <c r="B354" s="18">
        <v>42615</v>
      </c>
      <c r="C354" s="18">
        <v>42615</v>
      </c>
      <c r="D354" s="7">
        <v>1426</v>
      </c>
      <c r="E354" s="61">
        <v>260000</v>
      </c>
      <c r="F354" s="95">
        <v>0</v>
      </c>
      <c r="G354" s="11" t="s">
        <v>112</v>
      </c>
      <c r="H354" s="11" t="s">
        <v>112</v>
      </c>
      <c r="I354" s="10" t="s">
        <v>387</v>
      </c>
      <c r="J354" s="133" t="s">
        <v>403</v>
      </c>
      <c r="K354" s="6" t="s">
        <v>14</v>
      </c>
      <c r="L354" s="5" t="s">
        <v>14</v>
      </c>
      <c r="M354" s="16" t="s">
        <v>114</v>
      </c>
      <c r="N354" s="8" t="s">
        <v>115</v>
      </c>
      <c r="O354" s="91" t="s">
        <v>969</v>
      </c>
      <c r="P354" s="10" t="s">
        <v>573</v>
      </c>
      <c r="Q354" s="45" t="s">
        <v>1559</v>
      </c>
    </row>
    <row r="355" spans="1:17" ht="75" x14ac:dyDescent="0.25">
      <c r="A355" s="39">
        <f t="shared" si="5"/>
        <v>347</v>
      </c>
      <c r="B355" s="18">
        <v>42615</v>
      </c>
      <c r="C355" s="18">
        <v>42615</v>
      </c>
      <c r="D355" s="7">
        <v>1427</v>
      </c>
      <c r="E355" s="61">
        <v>353205.94</v>
      </c>
      <c r="F355" s="95">
        <v>0</v>
      </c>
      <c r="G355" s="92" t="s">
        <v>947</v>
      </c>
      <c r="H355" s="25" t="s">
        <v>947</v>
      </c>
      <c r="I355" s="20" t="s">
        <v>387</v>
      </c>
      <c r="J355" s="133" t="s">
        <v>824</v>
      </c>
      <c r="K355" s="6" t="s">
        <v>14</v>
      </c>
      <c r="L355" s="5" t="s">
        <v>14</v>
      </c>
      <c r="M355" s="16" t="s">
        <v>867</v>
      </c>
      <c r="N355" s="8" t="s">
        <v>948</v>
      </c>
      <c r="O355" s="91" t="s">
        <v>1504</v>
      </c>
      <c r="P355" s="19" t="s">
        <v>551</v>
      </c>
      <c r="Q355" s="19" t="s">
        <v>1557</v>
      </c>
    </row>
    <row r="356" spans="1:17" ht="75" x14ac:dyDescent="0.25">
      <c r="A356" s="39">
        <f t="shared" si="5"/>
        <v>348</v>
      </c>
      <c r="B356" s="18">
        <v>42615</v>
      </c>
      <c r="C356" s="18">
        <v>42615</v>
      </c>
      <c r="D356" s="7">
        <v>1428</v>
      </c>
      <c r="E356" s="61">
        <v>241289.59</v>
      </c>
      <c r="F356" s="95">
        <v>0</v>
      </c>
      <c r="G356" s="25" t="s">
        <v>1067</v>
      </c>
      <c r="H356" s="25" t="s">
        <v>1067</v>
      </c>
      <c r="I356" s="10" t="s">
        <v>19</v>
      </c>
      <c r="J356" s="133" t="s">
        <v>975</v>
      </c>
      <c r="K356" s="6" t="s">
        <v>14</v>
      </c>
      <c r="L356" s="5" t="s">
        <v>14</v>
      </c>
      <c r="M356" s="16" t="s">
        <v>1012</v>
      </c>
      <c r="N356" s="8" t="s">
        <v>1530</v>
      </c>
      <c r="O356" s="91" t="s">
        <v>1505</v>
      </c>
      <c r="P356" s="45" t="s">
        <v>1068</v>
      </c>
      <c r="Q356" s="45" t="s">
        <v>1556</v>
      </c>
    </row>
    <row r="357" spans="1:17" ht="75" x14ac:dyDescent="0.25">
      <c r="A357" s="39">
        <f t="shared" si="5"/>
        <v>349</v>
      </c>
      <c r="B357" s="18">
        <v>42615</v>
      </c>
      <c r="C357" s="18">
        <v>42615</v>
      </c>
      <c r="D357" s="7">
        <v>22</v>
      </c>
      <c r="E357" s="61">
        <v>312683.18</v>
      </c>
      <c r="F357" s="95">
        <v>0</v>
      </c>
      <c r="G357" s="68" t="s">
        <v>1285</v>
      </c>
      <c r="H357" s="25" t="s">
        <v>1045</v>
      </c>
      <c r="I357" s="10" t="s">
        <v>118</v>
      </c>
      <c r="J357" s="133" t="s">
        <v>980</v>
      </c>
      <c r="K357" s="6" t="s">
        <v>14</v>
      </c>
      <c r="L357" s="5" t="s">
        <v>14</v>
      </c>
      <c r="M357" s="16" t="s">
        <v>875</v>
      </c>
      <c r="N357" s="8" t="s">
        <v>1022</v>
      </c>
      <c r="O357" s="91" t="s">
        <v>1506</v>
      </c>
      <c r="P357" s="45" t="s">
        <v>551</v>
      </c>
      <c r="Q357" s="45" t="s">
        <v>1548</v>
      </c>
    </row>
    <row r="358" spans="1:17" ht="60" x14ac:dyDescent="0.25">
      <c r="A358" s="39">
        <f t="shared" si="5"/>
        <v>350</v>
      </c>
      <c r="B358" s="18">
        <v>42615</v>
      </c>
      <c r="C358" s="18">
        <v>42615</v>
      </c>
      <c r="D358" s="7">
        <v>1429</v>
      </c>
      <c r="E358" s="61">
        <v>102385.8</v>
      </c>
      <c r="F358" s="95">
        <v>0</v>
      </c>
      <c r="G358" s="25" t="s">
        <v>1562</v>
      </c>
      <c r="H358" s="25" t="s">
        <v>1562</v>
      </c>
      <c r="I358" s="10" t="s">
        <v>19</v>
      </c>
      <c r="J358" s="133" t="s">
        <v>988</v>
      </c>
      <c r="K358" s="6" t="s">
        <v>14</v>
      </c>
      <c r="L358" s="5" t="s">
        <v>14</v>
      </c>
      <c r="M358" s="16" t="s">
        <v>65</v>
      </c>
      <c r="N358" s="8" t="s">
        <v>1531</v>
      </c>
      <c r="O358" s="91" t="s">
        <v>1507</v>
      </c>
      <c r="P358" s="45" t="s">
        <v>540</v>
      </c>
      <c r="Q358" s="45" t="s">
        <v>1563</v>
      </c>
    </row>
    <row r="359" spans="1:17" ht="75" x14ac:dyDescent="0.25">
      <c r="A359" s="39">
        <f t="shared" si="5"/>
        <v>351</v>
      </c>
      <c r="B359" s="18">
        <v>42619</v>
      </c>
      <c r="C359" s="18">
        <v>42619</v>
      </c>
      <c r="D359" s="7">
        <v>1437</v>
      </c>
      <c r="E359" s="61">
        <v>164500</v>
      </c>
      <c r="F359" s="95">
        <v>0</v>
      </c>
      <c r="G359" s="92" t="s">
        <v>932</v>
      </c>
      <c r="H359" s="11" t="s">
        <v>931</v>
      </c>
      <c r="I359" s="10" t="s">
        <v>387</v>
      </c>
      <c r="J359" s="133" t="s">
        <v>809</v>
      </c>
      <c r="K359" s="139" t="s">
        <v>26</v>
      </c>
      <c r="L359" s="5" t="s">
        <v>248</v>
      </c>
      <c r="M359" s="16" t="s">
        <v>141</v>
      </c>
      <c r="N359" s="8" t="s">
        <v>929</v>
      </c>
      <c r="O359" s="91" t="s">
        <v>1511</v>
      </c>
      <c r="P359" s="10" t="s">
        <v>925</v>
      </c>
      <c r="Q359" s="10" t="s">
        <v>1555</v>
      </c>
    </row>
    <row r="360" spans="1:17" ht="75" x14ac:dyDescent="0.25">
      <c r="A360" s="39">
        <f t="shared" si="5"/>
        <v>352</v>
      </c>
      <c r="B360" s="18">
        <v>42619</v>
      </c>
      <c r="C360" s="18">
        <v>42619</v>
      </c>
      <c r="D360" s="7">
        <v>1436</v>
      </c>
      <c r="E360" s="61">
        <v>262850</v>
      </c>
      <c r="F360" s="95">
        <v>0</v>
      </c>
      <c r="G360" s="25" t="s">
        <v>1217</v>
      </c>
      <c r="H360" s="25" t="s">
        <v>1217</v>
      </c>
      <c r="I360" s="10" t="s">
        <v>19</v>
      </c>
      <c r="J360" s="133" t="s">
        <v>809</v>
      </c>
      <c r="K360" s="139" t="s">
        <v>26</v>
      </c>
      <c r="L360" s="5" t="s">
        <v>248</v>
      </c>
      <c r="M360" s="16" t="s">
        <v>933</v>
      </c>
      <c r="N360" s="8" t="s">
        <v>918</v>
      </c>
      <c r="O360" s="91" t="s">
        <v>1512</v>
      </c>
      <c r="P360" s="45" t="s">
        <v>577</v>
      </c>
      <c r="Q360" s="45" t="s">
        <v>1554</v>
      </c>
    </row>
    <row r="361" spans="1:17" ht="75" x14ac:dyDescent="0.25">
      <c r="A361" s="39">
        <f t="shared" si="5"/>
        <v>353</v>
      </c>
      <c r="B361" s="18">
        <v>42619</v>
      </c>
      <c r="C361" s="18">
        <v>42619</v>
      </c>
      <c r="D361" s="7">
        <v>1438</v>
      </c>
      <c r="E361" s="61">
        <v>221340</v>
      </c>
      <c r="F361" s="95">
        <v>0</v>
      </c>
      <c r="G361" s="92" t="s">
        <v>928</v>
      </c>
      <c r="H361" s="11" t="s">
        <v>927</v>
      </c>
      <c r="I361" s="10" t="s">
        <v>387</v>
      </c>
      <c r="J361" s="133" t="s">
        <v>809</v>
      </c>
      <c r="K361" s="139" t="s">
        <v>26</v>
      </c>
      <c r="L361" s="5" t="s">
        <v>248</v>
      </c>
      <c r="M361" s="16" t="s">
        <v>141</v>
      </c>
      <c r="N361" s="8" t="s">
        <v>924</v>
      </c>
      <c r="O361" s="94" t="s">
        <v>1532</v>
      </c>
      <c r="P361" s="10" t="s">
        <v>925</v>
      </c>
      <c r="Q361" s="10" t="s">
        <v>1549</v>
      </c>
    </row>
    <row r="362" spans="1:17" ht="75" x14ac:dyDescent="0.25">
      <c r="A362" s="39">
        <f t="shared" si="5"/>
        <v>354</v>
      </c>
      <c r="B362" s="18">
        <v>42619</v>
      </c>
      <c r="C362" s="18">
        <v>42619</v>
      </c>
      <c r="D362" s="7">
        <v>1435</v>
      </c>
      <c r="E362" s="61">
        <v>152906.51999999999</v>
      </c>
      <c r="F362" s="95">
        <v>0</v>
      </c>
      <c r="G362" s="92" t="s">
        <v>1552</v>
      </c>
      <c r="H362" s="11" t="s">
        <v>963</v>
      </c>
      <c r="I362" s="10" t="s">
        <v>387</v>
      </c>
      <c r="J362" s="133" t="s">
        <v>1514</v>
      </c>
      <c r="K362" s="131" t="s">
        <v>14</v>
      </c>
      <c r="L362" s="5" t="s">
        <v>14</v>
      </c>
      <c r="M362" s="16" t="s">
        <v>960</v>
      </c>
      <c r="N362" s="8" t="s">
        <v>1533</v>
      </c>
      <c r="O362" s="91" t="s">
        <v>1513</v>
      </c>
      <c r="P362" s="45" t="s">
        <v>562</v>
      </c>
      <c r="Q362" s="45" t="s">
        <v>1553</v>
      </c>
    </row>
    <row r="363" spans="1:17" ht="75" x14ac:dyDescent="0.25">
      <c r="A363" s="39">
        <f t="shared" si="5"/>
        <v>355</v>
      </c>
      <c r="B363" s="18">
        <v>42620</v>
      </c>
      <c r="C363" s="18">
        <v>42620</v>
      </c>
      <c r="D363" s="7">
        <v>1505</v>
      </c>
      <c r="E363" s="61">
        <v>13712.68</v>
      </c>
      <c r="F363" s="95">
        <v>0</v>
      </c>
      <c r="G363" s="25" t="s">
        <v>786</v>
      </c>
      <c r="H363" s="25" t="s">
        <v>786</v>
      </c>
      <c r="I363" s="10" t="s">
        <v>19</v>
      </c>
      <c r="J363" s="133" t="s">
        <v>1510</v>
      </c>
      <c r="K363" s="131" t="s">
        <v>14</v>
      </c>
      <c r="L363" s="5" t="s">
        <v>14</v>
      </c>
      <c r="M363" s="16" t="s">
        <v>1539</v>
      </c>
      <c r="N363" s="8" t="s">
        <v>1534</v>
      </c>
      <c r="O363" s="91" t="s">
        <v>1502</v>
      </c>
      <c r="P363" s="45" t="s">
        <v>957</v>
      </c>
      <c r="Q363" s="45" t="s">
        <v>1634</v>
      </c>
    </row>
    <row r="364" spans="1:17" ht="75" x14ac:dyDescent="0.25">
      <c r="A364" s="39">
        <f t="shared" si="5"/>
        <v>356</v>
      </c>
      <c r="B364" s="18">
        <v>42620</v>
      </c>
      <c r="C364" s="18">
        <v>42620</v>
      </c>
      <c r="D364" s="7">
        <v>1508</v>
      </c>
      <c r="E364" s="61">
        <v>1022761.46</v>
      </c>
      <c r="F364" s="95">
        <v>0</v>
      </c>
      <c r="G364" s="58" t="s">
        <v>738</v>
      </c>
      <c r="H364" s="11" t="s">
        <v>738</v>
      </c>
      <c r="I364" s="45" t="s">
        <v>387</v>
      </c>
      <c r="J364" s="133" t="s">
        <v>424</v>
      </c>
      <c r="K364" s="131" t="s">
        <v>14</v>
      </c>
      <c r="L364" s="5" t="s">
        <v>14</v>
      </c>
      <c r="M364" s="16" t="s">
        <v>767</v>
      </c>
      <c r="N364" s="8" t="s">
        <v>770</v>
      </c>
      <c r="O364" s="91" t="s">
        <v>1515</v>
      </c>
      <c r="P364" s="10" t="s">
        <v>600</v>
      </c>
      <c r="Q364" s="45" t="s">
        <v>1540</v>
      </c>
    </row>
    <row r="365" spans="1:17" ht="60" x14ac:dyDescent="0.25">
      <c r="A365" s="39">
        <f t="shared" si="5"/>
        <v>357</v>
      </c>
      <c r="B365" s="18">
        <v>42620</v>
      </c>
      <c r="C365" s="18">
        <v>42620</v>
      </c>
      <c r="D365" s="7">
        <v>23</v>
      </c>
      <c r="E365" s="61">
        <v>416498.46</v>
      </c>
      <c r="F365" s="95">
        <v>0</v>
      </c>
      <c r="G365" s="25" t="s">
        <v>409</v>
      </c>
      <c r="H365" s="25" t="s">
        <v>409</v>
      </c>
      <c r="I365" s="10" t="s">
        <v>118</v>
      </c>
      <c r="J365" s="133" t="s">
        <v>410</v>
      </c>
      <c r="K365" s="131" t="s">
        <v>14</v>
      </c>
      <c r="L365" s="5" t="s">
        <v>14</v>
      </c>
      <c r="M365" s="16" t="s">
        <v>120</v>
      </c>
      <c r="N365" s="8" t="s">
        <v>121</v>
      </c>
      <c r="O365" s="91" t="s">
        <v>1516</v>
      </c>
      <c r="P365" s="45" t="s">
        <v>551</v>
      </c>
      <c r="Q365" s="45" t="s">
        <v>1550</v>
      </c>
    </row>
    <row r="366" spans="1:17" ht="75" x14ac:dyDescent="0.25">
      <c r="A366" s="39">
        <f t="shared" si="5"/>
        <v>358</v>
      </c>
      <c r="B366" s="18">
        <v>42621</v>
      </c>
      <c r="C366" s="18">
        <v>42621</v>
      </c>
      <c r="D366" s="7">
        <v>1510</v>
      </c>
      <c r="E366" s="61">
        <v>465536.3</v>
      </c>
      <c r="F366" s="95">
        <v>0</v>
      </c>
      <c r="G366" s="25" t="s">
        <v>1542</v>
      </c>
      <c r="H366" s="25" t="s">
        <v>1542</v>
      </c>
      <c r="I366" s="10" t="s">
        <v>19</v>
      </c>
      <c r="J366" s="133" t="s">
        <v>811</v>
      </c>
      <c r="K366" s="131" t="s">
        <v>14</v>
      </c>
      <c r="L366" s="5" t="s">
        <v>14</v>
      </c>
      <c r="M366" s="16" t="s">
        <v>774</v>
      </c>
      <c r="N366" s="8" t="s">
        <v>1535</v>
      </c>
      <c r="O366" s="91" t="s">
        <v>1517</v>
      </c>
      <c r="P366" s="45" t="s">
        <v>551</v>
      </c>
      <c r="Q366" s="45" t="s">
        <v>1543</v>
      </c>
    </row>
    <row r="367" spans="1:17" ht="60" x14ac:dyDescent="0.25">
      <c r="A367" s="39">
        <f t="shared" si="5"/>
        <v>359</v>
      </c>
      <c r="B367" s="18">
        <v>42621</v>
      </c>
      <c r="C367" s="18">
        <v>42591</v>
      </c>
      <c r="D367" s="7">
        <v>1511</v>
      </c>
      <c r="E367" s="61">
        <v>93100</v>
      </c>
      <c r="F367" s="95">
        <v>0</v>
      </c>
      <c r="G367" s="58" t="s">
        <v>1422</v>
      </c>
      <c r="H367" s="58" t="s">
        <v>1422</v>
      </c>
      <c r="I367" s="45" t="s">
        <v>19</v>
      </c>
      <c r="J367" s="133" t="s">
        <v>1405</v>
      </c>
      <c r="K367" s="6" t="s">
        <v>1488</v>
      </c>
      <c r="L367" s="5" t="s">
        <v>1488</v>
      </c>
      <c r="M367" s="16" t="s">
        <v>109</v>
      </c>
      <c r="N367" s="8" t="s">
        <v>1415</v>
      </c>
      <c r="O367" s="91" t="s">
        <v>1518</v>
      </c>
      <c r="P367" s="45" t="s">
        <v>546</v>
      </c>
      <c r="Q367" s="45" t="s">
        <v>1545</v>
      </c>
    </row>
    <row r="368" spans="1:17" ht="75" x14ac:dyDescent="0.25">
      <c r="A368" s="39">
        <f t="shared" si="5"/>
        <v>360</v>
      </c>
      <c r="B368" s="18">
        <v>42621</v>
      </c>
      <c r="C368" s="18">
        <v>42621</v>
      </c>
      <c r="D368" s="7">
        <v>1512</v>
      </c>
      <c r="E368" s="61">
        <v>92288.15</v>
      </c>
      <c r="F368" s="95">
        <v>0</v>
      </c>
      <c r="G368" s="25" t="s">
        <v>1302</v>
      </c>
      <c r="H368" s="25" t="s">
        <v>1302</v>
      </c>
      <c r="I368" s="10" t="s">
        <v>19</v>
      </c>
      <c r="J368" s="133" t="s">
        <v>1261</v>
      </c>
      <c r="K368" s="139" t="s">
        <v>26</v>
      </c>
      <c r="L368" s="5" t="s">
        <v>248</v>
      </c>
      <c r="M368" s="16" t="s">
        <v>1538</v>
      </c>
      <c r="N368" s="8" t="s">
        <v>142</v>
      </c>
      <c r="O368" s="91" t="s">
        <v>1519</v>
      </c>
      <c r="P368" s="45" t="s">
        <v>546</v>
      </c>
      <c r="Q368" s="45" t="s">
        <v>1541</v>
      </c>
    </row>
    <row r="369" spans="1:17" ht="75" x14ac:dyDescent="0.25">
      <c r="A369" s="39">
        <f t="shared" si="5"/>
        <v>361</v>
      </c>
      <c r="B369" s="18">
        <v>42621</v>
      </c>
      <c r="C369" s="18">
        <v>42621</v>
      </c>
      <c r="D369" s="7">
        <v>1513</v>
      </c>
      <c r="E369" s="61">
        <v>147000</v>
      </c>
      <c r="F369" s="95">
        <v>0</v>
      </c>
      <c r="G369" s="25" t="s">
        <v>499</v>
      </c>
      <c r="H369" s="25" t="s">
        <v>499</v>
      </c>
      <c r="I369" s="10" t="s">
        <v>387</v>
      </c>
      <c r="J369" s="133" t="s">
        <v>39</v>
      </c>
      <c r="K369" s="139" t="s">
        <v>26</v>
      </c>
      <c r="L369" s="5" t="s">
        <v>248</v>
      </c>
      <c r="M369" s="16" t="s">
        <v>933</v>
      </c>
      <c r="N369" s="8" t="s">
        <v>501</v>
      </c>
      <c r="O369" s="91" t="s">
        <v>1520</v>
      </c>
      <c r="P369" s="45" t="s">
        <v>542</v>
      </c>
      <c r="Q369" s="45" t="s">
        <v>1546</v>
      </c>
    </row>
    <row r="370" spans="1:17" ht="60" x14ac:dyDescent="0.25">
      <c r="A370" s="39">
        <f t="shared" si="5"/>
        <v>362</v>
      </c>
      <c r="B370" s="18">
        <v>42622</v>
      </c>
      <c r="C370" s="18">
        <v>42622</v>
      </c>
      <c r="D370" s="7">
        <v>1590</v>
      </c>
      <c r="E370" s="61">
        <v>72994.2</v>
      </c>
      <c r="F370" s="95">
        <v>0</v>
      </c>
      <c r="G370" s="42" t="s">
        <v>372</v>
      </c>
      <c r="H370" s="42" t="s">
        <v>372</v>
      </c>
      <c r="I370" s="45" t="s">
        <v>387</v>
      </c>
      <c r="J370" s="133" t="s">
        <v>1522</v>
      </c>
      <c r="K370" s="131" t="s">
        <v>14</v>
      </c>
      <c r="L370" s="5" t="s">
        <v>14</v>
      </c>
      <c r="M370" s="16" t="s">
        <v>373</v>
      </c>
      <c r="N370" s="8" t="s">
        <v>374</v>
      </c>
      <c r="O370" s="91" t="s">
        <v>1521</v>
      </c>
      <c r="P370" s="45" t="s">
        <v>540</v>
      </c>
      <c r="Q370" s="45" t="s">
        <v>1544</v>
      </c>
    </row>
    <row r="371" spans="1:17" ht="60" x14ac:dyDescent="0.25">
      <c r="A371" s="39">
        <f t="shared" si="5"/>
        <v>363</v>
      </c>
      <c r="B371" s="18">
        <v>42622</v>
      </c>
      <c r="C371" s="18">
        <v>42622</v>
      </c>
      <c r="D371" s="7">
        <v>3694</v>
      </c>
      <c r="E371" s="61">
        <v>361896.9</v>
      </c>
      <c r="F371" s="95">
        <v>0</v>
      </c>
      <c r="G371" s="25" t="s">
        <v>1482</v>
      </c>
      <c r="H371" s="25" t="s">
        <v>1482</v>
      </c>
      <c r="I371" s="10" t="s">
        <v>12</v>
      </c>
      <c r="J371" s="133" t="s">
        <v>1467</v>
      </c>
      <c r="K371" s="131" t="s">
        <v>14</v>
      </c>
      <c r="L371" s="5" t="s">
        <v>14</v>
      </c>
      <c r="M371" s="16" t="s">
        <v>1536</v>
      </c>
      <c r="N371" s="8" t="s">
        <v>195</v>
      </c>
      <c r="O371" s="91" t="s">
        <v>1465</v>
      </c>
      <c r="P371" s="45" t="s">
        <v>551</v>
      </c>
      <c r="Q371" s="45" t="s">
        <v>1627</v>
      </c>
    </row>
    <row r="372" spans="1:17" ht="60" x14ac:dyDescent="0.25">
      <c r="A372" s="39">
        <f t="shared" si="5"/>
        <v>364</v>
      </c>
      <c r="B372" s="18">
        <v>42625</v>
      </c>
      <c r="C372" s="18">
        <v>42625</v>
      </c>
      <c r="D372" s="7">
        <v>3695</v>
      </c>
      <c r="E372" s="61">
        <v>144556.97</v>
      </c>
      <c r="F372" s="95">
        <v>0</v>
      </c>
      <c r="G372" s="25" t="s">
        <v>1564</v>
      </c>
      <c r="H372" s="25" t="s">
        <v>1564</v>
      </c>
      <c r="I372" s="10" t="s">
        <v>12</v>
      </c>
      <c r="J372" s="133" t="s">
        <v>1472</v>
      </c>
      <c r="K372" s="131" t="s">
        <v>14</v>
      </c>
      <c r="L372" s="5" t="s">
        <v>14</v>
      </c>
      <c r="M372" s="16" t="s">
        <v>1537</v>
      </c>
      <c r="N372" s="8" t="s">
        <v>772</v>
      </c>
      <c r="O372" s="91" t="s">
        <v>1523</v>
      </c>
      <c r="P372" s="45" t="s">
        <v>551</v>
      </c>
      <c r="Q372" s="45" t="s">
        <v>1627</v>
      </c>
    </row>
    <row r="373" spans="1:17" ht="60" x14ac:dyDescent="0.25">
      <c r="A373" s="39">
        <f t="shared" si="5"/>
        <v>365</v>
      </c>
      <c r="B373" s="18">
        <v>42627</v>
      </c>
      <c r="C373" s="18">
        <v>42627</v>
      </c>
      <c r="D373" s="7">
        <v>3718</v>
      </c>
      <c r="E373" s="61">
        <v>106850.94</v>
      </c>
      <c r="F373" s="95">
        <v>0</v>
      </c>
      <c r="G373" s="25" t="s">
        <v>273</v>
      </c>
      <c r="H373" s="25" t="s">
        <v>273</v>
      </c>
      <c r="I373" s="10" t="s">
        <v>12</v>
      </c>
      <c r="J373" s="133" t="s">
        <v>424</v>
      </c>
      <c r="K373" s="131" t="s">
        <v>14</v>
      </c>
      <c r="L373" s="5" t="s">
        <v>14</v>
      </c>
      <c r="M373" s="16" t="s">
        <v>275</v>
      </c>
      <c r="N373" s="8" t="s">
        <v>152</v>
      </c>
      <c r="O373" s="91" t="s">
        <v>1524</v>
      </c>
      <c r="P373" s="45" t="s">
        <v>551</v>
      </c>
      <c r="Q373" s="45" t="s">
        <v>1629</v>
      </c>
    </row>
    <row r="374" spans="1:17" ht="75" x14ac:dyDescent="0.25">
      <c r="A374" s="39">
        <f t="shared" si="5"/>
        <v>366</v>
      </c>
      <c r="B374" s="18">
        <v>42627</v>
      </c>
      <c r="C374" s="18">
        <v>42627</v>
      </c>
      <c r="D374" s="7">
        <v>1598</v>
      </c>
      <c r="E374" s="61">
        <v>621385.9</v>
      </c>
      <c r="F374" s="95">
        <v>0</v>
      </c>
      <c r="G374" s="25" t="s">
        <v>1265</v>
      </c>
      <c r="H374" s="25" t="s">
        <v>1265</v>
      </c>
      <c r="I374" s="10" t="s">
        <v>19</v>
      </c>
      <c r="J374" s="133" t="s">
        <v>1230</v>
      </c>
      <c r="K374" s="131" t="s">
        <v>14</v>
      </c>
      <c r="L374" s="5" t="s">
        <v>14</v>
      </c>
      <c r="M374" s="16" t="s">
        <v>15</v>
      </c>
      <c r="N374" s="8" t="s">
        <v>1233</v>
      </c>
      <c r="O374" s="91" t="s">
        <v>1525</v>
      </c>
      <c r="P374" s="45" t="s">
        <v>562</v>
      </c>
      <c r="Q374" s="45" t="s">
        <v>1586</v>
      </c>
    </row>
    <row r="375" spans="1:17" ht="60" x14ac:dyDescent="0.25">
      <c r="A375" s="39">
        <f t="shared" si="5"/>
        <v>367</v>
      </c>
      <c r="B375" s="18">
        <v>42627</v>
      </c>
      <c r="C375" s="18">
        <v>42627</v>
      </c>
      <c r="D375" s="7">
        <v>1599</v>
      </c>
      <c r="E375" s="61">
        <v>23903.8</v>
      </c>
      <c r="F375" s="95">
        <v>0</v>
      </c>
      <c r="G375" s="92" t="s">
        <v>894</v>
      </c>
      <c r="H375" s="58" t="s">
        <v>741</v>
      </c>
      <c r="I375" s="45" t="s">
        <v>387</v>
      </c>
      <c r="J375" s="133" t="s">
        <v>1527</v>
      </c>
      <c r="K375" s="131" t="s">
        <v>14</v>
      </c>
      <c r="L375" s="5" t="s">
        <v>14</v>
      </c>
      <c r="M375" s="16" t="s">
        <v>768</v>
      </c>
      <c r="N375" s="8" t="s">
        <v>771</v>
      </c>
      <c r="O375" s="91" t="s">
        <v>1526</v>
      </c>
      <c r="P375" s="45" t="s">
        <v>957</v>
      </c>
      <c r="Q375" s="45" t="s">
        <v>1587</v>
      </c>
    </row>
    <row r="376" spans="1:17" ht="90" x14ac:dyDescent="0.25">
      <c r="A376" s="39">
        <f t="shared" si="5"/>
        <v>368</v>
      </c>
      <c r="B376" s="18">
        <v>42628</v>
      </c>
      <c r="C376" s="18">
        <v>42628</v>
      </c>
      <c r="D376" s="7">
        <v>1644</v>
      </c>
      <c r="E376" s="61">
        <v>120000</v>
      </c>
      <c r="F376" s="95">
        <v>0</v>
      </c>
      <c r="G376" s="58" t="s">
        <v>436</v>
      </c>
      <c r="H376" s="58" t="s">
        <v>436</v>
      </c>
      <c r="I376" s="45" t="s">
        <v>19</v>
      </c>
      <c r="J376" s="133" t="s">
        <v>437</v>
      </c>
      <c r="K376" s="131" t="s">
        <v>14</v>
      </c>
      <c r="L376" s="5" t="s">
        <v>14</v>
      </c>
      <c r="M376" s="16" t="s">
        <v>867</v>
      </c>
      <c r="N376" s="8" t="s">
        <v>439</v>
      </c>
      <c r="O376" s="91" t="s">
        <v>1495</v>
      </c>
      <c r="P376" s="45" t="s">
        <v>551</v>
      </c>
      <c r="Q376" s="45" t="s">
        <v>1588</v>
      </c>
    </row>
    <row r="377" spans="1:17" ht="75" x14ac:dyDescent="0.25">
      <c r="A377" s="39">
        <f t="shared" si="5"/>
        <v>369</v>
      </c>
      <c r="B377" s="18">
        <v>42628</v>
      </c>
      <c r="C377" s="18">
        <v>42628</v>
      </c>
      <c r="D377" s="7">
        <v>1645</v>
      </c>
      <c r="E377" s="61">
        <v>110514.67</v>
      </c>
      <c r="F377" s="95">
        <v>0</v>
      </c>
      <c r="G377" s="25" t="s">
        <v>1302</v>
      </c>
      <c r="H377" s="25" t="s">
        <v>1302</v>
      </c>
      <c r="I377" s="10" t="s">
        <v>19</v>
      </c>
      <c r="J377" s="133" t="s">
        <v>1260</v>
      </c>
      <c r="K377" s="139" t="s">
        <v>26</v>
      </c>
      <c r="L377" s="5" t="s">
        <v>248</v>
      </c>
      <c r="M377" s="16" t="s">
        <v>141</v>
      </c>
      <c r="N377" s="8" t="s">
        <v>142</v>
      </c>
      <c r="O377" s="91" t="s">
        <v>1496</v>
      </c>
      <c r="P377" s="45" t="s">
        <v>546</v>
      </c>
      <c r="Q377" s="45" t="s">
        <v>1593</v>
      </c>
    </row>
    <row r="378" spans="1:17" ht="75" x14ac:dyDescent="0.25">
      <c r="A378" s="39">
        <f t="shared" si="5"/>
        <v>370</v>
      </c>
      <c r="B378" s="18">
        <v>42628</v>
      </c>
      <c r="C378" s="18">
        <v>42628</v>
      </c>
      <c r="D378" s="7">
        <v>1646</v>
      </c>
      <c r="E378" s="61">
        <v>30000</v>
      </c>
      <c r="F378" s="95">
        <v>0</v>
      </c>
      <c r="G378" s="25" t="s">
        <v>84</v>
      </c>
      <c r="H378" s="25" t="s">
        <v>84</v>
      </c>
      <c r="I378" s="10" t="s">
        <v>19</v>
      </c>
      <c r="J378" s="133" t="s">
        <v>85</v>
      </c>
      <c r="K378" s="131" t="s">
        <v>14</v>
      </c>
      <c r="L378" s="5" t="s">
        <v>14</v>
      </c>
      <c r="M378" s="16" t="s">
        <v>86</v>
      </c>
      <c r="N378" s="8" t="s">
        <v>87</v>
      </c>
      <c r="O378" s="91" t="s">
        <v>1497</v>
      </c>
      <c r="P378" s="45" t="s">
        <v>551</v>
      </c>
      <c r="Q378" s="45" t="s">
        <v>1584</v>
      </c>
    </row>
    <row r="379" spans="1:17" ht="60" x14ac:dyDescent="0.25">
      <c r="A379" s="39">
        <f t="shared" si="5"/>
        <v>371</v>
      </c>
      <c r="B379" s="18">
        <v>42628</v>
      </c>
      <c r="C379" s="18">
        <v>42628</v>
      </c>
      <c r="D379" s="7">
        <v>1647</v>
      </c>
      <c r="E379" s="61">
        <v>118980</v>
      </c>
      <c r="F379" s="95">
        <v>0</v>
      </c>
      <c r="G379" s="25" t="s">
        <v>1594</v>
      </c>
      <c r="H379" s="25" t="s">
        <v>1594</v>
      </c>
      <c r="I379" s="10" t="s">
        <v>19</v>
      </c>
      <c r="J379" s="133" t="s">
        <v>91</v>
      </c>
      <c r="K379" s="131" t="s">
        <v>14</v>
      </c>
      <c r="L379" s="5" t="s">
        <v>14</v>
      </c>
      <c r="M379" s="16" t="s">
        <v>92</v>
      </c>
      <c r="N379" s="8" t="s">
        <v>1529</v>
      </c>
      <c r="O379" s="91" t="s">
        <v>1498</v>
      </c>
      <c r="P379" s="45" t="s">
        <v>540</v>
      </c>
      <c r="Q379" s="45" t="s">
        <v>1595</v>
      </c>
    </row>
    <row r="380" spans="1:17" ht="60" x14ac:dyDescent="0.25">
      <c r="A380" s="39">
        <f t="shared" si="5"/>
        <v>372</v>
      </c>
      <c r="B380" s="18">
        <v>42628</v>
      </c>
      <c r="C380" s="18">
        <v>42628</v>
      </c>
      <c r="D380" s="7">
        <v>1648</v>
      </c>
      <c r="E380" s="61">
        <v>70063.33</v>
      </c>
      <c r="F380" s="95">
        <v>0</v>
      </c>
      <c r="G380" s="25" t="s">
        <v>246</v>
      </c>
      <c r="H380" s="25" t="s">
        <v>246</v>
      </c>
      <c r="I380" s="10" t="s">
        <v>19</v>
      </c>
      <c r="J380" s="133" t="s">
        <v>247</v>
      </c>
      <c r="K380" s="139" t="s">
        <v>26</v>
      </c>
      <c r="L380" s="5" t="s">
        <v>248</v>
      </c>
      <c r="M380" s="16" t="s">
        <v>141</v>
      </c>
      <c r="N380" s="8" t="s">
        <v>78</v>
      </c>
      <c r="O380" s="91" t="s">
        <v>1499</v>
      </c>
      <c r="P380" s="45" t="s">
        <v>549</v>
      </c>
      <c r="Q380" s="45" t="s">
        <v>1585</v>
      </c>
    </row>
    <row r="381" spans="1:17" ht="75" x14ac:dyDescent="0.25">
      <c r="A381" s="39">
        <f t="shared" si="5"/>
        <v>373</v>
      </c>
      <c r="B381" s="18">
        <v>42629</v>
      </c>
      <c r="C381" s="18">
        <v>42629</v>
      </c>
      <c r="D381" s="7">
        <v>1651</v>
      </c>
      <c r="E381" s="61">
        <v>224703.86</v>
      </c>
      <c r="F381" s="95">
        <v>0</v>
      </c>
      <c r="G381" s="25" t="s">
        <v>1601</v>
      </c>
      <c r="H381" s="25" t="s">
        <v>1601</v>
      </c>
      <c r="I381" s="10" t="s">
        <v>19</v>
      </c>
      <c r="J381" s="133" t="s">
        <v>1589</v>
      </c>
      <c r="K381" s="139" t="s">
        <v>1223</v>
      </c>
      <c r="L381" s="5" t="s">
        <v>1222</v>
      </c>
      <c r="M381" s="16" t="s">
        <v>1224</v>
      </c>
      <c r="N381" s="8" t="s">
        <v>1574</v>
      </c>
      <c r="O381" s="91" t="s">
        <v>1567</v>
      </c>
      <c r="P381" s="45" t="s">
        <v>546</v>
      </c>
      <c r="Q381" s="45" t="s">
        <v>1602</v>
      </c>
    </row>
    <row r="382" spans="1:17" ht="60" x14ac:dyDescent="0.25">
      <c r="A382" s="39">
        <f t="shared" si="5"/>
        <v>374</v>
      </c>
      <c r="B382" s="18">
        <v>42632</v>
      </c>
      <c r="C382" s="18">
        <v>42632</v>
      </c>
      <c r="D382" s="7">
        <v>1661</v>
      </c>
      <c r="E382" s="61">
        <v>217241.29</v>
      </c>
      <c r="F382" s="95">
        <v>0</v>
      </c>
      <c r="G382" s="25" t="s">
        <v>1596</v>
      </c>
      <c r="H382" s="25" t="s">
        <v>1596</v>
      </c>
      <c r="I382" s="10" t="s">
        <v>19</v>
      </c>
      <c r="J382" s="133" t="s">
        <v>257</v>
      </c>
      <c r="K382" s="139" t="s">
        <v>14</v>
      </c>
      <c r="L382" s="5" t="s">
        <v>14</v>
      </c>
      <c r="M382" s="16" t="s">
        <v>388</v>
      </c>
      <c r="N382" s="8" t="s">
        <v>443</v>
      </c>
      <c r="O382" s="91" t="s">
        <v>1590</v>
      </c>
      <c r="P382" s="45" t="s">
        <v>1598</v>
      </c>
      <c r="Q382" s="45" t="s">
        <v>1597</v>
      </c>
    </row>
    <row r="383" spans="1:17" ht="60" x14ac:dyDescent="0.25">
      <c r="A383" s="39">
        <f t="shared" si="5"/>
        <v>375</v>
      </c>
      <c r="B383" s="18">
        <v>42632</v>
      </c>
      <c r="C383" s="18">
        <v>42632</v>
      </c>
      <c r="D383" s="7">
        <v>1662</v>
      </c>
      <c r="E383" s="61">
        <v>72000</v>
      </c>
      <c r="F383" s="95">
        <v>0</v>
      </c>
      <c r="G383" s="25" t="s">
        <v>1600</v>
      </c>
      <c r="H383" s="25" t="s">
        <v>1600</v>
      </c>
      <c r="I383" s="10" t="s">
        <v>19</v>
      </c>
      <c r="J383" s="133" t="s">
        <v>1592</v>
      </c>
      <c r="K383" s="139" t="s">
        <v>14</v>
      </c>
      <c r="L383" s="5" t="s">
        <v>14</v>
      </c>
      <c r="M383" s="16" t="s">
        <v>917</v>
      </c>
      <c r="N383" s="8" t="s">
        <v>1599</v>
      </c>
      <c r="O383" s="91" t="s">
        <v>1591</v>
      </c>
      <c r="P383" s="45" t="s">
        <v>551</v>
      </c>
      <c r="Q383" s="45" t="s">
        <v>1604</v>
      </c>
    </row>
    <row r="384" spans="1:17" ht="60" x14ac:dyDescent="0.25">
      <c r="A384" s="39">
        <f t="shared" si="5"/>
        <v>376</v>
      </c>
      <c r="B384" s="18">
        <v>42639</v>
      </c>
      <c r="C384" s="18">
        <v>42639</v>
      </c>
      <c r="D384" s="7">
        <v>1729</v>
      </c>
      <c r="E384" s="61">
        <v>112420</v>
      </c>
      <c r="F384" s="95">
        <v>0</v>
      </c>
      <c r="G384" s="25" t="s">
        <v>942</v>
      </c>
      <c r="H384" s="25" t="s">
        <v>942</v>
      </c>
      <c r="I384" s="20" t="s">
        <v>387</v>
      </c>
      <c r="J384" s="133" t="s">
        <v>207</v>
      </c>
      <c r="K384" s="131" t="s">
        <v>14</v>
      </c>
      <c r="L384" s="5" t="s">
        <v>14</v>
      </c>
      <c r="M384" s="16" t="s">
        <v>65</v>
      </c>
      <c r="N384" s="8" t="s">
        <v>943</v>
      </c>
      <c r="O384" s="91" t="s">
        <v>1610</v>
      </c>
      <c r="P384" s="19" t="s">
        <v>944</v>
      </c>
      <c r="Q384" s="45" t="s">
        <v>1632</v>
      </c>
    </row>
    <row r="385" spans="1:17" ht="75" x14ac:dyDescent="0.25">
      <c r="A385" s="39">
        <f t="shared" si="5"/>
        <v>377</v>
      </c>
      <c r="B385" s="18">
        <v>42639</v>
      </c>
      <c r="C385" s="18">
        <v>42639</v>
      </c>
      <c r="D385" s="7">
        <v>1727</v>
      </c>
      <c r="E385" s="61">
        <v>693364</v>
      </c>
      <c r="F385" s="95">
        <v>0</v>
      </c>
      <c r="G385" s="25" t="s">
        <v>1046</v>
      </c>
      <c r="H385" s="25" t="s">
        <v>1046</v>
      </c>
      <c r="I385" s="10" t="s">
        <v>19</v>
      </c>
      <c r="J385" s="133" t="s">
        <v>997</v>
      </c>
      <c r="K385" s="131" t="s">
        <v>14</v>
      </c>
      <c r="L385" s="5" t="s">
        <v>14</v>
      </c>
      <c r="M385" s="16" t="s">
        <v>65</v>
      </c>
      <c r="N385" s="8" t="s">
        <v>1027</v>
      </c>
      <c r="O385" s="91" t="s">
        <v>1611</v>
      </c>
      <c r="P385" s="45" t="s">
        <v>551</v>
      </c>
      <c r="Q385" s="45" t="s">
        <v>1631</v>
      </c>
    </row>
    <row r="386" spans="1:17" ht="75" x14ac:dyDescent="0.25">
      <c r="A386" s="39">
        <f t="shared" si="5"/>
        <v>378</v>
      </c>
      <c r="B386" s="18">
        <v>42639</v>
      </c>
      <c r="C386" s="18">
        <v>42639</v>
      </c>
      <c r="D386" s="7">
        <v>1728</v>
      </c>
      <c r="E386" s="61">
        <v>409000</v>
      </c>
      <c r="F386" s="95">
        <v>0</v>
      </c>
      <c r="G386" s="25" t="s">
        <v>1268</v>
      </c>
      <c r="H386" s="25" t="s">
        <v>1268</v>
      </c>
      <c r="I386" s="10" t="s">
        <v>19</v>
      </c>
      <c r="J386" s="133" t="s">
        <v>1244</v>
      </c>
      <c r="K386" s="131" t="s">
        <v>14</v>
      </c>
      <c r="L386" s="5" t="s">
        <v>14</v>
      </c>
      <c r="M386" s="16" t="s">
        <v>1250</v>
      </c>
      <c r="N386" s="8" t="s">
        <v>1252</v>
      </c>
      <c r="O386" s="91" t="s">
        <v>1612</v>
      </c>
      <c r="P386" s="45" t="s">
        <v>577</v>
      </c>
      <c r="Q386" s="45" t="s">
        <v>1630</v>
      </c>
    </row>
    <row r="387" spans="1:17" ht="75" x14ac:dyDescent="0.25">
      <c r="A387" s="39">
        <f t="shared" si="5"/>
        <v>379</v>
      </c>
      <c r="B387" s="18">
        <v>42640</v>
      </c>
      <c r="C387" s="18">
        <v>42640</v>
      </c>
      <c r="D387" s="7">
        <v>1730</v>
      </c>
      <c r="E387" s="61">
        <v>420375</v>
      </c>
      <c r="F387" s="95">
        <v>0</v>
      </c>
      <c r="G387" s="92" t="s">
        <v>897</v>
      </c>
      <c r="H387" s="58" t="s">
        <v>340</v>
      </c>
      <c r="I387" s="45" t="s">
        <v>387</v>
      </c>
      <c r="J387" s="133" t="s">
        <v>201</v>
      </c>
      <c r="K387" s="131" t="s">
        <v>14</v>
      </c>
      <c r="L387" s="5" t="s">
        <v>14</v>
      </c>
      <c r="M387" s="16" t="s">
        <v>151</v>
      </c>
      <c r="N387" s="8" t="s">
        <v>447</v>
      </c>
      <c r="O387" s="91" t="s">
        <v>1613</v>
      </c>
      <c r="P387" s="45" t="s">
        <v>551</v>
      </c>
      <c r="Q387" s="45" t="s">
        <v>1635</v>
      </c>
    </row>
    <row r="388" spans="1:17" ht="75" x14ac:dyDescent="0.25">
      <c r="A388" s="39">
        <f t="shared" si="5"/>
        <v>380</v>
      </c>
      <c r="B388" s="18">
        <v>42640</v>
      </c>
      <c r="C388" s="18">
        <v>42640</v>
      </c>
      <c r="D388" s="7">
        <v>1731</v>
      </c>
      <c r="E388" s="61">
        <v>83000</v>
      </c>
      <c r="F388" s="95">
        <v>0</v>
      </c>
      <c r="G388" s="25" t="s">
        <v>894</v>
      </c>
      <c r="H388" s="25" t="s">
        <v>741</v>
      </c>
      <c r="I388" s="10" t="s">
        <v>387</v>
      </c>
      <c r="J388" s="133" t="s">
        <v>1623</v>
      </c>
      <c r="K388" s="131" t="s">
        <v>14</v>
      </c>
      <c r="L388" s="5" t="s">
        <v>14</v>
      </c>
      <c r="M388" s="16" t="s">
        <v>768</v>
      </c>
      <c r="N388" s="8" t="s">
        <v>771</v>
      </c>
      <c r="O388" s="91" t="s">
        <v>1615</v>
      </c>
      <c r="P388" s="45" t="s">
        <v>551</v>
      </c>
      <c r="Q388" s="45" t="s">
        <v>1639</v>
      </c>
    </row>
    <row r="389" spans="1:17" ht="75" x14ac:dyDescent="0.25">
      <c r="A389" s="39">
        <f t="shared" si="5"/>
        <v>381</v>
      </c>
      <c r="B389" s="18">
        <v>42640</v>
      </c>
      <c r="C389" s="18">
        <v>42640</v>
      </c>
      <c r="D389" s="7">
        <v>1732</v>
      </c>
      <c r="E389" s="61">
        <v>120100</v>
      </c>
      <c r="F389" s="95">
        <v>0</v>
      </c>
      <c r="G389" s="92" t="s">
        <v>888</v>
      </c>
      <c r="H389" s="11" t="s">
        <v>478</v>
      </c>
      <c r="I389" s="45" t="s">
        <v>387</v>
      </c>
      <c r="J389" s="133" t="s">
        <v>479</v>
      </c>
      <c r="K389" s="131" t="s">
        <v>14</v>
      </c>
      <c r="L389" s="5" t="s">
        <v>14</v>
      </c>
      <c r="M389" s="16" t="s">
        <v>887</v>
      </c>
      <c r="N389" s="8" t="s">
        <v>722</v>
      </c>
      <c r="O389" s="91" t="s">
        <v>1616</v>
      </c>
      <c r="P389" s="45" t="s">
        <v>562</v>
      </c>
      <c r="Q389" s="45" t="s">
        <v>1638</v>
      </c>
    </row>
    <row r="390" spans="1:17" ht="75" x14ac:dyDescent="0.25">
      <c r="A390" s="39">
        <f t="shared" si="5"/>
        <v>382</v>
      </c>
      <c r="B390" s="18">
        <v>42640</v>
      </c>
      <c r="C390" s="18">
        <v>42640</v>
      </c>
      <c r="D390" s="7">
        <v>1733</v>
      </c>
      <c r="E390" s="61">
        <v>492000</v>
      </c>
      <c r="F390" s="95">
        <v>0</v>
      </c>
      <c r="G390" s="25" t="s">
        <v>1049</v>
      </c>
      <c r="H390" s="25" t="s">
        <v>1049</v>
      </c>
      <c r="I390" s="10" t="s">
        <v>19</v>
      </c>
      <c r="J390" s="133" t="s">
        <v>810</v>
      </c>
      <c r="K390" s="131" t="s">
        <v>14</v>
      </c>
      <c r="L390" s="5" t="s">
        <v>14</v>
      </c>
      <c r="M390" s="16" t="s">
        <v>65</v>
      </c>
      <c r="N390" s="8" t="s">
        <v>1028</v>
      </c>
      <c r="O390" s="91" t="s">
        <v>1617</v>
      </c>
      <c r="P390" s="45" t="s">
        <v>551</v>
      </c>
      <c r="Q390" s="45" t="s">
        <v>1636</v>
      </c>
    </row>
    <row r="391" spans="1:17" ht="75" x14ac:dyDescent="0.25">
      <c r="A391" s="39">
        <f t="shared" si="5"/>
        <v>383</v>
      </c>
      <c r="B391" s="18">
        <v>42640</v>
      </c>
      <c r="C391" s="18">
        <v>42640</v>
      </c>
      <c r="D391" s="7">
        <v>27</v>
      </c>
      <c r="E391" s="61">
        <v>427000</v>
      </c>
      <c r="F391" s="95">
        <v>0</v>
      </c>
      <c r="G391" s="25" t="s">
        <v>1050</v>
      </c>
      <c r="H391" s="25" t="s">
        <v>1050</v>
      </c>
      <c r="I391" s="10" t="s">
        <v>118</v>
      </c>
      <c r="J391" s="133" t="s">
        <v>999</v>
      </c>
      <c r="K391" s="131" t="s">
        <v>14</v>
      </c>
      <c r="L391" s="5" t="s">
        <v>14</v>
      </c>
      <c r="M391" s="16" t="s">
        <v>1020</v>
      </c>
      <c r="N391" s="8" t="s">
        <v>1029</v>
      </c>
      <c r="O391" s="91" t="s">
        <v>1618</v>
      </c>
      <c r="P391" s="45" t="s">
        <v>549</v>
      </c>
      <c r="Q391" s="45" t="s">
        <v>1637</v>
      </c>
    </row>
    <row r="392" spans="1:17" ht="60" x14ac:dyDescent="0.25">
      <c r="A392" s="39">
        <f t="shared" si="5"/>
        <v>384</v>
      </c>
      <c r="B392" s="18">
        <v>42639</v>
      </c>
      <c r="C392" s="18">
        <v>42640</v>
      </c>
      <c r="D392" s="7">
        <v>24</v>
      </c>
      <c r="E392" s="61">
        <v>264525.26</v>
      </c>
      <c r="F392" s="95">
        <v>0</v>
      </c>
      <c r="G392" s="58" t="s">
        <v>1376</v>
      </c>
      <c r="H392" s="58" t="s">
        <v>1376</v>
      </c>
      <c r="I392" s="44" t="s">
        <v>118</v>
      </c>
      <c r="J392" s="133" t="s">
        <v>1245</v>
      </c>
      <c r="K392" s="131" t="s">
        <v>14</v>
      </c>
      <c r="L392" s="5" t="s">
        <v>14</v>
      </c>
      <c r="M392" s="16" t="s">
        <v>65</v>
      </c>
      <c r="N392" s="8" t="s">
        <v>1375</v>
      </c>
      <c r="O392" s="91" t="s">
        <v>1619</v>
      </c>
      <c r="P392" s="45" t="s">
        <v>551</v>
      </c>
      <c r="Q392" s="45" t="s">
        <v>1640</v>
      </c>
    </row>
    <row r="393" spans="1:17" ht="75" x14ac:dyDescent="0.25">
      <c r="A393" s="39">
        <f t="shared" si="5"/>
        <v>385</v>
      </c>
      <c r="B393" s="18">
        <v>42639</v>
      </c>
      <c r="C393" s="18">
        <v>42640</v>
      </c>
      <c r="D393" s="7">
        <v>25</v>
      </c>
      <c r="E393" s="61">
        <v>92000</v>
      </c>
      <c r="F393" s="95">
        <v>0</v>
      </c>
      <c r="G393" s="11" t="s">
        <v>766</v>
      </c>
      <c r="H393" s="11" t="s">
        <v>766</v>
      </c>
      <c r="I393" s="10" t="s">
        <v>118</v>
      </c>
      <c r="J393" s="133" t="s">
        <v>54</v>
      </c>
      <c r="K393" s="131" t="s">
        <v>14</v>
      </c>
      <c r="L393" s="5" t="s">
        <v>14</v>
      </c>
      <c r="M393" s="16" t="s">
        <v>65</v>
      </c>
      <c r="N393" s="8" t="s">
        <v>776</v>
      </c>
      <c r="O393" s="91" t="s">
        <v>1620</v>
      </c>
      <c r="P393" s="45" t="s">
        <v>551</v>
      </c>
      <c r="Q393" s="45" t="s">
        <v>1641</v>
      </c>
    </row>
    <row r="394" spans="1:17" ht="75" x14ac:dyDescent="0.25">
      <c r="A394" s="39">
        <f t="shared" si="5"/>
        <v>386</v>
      </c>
      <c r="B394" s="18">
        <v>42639</v>
      </c>
      <c r="C394" s="18">
        <v>42640</v>
      </c>
      <c r="D394" s="7">
        <v>26</v>
      </c>
      <c r="E394" s="61">
        <v>525736</v>
      </c>
      <c r="F394" s="95">
        <v>0</v>
      </c>
      <c r="G394" s="25" t="s">
        <v>1044</v>
      </c>
      <c r="H394" s="25" t="s">
        <v>1044</v>
      </c>
      <c r="I394" s="10" t="s">
        <v>118</v>
      </c>
      <c r="J394" s="133" t="s">
        <v>979</v>
      </c>
      <c r="K394" s="131" t="s">
        <v>14</v>
      </c>
      <c r="L394" s="5" t="s">
        <v>14</v>
      </c>
      <c r="M394" s="16" t="s">
        <v>1016</v>
      </c>
      <c r="N394" s="8" t="s">
        <v>1021</v>
      </c>
      <c r="O394" s="91" t="s">
        <v>1621</v>
      </c>
      <c r="P394" s="45" t="s">
        <v>551</v>
      </c>
      <c r="Q394" s="45" t="s">
        <v>1642</v>
      </c>
    </row>
    <row r="395" spans="1:17" ht="75" x14ac:dyDescent="0.25">
      <c r="A395" s="39">
        <f t="shared" si="5"/>
        <v>387</v>
      </c>
      <c r="B395" s="18">
        <v>42641</v>
      </c>
      <c r="C395" s="18">
        <v>42641</v>
      </c>
      <c r="D395" s="7">
        <v>3955</v>
      </c>
      <c r="E395" s="61">
        <v>804501.6</v>
      </c>
      <c r="F395" s="95">
        <v>0</v>
      </c>
      <c r="G395" s="25" t="s">
        <v>224</v>
      </c>
      <c r="H395" s="25" t="s">
        <v>224</v>
      </c>
      <c r="I395" s="10" t="s">
        <v>12</v>
      </c>
      <c r="J395" s="133" t="s">
        <v>1649</v>
      </c>
      <c r="K395" s="131" t="s">
        <v>14</v>
      </c>
      <c r="L395" s="5" t="s">
        <v>14</v>
      </c>
      <c r="M395" s="16" t="s">
        <v>15</v>
      </c>
      <c r="N395" s="8" t="s">
        <v>16</v>
      </c>
      <c r="O395" s="91" t="s">
        <v>1646</v>
      </c>
      <c r="P395" s="45" t="s">
        <v>549</v>
      </c>
      <c r="Q395" s="45" t="s">
        <v>1716</v>
      </c>
    </row>
    <row r="396" spans="1:17" ht="75" x14ac:dyDescent="0.25">
      <c r="A396" s="39">
        <f t="shared" si="5"/>
        <v>388</v>
      </c>
      <c r="B396" s="18">
        <v>42641</v>
      </c>
      <c r="C396" s="18">
        <v>42641</v>
      </c>
      <c r="D396" s="7">
        <v>3957</v>
      </c>
      <c r="E396" s="61">
        <v>929081.19</v>
      </c>
      <c r="F396" s="95">
        <v>0</v>
      </c>
      <c r="G396" s="25" t="s">
        <v>1650</v>
      </c>
      <c r="H396" s="25" t="s">
        <v>1650</v>
      </c>
      <c r="I396" s="10" t="s">
        <v>12</v>
      </c>
      <c r="J396" s="133" t="s">
        <v>1571</v>
      </c>
      <c r="K396" s="131" t="s">
        <v>14</v>
      </c>
      <c r="L396" s="5" t="s">
        <v>14</v>
      </c>
      <c r="M396" s="16" t="s">
        <v>1020</v>
      </c>
      <c r="N396" s="8" t="s">
        <v>241</v>
      </c>
      <c r="O396" s="91" t="s">
        <v>1647</v>
      </c>
      <c r="P396" s="45" t="s">
        <v>551</v>
      </c>
      <c r="Q396" s="45" t="s">
        <v>1717</v>
      </c>
    </row>
    <row r="397" spans="1:17" ht="75" x14ac:dyDescent="0.25">
      <c r="A397" s="39">
        <f t="shared" si="5"/>
        <v>389</v>
      </c>
      <c r="B397" s="18">
        <v>42641</v>
      </c>
      <c r="C397" s="18">
        <v>42641</v>
      </c>
      <c r="D397" s="7">
        <v>3956</v>
      </c>
      <c r="E397" s="61">
        <v>340300</v>
      </c>
      <c r="F397" s="95">
        <v>0</v>
      </c>
      <c r="G397" s="25" t="s">
        <v>150</v>
      </c>
      <c r="H397" s="25" t="s">
        <v>150</v>
      </c>
      <c r="I397" s="10" t="s">
        <v>12</v>
      </c>
      <c r="J397" s="133" t="s">
        <v>54</v>
      </c>
      <c r="K397" s="131" t="s">
        <v>14</v>
      </c>
      <c r="L397" s="5" t="s">
        <v>14</v>
      </c>
      <c r="M397" s="16" t="s">
        <v>151</v>
      </c>
      <c r="N397" s="8" t="s">
        <v>152</v>
      </c>
      <c r="O397" s="91" t="s">
        <v>1648</v>
      </c>
      <c r="P397" s="45" t="s">
        <v>551</v>
      </c>
      <c r="Q397" s="45" t="s">
        <v>1718</v>
      </c>
    </row>
    <row r="398" spans="1:17" ht="60" x14ac:dyDescent="0.25">
      <c r="A398" s="39">
        <f t="shared" si="5"/>
        <v>390</v>
      </c>
      <c r="B398" s="18">
        <v>42640</v>
      </c>
      <c r="C398" s="18">
        <v>42641</v>
      </c>
      <c r="D398" s="7">
        <v>1734</v>
      </c>
      <c r="E398" s="61">
        <v>591564.07999999996</v>
      </c>
      <c r="F398" s="95">
        <v>0</v>
      </c>
      <c r="G398" s="25" t="s">
        <v>1626</v>
      </c>
      <c r="H398" s="25" t="s">
        <v>1626</v>
      </c>
      <c r="I398" s="10" t="s">
        <v>19</v>
      </c>
      <c r="J398" s="133" t="s">
        <v>1622</v>
      </c>
      <c r="K398" s="131" t="s">
        <v>14</v>
      </c>
      <c r="L398" s="5" t="s">
        <v>14</v>
      </c>
      <c r="M398" s="16" t="s">
        <v>774</v>
      </c>
      <c r="N398" s="8" t="s">
        <v>218</v>
      </c>
      <c r="O398" s="91" t="s">
        <v>1614</v>
      </c>
      <c r="P398" s="45" t="s">
        <v>551</v>
      </c>
      <c r="Q398" s="45" t="s">
        <v>1633</v>
      </c>
    </row>
    <row r="399" spans="1:17" ht="75" x14ac:dyDescent="0.25">
      <c r="A399" s="39">
        <f t="shared" si="5"/>
        <v>391</v>
      </c>
      <c r="B399" s="18">
        <v>42642</v>
      </c>
      <c r="C399" s="18">
        <v>42642</v>
      </c>
      <c r="D399" s="7">
        <v>1737</v>
      </c>
      <c r="E399" s="61">
        <v>294800</v>
      </c>
      <c r="F399" s="95">
        <v>0</v>
      </c>
      <c r="G399" s="25" t="s">
        <v>1217</v>
      </c>
      <c r="H399" s="25" t="s">
        <v>1217</v>
      </c>
      <c r="I399" s="10" t="s">
        <v>19</v>
      </c>
      <c r="J399" s="133" t="s">
        <v>975</v>
      </c>
      <c r="K399" s="131" t="s">
        <v>14</v>
      </c>
      <c r="L399" s="5" t="s">
        <v>14</v>
      </c>
      <c r="M399" s="16" t="s">
        <v>1012</v>
      </c>
      <c r="N399" s="8" t="s">
        <v>918</v>
      </c>
      <c r="O399" s="91" t="s">
        <v>1652</v>
      </c>
      <c r="P399" s="45" t="s">
        <v>577</v>
      </c>
      <c r="Q399" s="45" t="s">
        <v>1651</v>
      </c>
    </row>
    <row r="400" spans="1:17" ht="75" x14ac:dyDescent="0.25">
      <c r="A400" s="39">
        <f t="shared" si="5"/>
        <v>392</v>
      </c>
      <c r="B400" s="18">
        <v>42647</v>
      </c>
      <c r="C400" s="18">
        <v>42647</v>
      </c>
      <c r="D400" s="7">
        <v>1761</v>
      </c>
      <c r="E400" s="61">
        <v>2500000</v>
      </c>
      <c r="F400" s="95">
        <v>0</v>
      </c>
      <c r="G400" s="25" t="s">
        <v>250</v>
      </c>
      <c r="H400" s="25" t="s">
        <v>250</v>
      </c>
      <c r="I400" s="10" t="s">
        <v>19</v>
      </c>
      <c r="J400" s="133" t="s">
        <v>1245</v>
      </c>
      <c r="K400" s="131" t="s">
        <v>14</v>
      </c>
      <c r="L400" s="5" t="s">
        <v>14</v>
      </c>
      <c r="M400" s="16" t="s">
        <v>252</v>
      </c>
      <c r="N400" s="8" t="s">
        <v>253</v>
      </c>
      <c r="O400" s="91" t="s">
        <v>1662</v>
      </c>
      <c r="P400" s="45" t="s">
        <v>551</v>
      </c>
      <c r="Q400" s="45" t="s">
        <v>1709</v>
      </c>
    </row>
    <row r="401" spans="1:17" ht="60" x14ac:dyDescent="0.25">
      <c r="A401" s="39">
        <f t="shared" si="5"/>
        <v>393</v>
      </c>
      <c r="B401" s="18">
        <v>42647</v>
      </c>
      <c r="C401" s="18">
        <v>42647</v>
      </c>
      <c r="D401" s="7">
        <v>1764</v>
      </c>
      <c r="E401" s="61">
        <v>275346.40000000002</v>
      </c>
      <c r="F401" s="95">
        <v>0</v>
      </c>
      <c r="G401" s="25" t="s">
        <v>1289</v>
      </c>
      <c r="H401" s="25" t="s">
        <v>1289</v>
      </c>
      <c r="I401" s="10" t="s">
        <v>19</v>
      </c>
      <c r="J401" s="133" t="s">
        <v>1248</v>
      </c>
      <c r="K401" s="131" t="s">
        <v>14</v>
      </c>
      <c r="L401" s="5" t="s">
        <v>14</v>
      </c>
      <c r="M401" s="16" t="s">
        <v>92</v>
      </c>
      <c r="N401" s="8" t="s">
        <v>405</v>
      </c>
      <c r="O401" s="91" t="s">
        <v>1663</v>
      </c>
      <c r="P401" s="45" t="s">
        <v>551</v>
      </c>
      <c r="Q401" s="45" t="s">
        <v>1708</v>
      </c>
    </row>
    <row r="402" spans="1:17" ht="75" x14ac:dyDescent="0.25">
      <c r="A402" s="39">
        <f t="shared" si="5"/>
        <v>394</v>
      </c>
      <c r="B402" s="18">
        <v>42647</v>
      </c>
      <c r="C402" s="18">
        <v>42647</v>
      </c>
      <c r="D402" s="7">
        <v>1767</v>
      </c>
      <c r="E402" s="61">
        <v>310219</v>
      </c>
      <c r="F402" s="95">
        <v>0</v>
      </c>
      <c r="G402" s="25" t="s">
        <v>874</v>
      </c>
      <c r="H402" s="25" t="s">
        <v>874</v>
      </c>
      <c r="I402" s="10" t="s">
        <v>387</v>
      </c>
      <c r="J402" s="133" t="s">
        <v>814</v>
      </c>
      <c r="K402" s="131" t="s">
        <v>14</v>
      </c>
      <c r="L402" s="5" t="s">
        <v>14</v>
      </c>
      <c r="M402" s="16" t="s">
        <v>872</v>
      </c>
      <c r="N402" s="8" t="s">
        <v>458</v>
      </c>
      <c r="O402" s="91" t="s">
        <v>1664</v>
      </c>
      <c r="P402" s="45" t="s">
        <v>549</v>
      </c>
      <c r="Q402" s="45" t="s">
        <v>1710</v>
      </c>
    </row>
    <row r="403" spans="1:17" ht="60" x14ac:dyDescent="0.25">
      <c r="A403" s="39">
        <f t="shared" ref="A403:A466" si="6">A402+1</f>
        <v>395</v>
      </c>
      <c r="B403" s="18">
        <v>42647</v>
      </c>
      <c r="C403" s="18">
        <v>42647</v>
      </c>
      <c r="D403" s="7">
        <v>1766</v>
      </c>
      <c r="E403" s="61">
        <v>203187</v>
      </c>
      <c r="F403" s="95">
        <v>0</v>
      </c>
      <c r="G403" s="25" t="s">
        <v>431</v>
      </c>
      <c r="H403" s="25" t="s">
        <v>431</v>
      </c>
      <c r="I403" s="10" t="s">
        <v>19</v>
      </c>
      <c r="J403" s="133" t="s">
        <v>816</v>
      </c>
      <c r="K403" s="131" t="s">
        <v>14</v>
      </c>
      <c r="L403" s="5" t="s">
        <v>14</v>
      </c>
      <c r="M403" s="16" t="s">
        <v>1701</v>
      </c>
      <c r="N403" s="8" t="s">
        <v>434</v>
      </c>
      <c r="O403" s="91" t="s">
        <v>1665</v>
      </c>
      <c r="P403" s="45" t="s">
        <v>540</v>
      </c>
      <c r="Q403" s="45" t="s">
        <v>1719</v>
      </c>
    </row>
    <row r="404" spans="1:17" ht="75" x14ac:dyDescent="0.25">
      <c r="A404" s="39">
        <f t="shared" si="6"/>
        <v>396</v>
      </c>
      <c r="B404" s="18">
        <v>42647</v>
      </c>
      <c r="C404" s="18">
        <v>42647</v>
      </c>
      <c r="D404" s="7">
        <v>1765</v>
      </c>
      <c r="E404" s="61">
        <v>150000</v>
      </c>
      <c r="F404" s="95">
        <v>0</v>
      </c>
      <c r="G404" s="25" t="s">
        <v>1713</v>
      </c>
      <c r="H404" s="25" t="s">
        <v>1713</v>
      </c>
      <c r="I404" s="10" t="s">
        <v>19</v>
      </c>
      <c r="J404" s="133" t="s">
        <v>1667</v>
      </c>
      <c r="K404" s="139" t="s">
        <v>1223</v>
      </c>
      <c r="L404" s="5" t="s">
        <v>1222</v>
      </c>
      <c r="M404" s="16" t="s">
        <v>1711</v>
      </c>
      <c r="N404" s="8" t="s">
        <v>393</v>
      </c>
      <c r="O404" s="91" t="s">
        <v>1666</v>
      </c>
      <c r="P404" s="45" t="s">
        <v>551</v>
      </c>
      <c r="Q404" s="45" t="s">
        <v>1712</v>
      </c>
    </row>
    <row r="405" spans="1:17" ht="75" x14ac:dyDescent="0.25">
      <c r="A405" s="39">
        <f t="shared" si="6"/>
        <v>397</v>
      </c>
      <c r="B405" s="18">
        <v>42649</v>
      </c>
      <c r="C405" s="18">
        <v>42649</v>
      </c>
      <c r="D405" s="7">
        <v>4164</v>
      </c>
      <c r="E405" s="61">
        <v>485000</v>
      </c>
      <c r="F405" s="95">
        <v>0</v>
      </c>
      <c r="G405" s="25" t="s">
        <v>1291</v>
      </c>
      <c r="H405" s="25" t="s">
        <v>1291</v>
      </c>
      <c r="I405" s="10" t="s">
        <v>12</v>
      </c>
      <c r="J405" s="133" t="s">
        <v>1246</v>
      </c>
      <c r="K405" s="131" t="s">
        <v>14</v>
      </c>
      <c r="L405" s="5" t="s">
        <v>14</v>
      </c>
      <c r="M405" s="16" t="s">
        <v>65</v>
      </c>
      <c r="N405" s="8" t="s">
        <v>1254</v>
      </c>
      <c r="O405" s="91" t="s">
        <v>1668</v>
      </c>
      <c r="P405" s="45" t="s">
        <v>551</v>
      </c>
      <c r="Q405" s="45" t="s">
        <v>1698</v>
      </c>
    </row>
    <row r="406" spans="1:17" ht="75" x14ac:dyDescent="0.25">
      <c r="A406" s="39">
        <f t="shared" si="6"/>
        <v>398</v>
      </c>
      <c r="B406" s="18">
        <v>42649</v>
      </c>
      <c r="C406" s="18">
        <v>42649</v>
      </c>
      <c r="D406" s="7">
        <v>4163</v>
      </c>
      <c r="E406" s="61">
        <v>150901.91</v>
      </c>
      <c r="F406" s="95">
        <v>0</v>
      </c>
      <c r="G406" s="25" t="s">
        <v>1575</v>
      </c>
      <c r="H406" s="25" t="s">
        <v>1575</v>
      </c>
      <c r="I406" s="10" t="s">
        <v>12</v>
      </c>
      <c r="J406" s="133" t="s">
        <v>1572</v>
      </c>
      <c r="K406" s="131" t="s">
        <v>14</v>
      </c>
      <c r="L406" s="5" t="s">
        <v>14</v>
      </c>
      <c r="M406" s="16" t="s">
        <v>1573</v>
      </c>
      <c r="N406" s="8" t="s">
        <v>470</v>
      </c>
      <c r="O406" s="91" t="s">
        <v>1669</v>
      </c>
      <c r="P406" s="45" t="s">
        <v>551</v>
      </c>
      <c r="Q406" s="45" t="s">
        <v>1722</v>
      </c>
    </row>
    <row r="407" spans="1:17" ht="60" x14ac:dyDescent="0.25">
      <c r="A407" s="39">
        <f t="shared" si="6"/>
        <v>399</v>
      </c>
      <c r="B407" s="18">
        <v>42649</v>
      </c>
      <c r="C407" s="18">
        <v>42649</v>
      </c>
      <c r="D407" s="7">
        <v>28</v>
      </c>
      <c r="E407" s="61">
        <v>15000</v>
      </c>
      <c r="F407" s="95">
        <v>0</v>
      </c>
      <c r="G407" s="25" t="s">
        <v>1703</v>
      </c>
      <c r="H407" s="25" t="s">
        <v>1703</v>
      </c>
      <c r="I407" s="10" t="s">
        <v>118</v>
      </c>
      <c r="J407" s="133" t="s">
        <v>207</v>
      </c>
      <c r="K407" s="139" t="s">
        <v>248</v>
      </c>
      <c r="L407" s="139" t="s">
        <v>248</v>
      </c>
      <c r="M407" s="16" t="s">
        <v>141</v>
      </c>
      <c r="N407" s="8" t="s">
        <v>213</v>
      </c>
      <c r="O407" s="91" t="s">
        <v>1670</v>
      </c>
      <c r="P407" s="45" t="s">
        <v>540</v>
      </c>
      <c r="Q407" s="45" t="s">
        <v>1704</v>
      </c>
    </row>
    <row r="408" spans="1:17" ht="60" x14ac:dyDescent="0.25">
      <c r="A408" s="39">
        <f t="shared" si="6"/>
        <v>400</v>
      </c>
      <c r="B408" s="18">
        <v>42649</v>
      </c>
      <c r="C408" s="18">
        <v>42649</v>
      </c>
      <c r="D408" s="7">
        <v>29</v>
      </c>
      <c r="E408" s="61">
        <v>51960</v>
      </c>
      <c r="F408" s="95">
        <v>0</v>
      </c>
      <c r="G408" s="25" t="s">
        <v>1703</v>
      </c>
      <c r="H408" s="25" t="s">
        <v>1703</v>
      </c>
      <c r="I408" s="10" t="s">
        <v>118</v>
      </c>
      <c r="J408" s="133" t="s">
        <v>1674</v>
      </c>
      <c r="K408" s="139" t="s">
        <v>26</v>
      </c>
      <c r="L408" s="139" t="s">
        <v>248</v>
      </c>
      <c r="M408" s="16" t="s">
        <v>141</v>
      </c>
      <c r="N408" s="8" t="s">
        <v>213</v>
      </c>
      <c r="O408" s="91" t="s">
        <v>1670</v>
      </c>
      <c r="P408" s="45" t="s">
        <v>540</v>
      </c>
      <c r="Q408" s="45" t="s">
        <v>1704</v>
      </c>
    </row>
    <row r="409" spans="1:17" ht="75" x14ac:dyDescent="0.25">
      <c r="A409" s="39">
        <f t="shared" si="6"/>
        <v>401</v>
      </c>
      <c r="B409" s="18">
        <v>42649</v>
      </c>
      <c r="C409" s="18">
        <v>42649</v>
      </c>
      <c r="D409" s="7">
        <v>1788</v>
      </c>
      <c r="E409" s="61">
        <v>97677.01</v>
      </c>
      <c r="F409" s="95">
        <v>0</v>
      </c>
      <c r="G409" s="25" t="s">
        <v>1266</v>
      </c>
      <c r="H409" s="25" t="s">
        <v>1266</v>
      </c>
      <c r="I409" s="10" t="s">
        <v>19</v>
      </c>
      <c r="J409" s="133" t="s">
        <v>1249</v>
      </c>
      <c r="K409" s="131" t="s">
        <v>14</v>
      </c>
      <c r="L409" s="5" t="s">
        <v>14</v>
      </c>
      <c r="M409" s="16" t="s">
        <v>65</v>
      </c>
      <c r="N409" s="8" t="s">
        <v>1255</v>
      </c>
      <c r="O409" s="91" t="s">
        <v>1671</v>
      </c>
      <c r="P409" s="45" t="s">
        <v>540</v>
      </c>
      <c r="Q409" s="45" t="s">
        <v>1705</v>
      </c>
    </row>
    <row r="410" spans="1:17" ht="60" x14ac:dyDescent="0.25">
      <c r="A410" s="39">
        <f t="shared" si="6"/>
        <v>402</v>
      </c>
      <c r="B410" s="18">
        <v>42648</v>
      </c>
      <c r="C410" s="18">
        <v>42649</v>
      </c>
      <c r="D410" s="7">
        <v>1768</v>
      </c>
      <c r="E410" s="61">
        <v>179155.84</v>
      </c>
      <c r="F410" s="95">
        <v>0</v>
      </c>
      <c r="G410" s="25" t="s">
        <v>281</v>
      </c>
      <c r="H410" s="25" t="s">
        <v>281</v>
      </c>
      <c r="I410" s="10" t="s">
        <v>19</v>
      </c>
      <c r="J410" s="133" t="s">
        <v>1675</v>
      </c>
      <c r="K410" s="139" t="s">
        <v>26</v>
      </c>
      <c r="L410" s="5" t="s">
        <v>283</v>
      </c>
      <c r="M410" s="16" t="s">
        <v>194</v>
      </c>
      <c r="N410" s="8" t="s">
        <v>61</v>
      </c>
      <c r="O410" s="91" t="s">
        <v>1672</v>
      </c>
      <c r="P410" s="45" t="s">
        <v>546</v>
      </c>
      <c r="Q410" s="45" t="s">
        <v>1706</v>
      </c>
    </row>
    <row r="411" spans="1:17" ht="60" x14ac:dyDescent="0.25">
      <c r="A411" s="39">
        <f t="shared" si="6"/>
        <v>403</v>
      </c>
      <c r="B411" s="18">
        <v>42648</v>
      </c>
      <c r="C411" s="18">
        <v>42649</v>
      </c>
      <c r="D411" s="7">
        <v>1769</v>
      </c>
      <c r="E411" s="61">
        <v>136023.49</v>
      </c>
      <c r="F411" s="95">
        <v>0</v>
      </c>
      <c r="G411" s="25" t="s">
        <v>423</v>
      </c>
      <c r="H411" s="25" t="s">
        <v>423</v>
      </c>
      <c r="I411" s="10" t="s">
        <v>19</v>
      </c>
      <c r="J411" s="133" t="s">
        <v>1676</v>
      </c>
      <c r="K411" s="131" t="s">
        <v>14</v>
      </c>
      <c r="L411" s="5" t="s">
        <v>14</v>
      </c>
      <c r="M411" s="16" t="s">
        <v>65</v>
      </c>
      <c r="N411" s="8" t="s">
        <v>425</v>
      </c>
      <c r="O411" s="91" t="s">
        <v>1673</v>
      </c>
      <c r="P411" s="45" t="s">
        <v>562</v>
      </c>
      <c r="Q411" s="45" t="s">
        <v>1707</v>
      </c>
    </row>
    <row r="412" spans="1:17" ht="75" x14ac:dyDescent="0.25">
      <c r="A412" s="39">
        <f t="shared" si="6"/>
        <v>404</v>
      </c>
      <c r="B412" s="18">
        <v>42650</v>
      </c>
      <c r="C412" s="18">
        <v>42650</v>
      </c>
      <c r="D412" s="7">
        <v>1793</v>
      </c>
      <c r="E412" s="61">
        <v>163481.09</v>
      </c>
      <c r="F412" s="95">
        <v>0</v>
      </c>
      <c r="G412" s="25" t="s">
        <v>246</v>
      </c>
      <c r="H412" s="25" t="s">
        <v>246</v>
      </c>
      <c r="I412" s="10" t="s">
        <v>19</v>
      </c>
      <c r="J412" s="133" t="s">
        <v>247</v>
      </c>
      <c r="K412" s="139" t="s">
        <v>26</v>
      </c>
      <c r="L412" s="5" t="s">
        <v>248</v>
      </c>
      <c r="M412" s="16" t="s">
        <v>1721</v>
      </c>
      <c r="N412" s="8" t="s">
        <v>78</v>
      </c>
      <c r="O412" s="94" t="s">
        <v>1714</v>
      </c>
      <c r="P412" s="45" t="s">
        <v>549</v>
      </c>
      <c r="Q412" s="45" t="s">
        <v>1728</v>
      </c>
    </row>
    <row r="413" spans="1:17" ht="60" x14ac:dyDescent="0.25">
      <c r="A413" s="39">
        <f t="shared" si="6"/>
        <v>405</v>
      </c>
      <c r="B413" s="18">
        <v>42650</v>
      </c>
      <c r="C413" s="18">
        <v>42650</v>
      </c>
      <c r="D413" s="7">
        <v>1794</v>
      </c>
      <c r="E413" s="61">
        <v>46608</v>
      </c>
      <c r="F413" s="95">
        <v>0</v>
      </c>
      <c r="G413" s="25" t="s">
        <v>431</v>
      </c>
      <c r="H413" s="25" t="s">
        <v>431</v>
      </c>
      <c r="I413" s="10" t="s">
        <v>19</v>
      </c>
      <c r="J413" s="133" t="s">
        <v>1681</v>
      </c>
      <c r="K413" s="131" t="s">
        <v>14</v>
      </c>
      <c r="L413" s="5" t="s">
        <v>14</v>
      </c>
      <c r="M413" s="16" t="s">
        <v>1701</v>
      </c>
      <c r="N413" s="8" t="s">
        <v>434</v>
      </c>
      <c r="O413" s="91" t="s">
        <v>1677</v>
      </c>
      <c r="P413" s="45" t="s">
        <v>540</v>
      </c>
      <c r="Q413" s="45" t="s">
        <v>1702</v>
      </c>
    </row>
    <row r="414" spans="1:17" ht="60" x14ac:dyDescent="0.25">
      <c r="A414" s="39">
        <f t="shared" si="6"/>
        <v>406</v>
      </c>
      <c r="B414" s="18">
        <v>42650</v>
      </c>
      <c r="C414" s="18">
        <v>42650</v>
      </c>
      <c r="D414" s="7">
        <v>1795</v>
      </c>
      <c r="E414" s="61">
        <v>19342</v>
      </c>
      <c r="F414" s="95">
        <v>0</v>
      </c>
      <c r="G414" s="25" t="s">
        <v>1729</v>
      </c>
      <c r="H414" s="25" t="s">
        <v>1729</v>
      </c>
      <c r="I414" s="10" t="s">
        <v>19</v>
      </c>
      <c r="J414" s="133" t="s">
        <v>1682</v>
      </c>
      <c r="K414" s="131" t="s">
        <v>14</v>
      </c>
      <c r="L414" s="5" t="s">
        <v>14</v>
      </c>
      <c r="M414" s="16" t="s">
        <v>1720</v>
      </c>
      <c r="N414" s="8" t="s">
        <v>203</v>
      </c>
      <c r="O414" s="91" t="s">
        <v>1678</v>
      </c>
      <c r="P414" s="45" t="s">
        <v>1730</v>
      </c>
      <c r="Q414" s="45" t="s">
        <v>1731</v>
      </c>
    </row>
    <row r="415" spans="1:17" ht="75" x14ac:dyDescent="0.25">
      <c r="A415" s="39">
        <f t="shared" si="6"/>
        <v>407</v>
      </c>
      <c r="B415" s="18">
        <v>42650</v>
      </c>
      <c r="C415" s="18">
        <v>42650</v>
      </c>
      <c r="D415" s="7">
        <v>1796</v>
      </c>
      <c r="E415" s="61">
        <v>991868.24</v>
      </c>
      <c r="F415" s="95">
        <v>0</v>
      </c>
      <c r="G415" s="58" t="s">
        <v>1438</v>
      </c>
      <c r="H415" s="58" t="s">
        <v>1438</v>
      </c>
      <c r="I415" s="45" t="s">
        <v>19</v>
      </c>
      <c r="J415" s="133" t="s">
        <v>1430</v>
      </c>
      <c r="K415" s="131" t="s">
        <v>14</v>
      </c>
      <c r="L415" s="5" t="s">
        <v>14</v>
      </c>
      <c r="M415" s="16" t="s">
        <v>15</v>
      </c>
      <c r="N415" s="8" t="s">
        <v>1436</v>
      </c>
      <c r="O415" s="91" t="s">
        <v>1679</v>
      </c>
      <c r="P415" s="45" t="s">
        <v>577</v>
      </c>
      <c r="Q415" s="45" t="s">
        <v>1732</v>
      </c>
    </row>
    <row r="416" spans="1:17" ht="75" x14ac:dyDescent="0.25">
      <c r="A416" s="39">
        <f t="shared" si="6"/>
        <v>408</v>
      </c>
      <c r="B416" s="18">
        <v>42650</v>
      </c>
      <c r="C416" s="18">
        <v>42650</v>
      </c>
      <c r="D416" s="7">
        <v>1797</v>
      </c>
      <c r="E416" s="61">
        <v>50000</v>
      </c>
      <c r="F416" s="95">
        <v>0</v>
      </c>
      <c r="G416" s="69" t="s">
        <v>417</v>
      </c>
      <c r="H416" s="69" t="s">
        <v>417</v>
      </c>
      <c r="I416" s="45" t="s">
        <v>387</v>
      </c>
      <c r="J416" s="133" t="s">
        <v>418</v>
      </c>
      <c r="K416" s="131" t="s">
        <v>14</v>
      </c>
      <c r="L416" s="5" t="s">
        <v>14</v>
      </c>
      <c r="M416" s="16" t="s">
        <v>65</v>
      </c>
      <c r="N416" s="8" t="s">
        <v>419</v>
      </c>
      <c r="O416" s="91" t="s">
        <v>1503</v>
      </c>
      <c r="P416" s="45" t="s">
        <v>551</v>
      </c>
      <c r="Q416" s="45" t="s">
        <v>1733</v>
      </c>
    </row>
    <row r="417" spans="1:17" ht="75" x14ac:dyDescent="0.25">
      <c r="A417" s="39">
        <f t="shared" si="6"/>
        <v>409</v>
      </c>
      <c r="B417" s="18">
        <v>42650</v>
      </c>
      <c r="C417" s="18">
        <v>42650</v>
      </c>
      <c r="D417" s="7">
        <v>1798</v>
      </c>
      <c r="E417" s="61">
        <v>230671.13</v>
      </c>
      <c r="F417" s="95">
        <v>0</v>
      </c>
      <c r="G417" s="58" t="s">
        <v>53</v>
      </c>
      <c r="H417" s="58" t="s">
        <v>53</v>
      </c>
      <c r="I417" s="45" t="s">
        <v>387</v>
      </c>
      <c r="J417" s="133" t="s">
        <v>54</v>
      </c>
      <c r="K417" s="131" t="s">
        <v>14</v>
      </c>
      <c r="L417" s="5" t="s">
        <v>14</v>
      </c>
      <c r="M417" s="16" t="s">
        <v>55</v>
      </c>
      <c r="N417" s="8" t="s">
        <v>56</v>
      </c>
      <c r="O417" s="91" t="s">
        <v>1680</v>
      </c>
      <c r="P417" s="45" t="s">
        <v>551</v>
      </c>
      <c r="Q417" s="10" t="s">
        <v>1734</v>
      </c>
    </row>
    <row r="418" spans="1:17" ht="60" x14ac:dyDescent="0.25">
      <c r="A418" s="39">
        <f t="shared" si="6"/>
        <v>410</v>
      </c>
      <c r="B418" s="18">
        <v>42650</v>
      </c>
      <c r="C418" s="18">
        <v>42650</v>
      </c>
      <c r="D418" s="7">
        <v>1799</v>
      </c>
      <c r="E418" s="61">
        <v>102613.48</v>
      </c>
      <c r="F418" s="95">
        <v>0</v>
      </c>
      <c r="G418" s="25" t="s">
        <v>900</v>
      </c>
      <c r="H418" s="25" t="s">
        <v>900</v>
      </c>
      <c r="I418" s="10" t="s">
        <v>387</v>
      </c>
      <c r="J418" s="133" t="s">
        <v>810</v>
      </c>
      <c r="K418" s="131" t="s">
        <v>14</v>
      </c>
      <c r="L418" s="5" t="s">
        <v>14</v>
      </c>
      <c r="M418" s="16" t="s">
        <v>65</v>
      </c>
      <c r="N418" s="8" t="s">
        <v>881</v>
      </c>
      <c r="O418" s="91" t="s">
        <v>1407</v>
      </c>
      <c r="P418" s="45" t="s">
        <v>551</v>
      </c>
      <c r="Q418" s="45" t="s">
        <v>1726</v>
      </c>
    </row>
    <row r="419" spans="1:17" ht="60" x14ac:dyDescent="0.25">
      <c r="A419" s="39">
        <f t="shared" si="6"/>
        <v>411</v>
      </c>
      <c r="B419" s="18">
        <v>42653</v>
      </c>
      <c r="C419" s="18">
        <v>42653</v>
      </c>
      <c r="D419" s="7">
        <v>1802</v>
      </c>
      <c r="E419" s="61">
        <v>51819</v>
      </c>
      <c r="F419" s="95">
        <v>0</v>
      </c>
      <c r="G419" s="25" t="s">
        <v>1735</v>
      </c>
      <c r="H419" s="25" t="s">
        <v>1735</v>
      </c>
      <c r="I419" s="10" t="s">
        <v>19</v>
      </c>
      <c r="J419" s="133" t="s">
        <v>1687</v>
      </c>
      <c r="K419" s="131" t="s">
        <v>14</v>
      </c>
      <c r="L419" s="5" t="s">
        <v>14</v>
      </c>
      <c r="M419" s="16" t="s">
        <v>1699</v>
      </c>
      <c r="N419" s="8" t="s">
        <v>1700</v>
      </c>
      <c r="O419" s="91" t="s">
        <v>1683</v>
      </c>
      <c r="P419" s="45" t="s">
        <v>1736</v>
      </c>
      <c r="Q419" s="45" t="s">
        <v>1737</v>
      </c>
    </row>
    <row r="420" spans="1:17" ht="75" x14ac:dyDescent="0.25">
      <c r="A420" s="39">
        <f t="shared" si="6"/>
        <v>412</v>
      </c>
      <c r="B420" s="18">
        <v>42653</v>
      </c>
      <c r="C420" s="18">
        <v>42653</v>
      </c>
      <c r="D420" s="7">
        <v>4238</v>
      </c>
      <c r="E420" s="61">
        <v>73500</v>
      </c>
      <c r="F420" s="95">
        <v>0</v>
      </c>
      <c r="G420" s="25" t="s">
        <v>1696</v>
      </c>
      <c r="H420" s="25" t="s">
        <v>1696</v>
      </c>
      <c r="I420" s="10" t="s">
        <v>12</v>
      </c>
      <c r="J420" s="133" t="s">
        <v>274</v>
      </c>
      <c r="K420" s="131" t="s">
        <v>14</v>
      </c>
      <c r="L420" s="5" t="s">
        <v>14</v>
      </c>
      <c r="M420" s="16" t="s">
        <v>1695</v>
      </c>
      <c r="N420" s="8" t="s">
        <v>501</v>
      </c>
      <c r="O420" s="91" t="s">
        <v>1685</v>
      </c>
      <c r="P420" s="45" t="s">
        <v>540</v>
      </c>
      <c r="Q420" s="45" t="s">
        <v>1697</v>
      </c>
    </row>
    <row r="421" spans="1:17" ht="75" x14ac:dyDescent="0.25">
      <c r="A421" s="39">
        <f t="shared" si="6"/>
        <v>413</v>
      </c>
      <c r="B421" s="18">
        <v>42653</v>
      </c>
      <c r="C421" s="18">
        <v>42653</v>
      </c>
      <c r="D421" s="7">
        <v>1803</v>
      </c>
      <c r="E421" s="61">
        <v>1295000</v>
      </c>
      <c r="F421" s="95">
        <v>0</v>
      </c>
      <c r="G421" s="92" t="s">
        <v>891</v>
      </c>
      <c r="H421" s="25" t="s">
        <v>892</v>
      </c>
      <c r="I421" s="20" t="s">
        <v>387</v>
      </c>
      <c r="J421" s="133" t="s">
        <v>311</v>
      </c>
      <c r="K421" s="131" t="s">
        <v>14</v>
      </c>
      <c r="L421" s="5" t="s">
        <v>14</v>
      </c>
      <c r="M421" s="16" t="s">
        <v>65</v>
      </c>
      <c r="N421" s="8" t="s">
        <v>885</v>
      </c>
      <c r="O421" s="91" t="s">
        <v>1686</v>
      </c>
      <c r="P421" s="45" t="s">
        <v>577</v>
      </c>
      <c r="Q421" s="10" t="s">
        <v>1727</v>
      </c>
    </row>
    <row r="422" spans="1:17" ht="60" x14ac:dyDescent="0.25">
      <c r="A422" s="39">
        <f t="shared" si="6"/>
        <v>414</v>
      </c>
      <c r="B422" s="18">
        <v>42655</v>
      </c>
      <c r="C422" s="18">
        <v>42655</v>
      </c>
      <c r="D422" s="7">
        <v>1814</v>
      </c>
      <c r="E422" s="61">
        <v>220285.8</v>
      </c>
      <c r="F422" s="95">
        <v>0</v>
      </c>
      <c r="G422" s="25" t="s">
        <v>139</v>
      </c>
      <c r="H422" s="25" t="s">
        <v>139</v>
      </c>
      <c r="I422" s="10" t="s">
        <v>19</v>
      </c>
      <c r="J422" s="133" t="s">
        <v>140</v>
      </c>
      <c r="K422" s="139" t="s">
        <v>26</v>
      </c>
      <c r="L422" s="5" t="s">
        <v>27</v>
      </c>
      <c r="M422" s="16" t="s">
        <v>141</v>
      </c>
      <c r="N422" s="8" t="s">
        <v>142</v>
      </c>
      <c r="O422" s="91" t="s">
        <v>1689</v>
      </c>
      <c r="P422" s="45" t="s">
        <v>551</v>
      </c>
      <c r="Q422" s="45" t="s">
        <v>1810</v>
      </c>
    </row>
    <row r="423" spans="1:17" ht="60" x14ac:dyDescent="0.25">
      <c r="A423" s="39">
        <f t="shared" si="6"/>
        <v>415</v>
      </c>
      <c r="B423" s="18">
        <v>42655</v>
      </c>
      <c r="C423" s="18">
        <v>42655</v>
      </c>
      <c r="D423" s="7">
        <v>1815</v>
      </c>
      <c r="E423" s="61">
        <v>130895.4</v>
      </c>
      <c r="F423" s="95">
        <v>0</v>
      </c>
      <c r="G423" s="25" t="s">
        <v>1729</v>
      </c>
      <c r="H423" s="25" t="s">
        <v>1729</v>
      </c>
      <c r="I423" s="10" t="s">
        <v>19</v>
      </c>
      <c r="J423" s="133" t="s">
        <v>1682</v>
      </c>
      <c r="K423" s="131" t="s">
        <v>14</v>
      </c>
      <c r="L423" s="5" t="s">
        <v>14</v>
      </c>
      <c r="M423" s="16" t="s">
        <v>1720</v>
      </c>
      <c r="N423" s="8" t="s">
        <v>203</v>
      </c>
      <c r="O423" s="91" t="s">
        <v>1690</v>
      </c>
      <c r="P423" s="45" t="s">
        <v>549</v>
      </c>
      <c r="Q423" s="45" t="s">
        <v>1811</v>
      </c>
    </row>
    <row r="424" spans="1:17" ht="75" x14ac:dyDescent="0.25">
      <c r="A424" s="39">
        <f t="shared" si="6"/>
        <v>416</v>
      </c>
      <c r="B424" s="18">
        <v>42655</v>
      </c>
      <c r="C424" s="18">
        <v>42655</v>
      </c>
      <c r="D424" s="7">
        <v>1816</v>
      </c>
      <c r="E424" s="61">
        <v>373014.17</v>
      </c>
      <c r="F424" s="95">
        <v>0</v>
      </c>
      <c r="G424" s="58" t="s">
        <v>1440</v>
      </c>
      <c r="H424" s="58" t="s">
        <v>1440</v>
      </c>
      <c r="I424" s="10" t="s">
        <v>19</v>
      </c>
      <c r="J424" s="133" t="s">
        <v>515</v>
      </c>
      <c r="K424" s="131" t="s">
        <v>14</v>
      </c>
      <c r="L424" s="5" t="s">
        <v>14</v>
      </c>
      <c r="M424" s="16" t="s">
        <v>1435</v>
      </c>
      <c r="N424" s="8" t="s">
        <v>1437</v>
      </c>
      <c r="O424" s="91" t="s">
        <v>1691</v>
      </c>
      <c r="P424" s="45" t="s">
        <v>551</v>
      </c>
      <c r="Q424" s="45" t="s">
        <v>1808</v>
      </c>
    </row>
    <row r="425" spans="1:17" ht="75" x14ac:dyDescent="0.25">
      <c r="A425" s="39">
        <f t="shared" si="6"/>
        <v>417</v>
      </c>
      <c r="B425" s="18">
        <v>42655</v>
      </c>
      <c r="C425" s="18">
        <v>42655</v>
      </c>
      <c r="D425" s="7">
        <v>1817</v>
      </c>
      <c r="E425" s="61">
        <v>168188.47</v>
      </c>
      <c r="F425" s="95">
        <v>0</v>
      </c>
      <c r="G425" s="25" t="s">
        <v>1256</v>
      </c>
      <c r="H425" s="25" t="s">
        <v>1256</v>
      </c>
      <c r="I425" s="10" t="s">
        <v>19</v>
      </c>
      <c r="J425" s="133" t="s">
        <v>424</v>
      </c>
      <c r="K425" s="131" t="s">
        <v>14</v>
      </c>
      <c r="L425" s="5" t="s">
        <v>14</v>
      </c>
      <c r="M425" s="16" t="s">
        <v>1251</v>
      </c>
      <c r="N425" s="8" t="s">
        <v>458</v>
      </c>
      <c r="O425" s="91" t="s">
        <v>1692</v>
      </c>
      <c r="P425" s="45" t="s">
        <v>573</v>
      </c>
      <c r="Q425" s="45" t="s">
        <v>1809</v>
      </c>
    </row>
    <row r="426" spans="1:17" ht="75" x14ac:dyDescent="0.25">
      <c r="A426" s="39">
        <f t="shared" si="6"/>
        <v>418</v>
      </c>
      <c r="B426" s="18">
        <v>42655</v>
      </c>
      <c r="C426" s="18">
        <v>42655</v>
      </c>
      <c r="D426" s="7">
        <v>30</v>
      </c>
      <c r="E426" s="61">
        <v>145254</v>
      </c>
      <c r="F426" s="95">
        <v>0</v>
      </c>
      <c r="G426" s="25" t="s">
        <v>1723</v>
      </c>
      <c r="H426" s="25" t="s">
        <v>1723</v>
      </c>
      <c r="I426" s="10" t="s">
        <v>118</v>
      </c>
      <c r="J426" s="133" t="s">
        <v>1694</v>
      </c>
      <c r="K426" s="131" t="s">
        <v>14</v>
      </c>
      <c r="L426" s="5" t="s">
        <v>14</v>
      </c>
      <c r="M426" s="16" t="s">
        <v>65</v>
      </c>
      <c r="N426" s="8" t="s">
        <v>1715</v>
      </c>
      <c r="O426" s="91" t="s">
        <v>1693</v>
      </c>
      <c r="P426" s="45" t="s">
        <v>540</v>
      </c>
      <c r="Q426" s="45" t="s">
        <v>1724</v>
      </c>
    </row>
    <row r="427" spans="1:17" ht="75" x14ac:dyDescent="0.25">
      <c r="A427" s="39">
        <f t="shared" si="6"/>
        <v>419</v>
      </c>
      <c r="B427" s="18">
        <v>42655</v>
      </c>
      <c r="C427" s="18">
        <v>42655</v>
      </c>
      <c r="D427" s="7">
        <v>4300</v>
      </c>
      <c r="E427" s="61">
        <v>43500</v>
      </c>
      <c r="F427" s="95">
        <v>0</v>
      </c>
      <c r="G427" s="25" t="s">
        <v>1696</v>
      </c>
      <c r="H427" s="25" t="s">
        <v>1696</v>
      </c>
      <c r="I427" s="10" t="s">
        <v>12</v>
      </c>
      <c r="J427" s="133" t="s">
        <v>1688</v>
      </c>
      <c r="K427" s="131" t="s">
        <v>14</v>
      </c>
      <c r="L427" s="5" t="s">
        <v>14</v>
      </c>
      <c r="M427" s="16" t="s">
        <v>1695</v>
      </c>
      <c r="N427" s="8" t="s">
        <v>501</v>
      </c>
      <c r="O427" s="91" t="s">
        <v>1684</v>
      </c>
      <c r="P427" s="45" t="s">
        <v>540</v>
      </c>
      <c r="Q427" s="45" t="s">
        <v>1725</v>
      </c>
    </row>
    <row r="428" spans="1:17" ht="60" x14ac:dyDescent="0.25">
      <c r="A428" s="39">
        <f t="shared" si="6"/>
        <v>420</v>
      </c>
      <c r="B428" s="18">
        <v>42657</v>
      </c>
      <c r="C428" s="18">
        <v>42657</v>
      </c>
      <c r="D428" s="7">
        <v>1825</v>
      </c>
      <c r="E428" s="61">
        <v>97720</v>
      </c>
      <c r="F428" s="95">
        <v>0</v>
      </c>
      <c r="G428" s="25" t="s">
        <v>1580</v>
      </c>
      <c r="H428" s="25" t="s">
        <v>1580</v>
      </c>
      <c r="I428" s="10" t="s">
        <v>19</v>
      </c>
      <c r="J428" s="133" t="s">
        <v>1509</v>
      </c>
      <c r="K428" s="131" t="s">
        <v>14</v>
      </c>
      <c r="L428" s="5" t="s">
        <v>14</v>
      </c>
      <c r="M428" s="16" t="s">
        <v>1528</v>
      </c>
      <c r="N428" s="8" t="s">
        <v>229</v>
      </c>
      <c r="O428" s="91" t="s">
        <v>1738</v>
      </c>
      <c r="P428" s="45" t="s">
        <v>540</v>
      </c>
      <c r="Q428" s="45" t="s">
        <v>1759</v>
      </c>
    </row>
    <row r="429" spans="1:17" ht="75" x14ac:dyDescent="0.25">
      <c r="A429" s="39">
        <f t="shared" si="6"/>
        <v>421</v>
      </c>
      <c r="B429" s="18">
        <v>42660</v>
      </c>
      <c r="C429" s="18">
        <v>42660</v>
      </c>
      <c r="D429" s="7">
        <v>1829</v>
      </c>
      <c r="E429" s="61">
        <v>170660</v>
      </c>
      <c r="F429" s="95">
        <v>0</v>
      </c>
      <c r="G429" s="25" t="s">
        <v>1041</v>
      </c>
      <c r="H429" s="25" t="s">
        <v>1041</v>
      </c>
      <c r="I429" s="10" t="s">
        <v>19</v>
      </c>
      <c r="J429" s="133" t="s">
        <v>984</v>
      </c>
      <c r="K429" s="131" t="s">
        <v>14</v>
      </c>
      <c r="L429" s="5" t="s">
        <v>14</v>
      </c>
      <c r="M429" s="16" t="s">
        <v>1018</v>
      </c>
      <c r="N429" s="8" t="s">
        <v>1024</v>
      </c>
      <c r="O429" s="91" t="s">
        <v>1739</v>
      </c>
      <c r="P429" s="45" t="s">
        <v>540</v>
      </c>
      <c r="Q429" s="45" t="s">
        <v>1758</v>
      </c>
    </row>
    <row r="430" spans="1:17" ht="90" x14ac:dyDescent="0.25">
      <c r="A430" s="39">
        <f t="shared" si="6"/>
        <v>422</v>
      </c>
      <c r="B430" s="18">
        <v>42662</v>
      </c>
      <c r="C430" s="18">
        <v>42662</v>
      </c>
      <c r="D430" s="7">
        <v>1843</v>
      </c>
      <c r="E430" s="61">
        <v>136000</v>
      </c>
      <c r="F430" s="95">
        <v>0</v>
      </c>
      <c r="G430" s="58" t="s">
        <v>436</v>
      </c>
      <c r="H430" s="58" t="s">
        <v>436</v>
      </c>
      <c r="I430" s="45" t="s">
        <v>19</v>
      </c>
      <c r="J430" s="133" t="s">
        <v>437</v>
      </c>
      <c r="K430" s="131" t="s">
        <v>14</v>
      </c>
      <c r="L430" s="5" t="s">
        <v>14</v>
      </c>
      <c r="M430" s="16" t="s">
        <v>867</v>
      </c>
      <c r="N430" s="8" t="s">
        <v>439</v>
      </c>
      <c r="O430" s="91" t="s">
        <v>1740</v>
      </c>
      <c r="P430" s="45" t="s">
        <v>551</v>
      </c>
      <c r="Q430" s="45" t="s">
        <v>1765</v>
      </c>
    </row>
    <row r="431" spans="1:17" ht="75" x14ac:dyDescent="0.25">
      <c r="A431" s="39">
        <f t="shared" si="6"/>
        <v>423</v>
      </c>
      <c r="B431" s="18">
        <v>42662</v>
      </c>
      <c r="C431" s="18">
        <v>42662</v>
      </c>
      <c r="D431" s="7">
        <v>1844</v>
      </c>
      <c r="E431" s="61">
        <v>293215.5</v>
      </c>
      <c r="F431" s="95">
        <v>0</v>
      </c>
      <c r="G431" s="25" t="s">
        <v>1037</v>
      </c>
      <c r="H431" s="25" t="s">
        <v>1037</v>
      </c>
      <c r="I431" s="10" t="s">
        <v>19</v>
      </c>
      <c r="J431" s="133" t="s">
        <v>983</v>
      </c>
      <c r="K431" s="131" t="s">
        <v>14</v>
      </c>
      <c r="L431" s="5" t="s">
        <v>14</v>
      </c>
      <c r="M431" s="16" t="s">
        <v>1017</v>
      </c>
      <c r="N431" s="8" t="s">
        <v>1574</v>
      </c>
      <c r="O431" s="91" t="s">
        <v>1741</v>
      </c>
      <c r="P431" s="45" t="s">
        <v>562</v>
      </c>
      <c r="Q431" s="45" t="s">
        <v>1763</v>
      </c>
    </row>
    <row r="432" spans="1:17" ht="60" x14ac:dyDescent="0.25">
      <c r="A432" s="39">
        <f t="shared" si="6"/>
        <v>424</v>
      </c>
      <c r="B432" s="18">
        <v>42662</v>
      </c>
      <c r="C432" s="18">
        <v>42662</v>
      </c>
      <c r="D432" s="7">
        <v>1845</v>
      </c>
      <c r="E432" s="61">
        <v>456683.74</v>
      </c>
      <c r="F432" s="95">
        <v>0</v>
      </c>
      <c r="G432" s="83" t="s">
        <v>402</v>
      </c>
      <c r="H432" s="58" t="s">
        <v>402</v>
      </c>
      <c r="I432" s="45" t="s">
        <v>387</v>
      </c>
      <c r="J432" s="133" t="s">
        <v>403</v>
      </c>
      <c r="K432" s="131" t="s">
        <v>14</v>
      </c>
      <c r="L432" s="5" t="s">
        <v>14</v>
      </c>
      <c r="M432" s="16" t="s">
        <v>271</v>
      </c>
      <c r="N432" s="8" t="s">
        <v>405</v>
      </c>
      <c r="O432" s="91" t="s">
        <v>1742</v>
      </c>
      <c r="P432" s="45" t="s">
        <v>577</v>
      </c>
      <c r="Q432" s="45" t="s">
        <v>1766</v>
      </c>
    </row>
    <row r="433" spans="1:18" ht="60" x14ac:dyDescent="0.25">
      <c r="A433" s="39">
        <f t="shared" si="6"/>
        <v>425</v>
      </c>
      <c r="B433" s="18">
        <v>42662</v>
      </c>
      <c r="C433" s="18">
        <v>42662</v>
      </c>
      <c r="D433" s="7">
        <v>1846</v>
      </c>
      <c r="E433" s="61">
        <v>704000</v>
      </c>
      <c r="F433" s="95">
        <v>0</v>
      </c>
      <c r="G433" s="25" t="s">
        <v>178</v>
      </c>
      <c r="H433" s="25" t="s">
        <v>178</v>
      </c>
      <c r="I433" s="10" t="s">
        <v>19</v>
      </c>
      <c r="J433" s="133" t="s">
        <v>179</v>
      </c>
      <c r="K433" s="131" t="s">
        <v>14</v>
      </c>
      <c r="L433" s="5" t="s">
        <v>14</v>
      </c>
      <c r="M433" s="16" t="s">
        <v>180</v>
      </c>
      <c r="N433" s="8" t="s">
        <v>181</v>
      </c>
      <c r="O433" s="91" t="s">
        <v>1743</v>
      </c>
      <c r="P433" s="45" t="s">
        <v>577</v>
      </c>
      <c r="Q433" s="45" t="s">
        <v>1767</v>
      </c>
    </row>
    <row r="434" spans="1:18" ht="60" x14ac:dyDescent="0.25">
      <c r="A434" s="39">
        <f t="shared" si="6"/>
        <v>426</v>
      </c>
      <c r="B434" s="18">
        <v>42662</v>
      </c>
      <c r="C434" s="18">
        <v>42662</v>
      </c>
      <c r="D434" s="7">
        <v>1847</v>
      </c>
      <c r="E434" s="61">
        <v>227000</v>
      </c>
      <c r="F434" s="95">
        <v>0</v>
      </c>
      <c r="G434" s="25" t="s">
        <v>1035</v>
      </c>
      <c r="H434" s="25" t="s">
        <v>1035</v>
      </c>
      <c r="I434" s="45" t="s">
        <v>387</v>
      </c>
      <c r="J434" s="133" t="s">
        <v>763</v>
      </c>
      <c r="K434" s="139" t="s">
        <v>14</v>
      </c>
      <c r="L434" s="5" t="s">
        <v>14</v>
      </c>
      <c r="M434" s="16" t="s">
        <v>388</v>
      </c>
      <c r="N434" s="8" t="s">
        <v>1013</v>
      </c>
      <c r="O434" s="91" t="s">
        <v>1744</v>
      </c>
      <c r="P434" s="45" t="s">
        <v>540</v>
      </c>
      <c r="Q434" s="45" t="s">
        <v>1764</v>
      </c>
    </row>
    <row r="435" spans="1:18" ht="75" x14ac:dyDescent="0.25">
      <c r="A435" s="39">
        <f t="shared" si="6"/>
        <v>427</v>
      </c>
      <c r="B435" s="18">
        <v>42662</v>
      </c>
      <c r="C435" s="18">
        <v>42662</v>
      </c>
      <c r="D435" s="7">
        <v>4426</v>
      </c>
      <c r="E435" s="61">
        <v>337299.62</v>
      </c>
      <c r="F435" s="95">
        <v>0</v>
      </c>
      <c r="G435" s="25" t="s">
        <v>1564</v>
      </c>
      <c r="H435" s="25" t="s">
        <v>1564</v>
      </c>
      <c r="I435" s="10" t="s">
        <v>12</v>
      </c>
      <c r="J435" s="133" t="s">
        <v>1472</v>
      </c>
      <c r="K435" s="139" t="s">
        <v>14</v>
      </c>
      <c r="L435" s="5" t="s">
        <v>14</v>
      </c>
      <c r="M435" s="16" t="s">
        <v>1537</v>
      </c>
      <c r="N435" s="8" t="s">
        <v>772</v>
      </c>
      <c r="O435" s="91" t="s">
        <v>1745</v>
      </c>
      <c r="P435" s="45" t="s">
        <v>551</v>
      </c>
      <c r="Q435" s="45" t="s">
        <v>1760</v>
      </c>
    </row>
    <row r="436" spans="1:18" ht="75" x14ac:dyDescent="0.25">
      <c r="A436" s="39">
        <f t="shared" si="6"/>
        <v>428</v>
      </c>
      <c r="B436" s="18">
        <v>42663</v>
      </c>
      <c r="C436" s="18">
        <v>42663</v>
      </c>
      <c r="D436" s="7">
        <v>1889</v>
      </c>
      <c r="E436" s="61">
        <v>194454</v>
      </c>
      <c r="F436" s="95">
        <v>0</v>
      </c>
      <c r="G436" s="92" t="s">
        <v>908</v>
      </c>
      <c r="H436" s="11" t="s">
        <v>908</v>
      </c>
      <c r="I436" s="20" t="s">
        <v>387</v>
      </c>
      <c r="J436" s="133" t="s">
        <v>1753</v>
      </c>
      <c r="K436" s="139" t="s">
        <v>14</v>
      </c>
      <c r="L436" s="5" t="s">
        <v>14</v>
      </c>
      <c r="M436" s="16" t="s">
        <v>1761</v>
      </c>
      <c r="N436" s="8" t="s">
        <v>907</v>
      </c>
      <c r="O436" s="91" t="s">
        <v>1746</v>
      </c>
      <c r="P436" s="10" t="s">
        <v>923</v>
      </c>
      <c r="Q436" s="45" t="s">
        <v>1813</v>
      </c>
    </row>
    <row r="437" spans="1:18" ht="75" x14ac:dyDescent="0.25">
      <c r="A437" s="39">
        <f t="shared" si="6"/>
        <v>429</v>
      </c>
      <c r="B437" s="18">
        <v>42663</v>
      </c>
      <c r="C437" s="18">
        <v>42663</v>
      </c>
      <c r="D437" s="7">
        <v>1890</v>
      </c>
      <c r="E437" s="61">
        <v>128196.46</v>
      </c>
      <c r="F437" s="95">
        <v>0</v>
      </c>
      <c r="G437" s="25" t="s">
        <v>1580</v>
      </c>
      <c r="H437" s="25" t="s">
        <v>1580</v>
      </c>
      <c r="I437" s="10" t="s">
        <v>19</v>
      </c>
      <c r="J437" s="133" t="s">
        <v>1522</v>
      </c>
      <c r="K437" s="139" t="s">
        <v>14</v>
      </c>
      <c r="L437" s="5" t="s">
        <v>14</v>
      </c>
      <c r="M437" s="16" t="s">
        <v>1528</v>
      </c>
      <c r="N437" s="8" t="s">
        <v>229</v>
      </c>
      <c r="O437" s="91" t="s">
        <v>1747</v>
      </c>
      <c r="P437" s="45" t="s">
        <v>540</v>
      </c>
      <c r="Q437" s="45" t="s">
        <v>1812</v>
      </c>
    </row>
    <row r="438" spans="1:18" ht="75" x14ac:dyDescent="0.25">
      <c r="A438" s="39">
        <f t="shared" si="6"/>
        <v>430</v>
      </c>
      <c r="B438" s="18">
        <v>42663</v>
      </c>
      <c r="C438" s="18">
        <v>42663</v>
      </c>
      <c r="D438" s="7">
        <v>1891</v>
      </c>
      <c r="E438" s="61">
        <v>30000</v>
      </c>
      <c r="F438" s="95">
        <v>0</v>
      </c>
      <c r="G438" s="25" t="s">
        <v>84</v>
      </c>
      <c r="H438" s="25" t="s">
        <v>84</v>
      </c>
      <c r="I438" s="10" t="s">
        <v>19</v>
      </c>
      <c r="J438" s="133" t="s">
        <v>85</v>
      </c>
      <c r="K438" s="139" t="s">
        <v>14</v>
      </c>
      <c r="L438" s="5" t="s">
        <v>14</v>
      </c>
      <c r="M438" s="16" t="s">
        <v>86</v>
      </c>
      <c r="N438" s="8" t="s">
        <v>87</v>
      </c>
      <c r="O438" s="91" t="s">
        <v>1497</v>
      </c>
      <c r="P438" s="45" t="s">
        <v>551</v>
      </c>
      <c r="Q438" s="45" t="s">
        <v>1815</v>
      </c>
    </row>
    <row r="439" spans="1:18" ht="60" x14ac:dyDescent="0.25">
      <c r="A439" s="39">
        <f t="shared" si="6"/>
        <v>431</v>
      </c>
      <c r="B439" s="18">
        <v>42663</v>
      </c>
      <c r="C439" s="18">
        <v>42663</v>
      </c>
      <c r="D439" s="7">
        <v>1892</v>
      </c>
      <c r="E439" s="61">
        <v>300970.65000000002</v>
      </c>
      <c r="F439" s="95">
        <v>0</v>
      </c>
      <c r="G439" s="25" t="s">
        <v>1477</v>
      </c>
      <c r="H439" s="25" t="s">
        <v>1477</v>
      </c>
      <c r="I439" s="10" t="s">
        <v>19</v>
      </c>
      <c r="J439" s="133" t="s">
        <v>1472</v>
      </c>
      <c r="K439" s="139" t="s">
        <v>26</v>
      </c>
      <c r="L439" s="5" t="s">
        <v>283</v>
      </c>
      <c r="M439" s="16" t="s">
        <v>194</v>
      </c>
      <c r="N439" s="8" t="s">
        <v>1021</v>
      </c>
      <c r="O439" s="91" t="s">
        <v>1748</v>
      </c>
      <c r="P439" s="45" t="s">
        <v>551</v>
      </c>
      <c r="Q439" s="45" t="s">
        <v>1816</v>
      </c>
    </row>
    <row r="440" spans="1:18" ht="75" x14ac:dyDescent="0.25">
      <c r="A440" s="39">
        <f t="shared" si="6"/>
        <v>432</v>
      </c>
      <c r="B440" s="18">
        <v>42663</v>
      </c>
      <c r="C440" s="18">
        <v>42663</v>
      </c>
      <c r="D440" s="7">
        <v>1893</v>
      </c>
      <c r="E440" s="61">
        <v>21633.119999999999</v>
      </c>
      <c r="F440" s="95">
        <v>0</v>
      </c>
      <c r="G440" s="25" t="s">
        <v>1794</v>
      </c>
      <c r="H440" s="25" t="s">
        <v>1794</v>
      </c>
      <c r="I440" s="10" t="s">
        <v>19</v>
      </c>
      <c r="J440" s="133" t="s">
        <v>818</v>
      </c>
      <c r="K440" s="139" t="s">
        <v>14</v>
      </c>
      <c r="L440" s="5" t="s">
        <v>14</v>
      </c>
      <c r="M440" s="16" t="s">
        <v>1761</v>
      </c>
      <c r="N440" s="8" t="s">
        <v>1022</v>
      </c>
      <c r="O440" s="91" t="s">
        <v>1749</v>
      </c>
      <c r="P440" s="45" t="s">
        <v>577</v>
      </c>
      <c r="Q440" s="45" t="s">
        <v>1814</v>
      </c>
    </row>
    <row r="441" spans="1:18" ht="60" x14ac:dyDescent="0.25">
      <c r="A441" s="39">
        <f t="shared" si="6"/>
        <v>433</v>
      </c>
      <c r="B441" s="18">
        <v>42663</v>
      </c>
      <c r="C441" s="18">
        <v>42663</v>
      </c>
      <c r="D441" s="7">
        <v>31</v>
      </c>
      <c r="E441" s="61">
        <v>351913.8</v>
      </c>
      <c r="F441" s="95">
        <v>0</v>
      </c>
      <c r="G441" s="25" t="s">
        <v>1216</v>
      </c>
      <c r="H441" s="25" t="s">
        <v>1216</v>
      </c>
      <c r="I441" s="10" t="s">
        <v>118</v>
      </c>
      <c r="J441" s="133" t="s">
        <v>1010</v>
      </c>
      <c r="K441" s="131" t="s">
        <v>14</v>
      </c>
      <c r="L441" s="5" t="s">
        <v>14</v>
      </c>
      <c r="M441" s="16" t="s">
        <v>45</v>
      </c>
      <c r="N441" s="8" t="s">
        <v>510</v>
      </c>
      <c r="O441" s="91" t="s">
        <v>1750</v>
      </c>
      <c r="P441" s="45" t="s">
        <v>577</v>
      </c>
      <c r="Q441" s="45" t="s">
        <v>1762</v>
      </c>
    </row>
    <row r="442" spans="1:18" ht="60" x14ac:dyDescent="0.25">
      <c r="A442" s="39">
        <f t="shared" si="6"/>
        <v>434</v>
      </c>
      <c r="B442" s="18">
        <v>42663</v>
      </c>
      <c r="C442" s="18">
        <v>42663</v>
      </c>
      <c r="D442" s="7">
        <v>32</v>
      </c>
      <c r="E442" s="61">
        <v>594963.59</v>
      </c>
      <c r="F442" s="95">
        <v>0</v>
      </c>
      <c r="G442" s="25" t="s">
        <v>1756</v>
      </c>
      <c r="H442" s="25" t="s">
        <v>1756</v>
      </c>
      <c r="I442" s="10" t="s">
        <v>118</v>
      </c>
      <c r="J442" s="133" t="s">
        <v>1571</v>
      </c>
      <c r="K442" s="131" t="s">
        <v>14</v>
      </c>
      <c r="L442" s="5" t="s">
        <v>14</v>
      </c>
      <c r="M442" s="16" t="s">
        <v>1020</v>
      </c>
      <c r="N442" s="8" t="s">
        <v>1755</v>
      </c>
      <c r="O442" s="91" t="s">
        <v>1751</v>
      </c>
      <c r="P442" s="45" t="s">
        <v>551</v>
      </c>
      <c r="Q442" s="45" t="s">
        <v>1830</v>
      </c>
      <c r="R442" s="157"/>
    </row>
    <row r="443" spans="1:18" ht="60" x14ac:dyDescent="0.25">
      <c r="A443" s="39">
        <f t="shared" si="6"/>
        <v>435</v>
      </c>
      <c r="B443" s="18">
        <v>42663</v>
      </c>
      <c r="C443" s="18">
        <v>42663</v>
      </c>
      <c r="D443" s="7">
        <v>4472</v>
      </c>
      <c r="E443" s="61">
        <v>370000</v>
      </c>
      <c r="F443" s="95">
        <v>0</v>
      </c>
      <c r="G443" s="25" t="s">
        <v>1768</v>
      </c>
      <c r="H443" s="25" t="s">
        <v>1768</v>
      </c>
      <c r="I443" s="10" t="s">
        <v>12</v>
      </c>
      <c r="J443" s="133" t="s">
        <v>1754</v>
      </c>
      <c r="K443" s="139" t="s">
        <v>27</v>
      </c>
      <c r="L443" s="5" t="s">
        <v>27</v>
      </c>
      <c r="M443" s="16" t="s">
        <v>1757</v>
      </c>
      <c r="N443" s="8" t="s">
        <v>1021</v>
      </c>
      <c r="O443" s="91" t="s">
        <v>1752</v>
      </c>
      <c r="P443" s="45" t="s">
        <v>551</v>
      </c>
      <c r="Q443" s="45" t="s">
        <v>1769</v>
      </c>
    </row>
    <row r="444" spans="1:18" ht="60" x14ac:dyDescent="0.25">
      <c r="A444" s="39">
        <f t="shared" si="6"/>
        <v>436</v>
      </c>
      <c r="B444" s="18">
        <v>42664</v>
      </c>
      <c r="C444" s="18">
        <v>42664</v>
      </c>
      <c r="D444" s="7">
        <v>1901</v>
      </c>
      <c r="E444" s="61">
        <v>299468.15999999997</v>
      </c>
      <c r="F444" s="95">
        <v>0</v>
      </c>
      <c r="G444" s="25" t="s">
        <v>1800</v>
      </c>
      <c r="H444" s="25" t="s">
        <v>1800</v>
      </c>
      <c r="I444" s="10" t="s">
        <v>19</v>
      </c>
      <c r="J444" s="133" t="s">
        <v>1002</v>
      </c>
      <c r="K444" s="131" t="s">
        <v>14</v>
      </c>
      <c r="L444" s="5" t="s">
        <v>14</v>
      </c>
      <c r="M444" s="16" t="s">
        <v>774</v>
      </c>
      <c r="N444" s="8" t="s">
        <v>1799</v>
      </c>
      <c r="O444" s="91" t="s">
        <v>1770</v>
      </c>
      <c r="P444" s="45" t="s">
        <v>551</v>
      </c>
      <c r="Q444" s="45" t="s">
        <v>1821</v>
      </c>
    </row>
    <row r="445" spans="1:18" ht="60" x14ac:dyDescent="0.25">
      <c r="A445" s="39">
        <f t="shared" si="6"/>
        <v>437</v>
      </c>
      <c r="B445" s="18">
        <v>42664</v>
      </c>
      <c r="C445" s="18">
        <v>42664</v>
      </c>
      <c r="D445" s="7">
        <v>1902</v>
      </c>
      <c r="E445" s="61">
        <v>51179.199999999997</v>
      </c>
      <c r="F445" s="95">
        <v>0</v>
      </c>
      <c r="G445" s="25" t="s">
        <v>1796</v>
      </c>
      <c r="H445" s="25" t="s">
        <v>1796</v>
      </c>
      <c r="I445" s="10" t="s">
        <v>19</v>
      </c>
      <c r="J445" s="133" t="s">
        <v>1775</v>
      </c>
      <c r="K445" s="131" t="s">
        <v>14</v>
      </c>
      <c r="L445" s="5" t="s">
        <v>14</v>
      </c>
      <c r="M445" s="16" t="s">
        <v>60</v>
      </c>
      <c r="N445" s="8" t="s">
        <v>56</v>
      </c>
      <c r="O445" s="91" t="s">
        <v>1771</v>
      </c>
      <c r="P445" s="45" t="s">
        <v>540</v>
      </c>
      <c r="Q445" s="45" t="s">
        <v>1820</v>
      </c>
    </row>
    <row r="446" spans="1:18" ht="75" x14ac:dyDescent="0.25">
      <c r="A446" s="39">
        <f t="shared" si="6"/>
        <v>438</v>
      </c>
      <c r="B446" s="18">
        <v>42664</v>
      </c>
      <c r="C446" s="18">
        <v>42664</v>
      </c>
      <c r="D446" s="7">
        <v>1900</v>
      </c>
      <c r="E446" s="61">
        <v>321157.89</v>
      </c>
      <c r="F446" s="95">
        <v>0</v>
      </c>
      <c r="G446" s="25" t="s">
        <v>1063</v>
      </c>
      <c r="H446" s="25" t="s">
        <v>1063</v>
      </c>
      <c r="I446" s="10" t="s">
        <v>19</v>
      </c>
      <c r="J446" s="133" t="s">
        <v>975</v>
      </c>
      <c r="K446" s="131" t="s">
        <v>14</v>
      </c>
      <c r="L446" s="5" t="s">
        <v>14</v>
      </c>
      <c r="M446" s="16" t="s">
        <v>1031</v>
      </c>
      <c r="N446" s="8" t="s">
        <v>1015</v>
      </c>
      <c r="O446" s="91" t="s">
        <v>1772</v>
      </c>
      <c r="P446" s="45" t="s">
        <v>1064</v>
      </c>
      <c r="Q446" s="45" t="s">
        <v>1819</v>
      </c>
    </row>
    <row r="447" spans="1:18" ht="60" x14ac:dyDescent="0.25">
      <c r="A447" s="39">
        <f t="shared" si="6"/>
        <v>439</v>
      </c>
      <c r="B447" s="18">
        <v>42664</v>
      </c>
      <c r="C447" s="18">
        <v>42664</v>
      </c>
      <c r="D447" s="7">
        <v>1903</v>
      </c>
      <c r="E447" s="61">
        <v>223758</v>
      </c>
      <c r="F447" s="95">
        <v>0</v>
      </c>
      <c r="G447" s="25" t="s">
        <v>239</v>
      </c>
      <c r="H447" s="25" t="s">
        <v>239</v>
      </c>
      <c r="I447" s="10" t="s">
        <v>19</v>
      </c>
      <c r="J447" s="133" t="s">
        <v>1522</v>
      </c>
      <c r="K447" s="131" t="s">
        <v>14</v>
      </c>
      <c r="L447" s="5" t="s">
        <v>14</v>
      </c>
      <c r="M447" s="16" t="s">
        <v>180</v>
      </c>
      <c r="N447" s="8" t="s">
        <v>241</v>
      </c>
      <c r="O447" s="91" t="s">
        <v>1773</v>
      </c>
      <c r="P447" s="45" t="s">
        <v>549</v>
      </c>
      <c r="Q447" s="45" t="s">
        <v>1817</v>
      </c>
    </row>
    <row r="448" spans="1:18" ht="60" x14ac:dyDescent="0.25">
      <c r="A448" s="39">
        <f t="shared" si="6"/>
        <v>440</v>
      </c>
      <c r="B448" s="18">
        <v>42664</v>
      </c>
      <c r="C448" s="18">
        <v>42664</v>
      </c>
      <c r="D448" s="7">
        <v>1904</v>
      </c>
      <c r="E448" s="61">
        <v>89533.73</v>
      </c>
      <c r="F448" s="95">
        <v>0</v>
      </c>
      <c r="G448" s="25" t="s">
        <v>1797</v>
      </c>
      <c r="H448" s="25" t="s">
        <v>1797</v>
      </c>
      <c r="I448" s="10" t="s">
        <v>19</v>
      </c>
      <c r="J448" s="133" t="s">
        <v>1430</v>
      </c>
      <c r="K448" s="131" t="s">
        <v>14</v>
      </c>
      <c r="L448" s="5" t="s">
        <v>14</v>
      </c>
      <c r="M448" s="16" t="s">
        <v>1795</v>
      </c>
      <c r="N448" s="8" t="s">
        <v>142</v>
      </c>
      <c r="O448" s="91" t="s">
        <v>1774</v>
      </c>
      <c r="P448" s="45" t="s">
        <v>546</v>
      </c>
      <c r="Q448" s="45" t="s">
        <v>1822</v>
      </c>
    </row>
    <row r="449" spans="1:17" ht="45" x14ac:dyDescent="0.25">
      <c r="A449" s="39">
        <f t="shared" si="6"/>
        <v>441</v>
      </c>
      <c r="B449" s="18">
        <v>42667</v>
      </c>
      <c r="C449" s="18">
        <v>42667</v>
      </c>
      <c r="D449" s="7">
        <v>38</v>
      </c>
      <c r="E449" s="61">
        <v>-37471.86</v>
      </c>
      <c r="F449" s="95">
        <v>0</v>
      </c>
      <c r="G449" s="25" t="s">
        <v>941</v>
      </c>
      <c r="H449" s="25" t="s">
        <v>941</v>
      </c>
      <c r="I449" s="10" t="s">
        <v>387</v>
      </c>
      <c r="J449" s="133" t="s">
        <v>821</v>
      </c>
      <c r="K449" s="131" t="s">
        <v>14</v>
      </c>
      <c r="L449" s="5" t="s">
        <v>14</v>
      </c>
      <c r="M449" s="16" t="s">
        <v>322</v>
      </c>
      <c r="N449" s="8" t="s">
        <v>148</v>
      </c>
      <c r="O449" s="91" t="s">
        <v>1916</v>
      </c>
      <c r="P449" s="19" t="s">
        <v>946</v>
      </c>
      <c r="Q449" s="45" t="s">
        <v>805</v>
      </c>
    </row>
    <row r="450" spans="1:17" ht="60" x14ac:dyDescent="0.25">
      <c r="A450" s="39">
        <f t="shared" si="6"/>
        <v>442</v>
      </c>
      <c r="B450" s="18">
        <v>42669</v>
      </c>
      <c r="C450" s="18">
        <v>42669</v>
      </c>
      <c r="D450" s="7">
        <v>1922</v>
      </c>
      <c r="E450" s="61">
        <v>350309.62</v>
      </c>
      <c r="F450" s="95">
        <v>0</v>
      </c>
      <c r="G450" s="25" t="s">
        <v>1790</v>
      </c>
      <c r="H450" s="25" t="s">
        <v>1790</v>
      </c>
      <c r="I450" s="10" t="s">
        <v>19</v>
      </c>
      <c r="J450" s="133" t="s">
        <v>1472</v>
      </c>
      <c r="K450" s="131" t="s">
        <v>14</v>
      </c>
      <c r="L450" s="5" t="s">
        <v>14</v>
      </c>
      <c r="M450" s="16" t="s">
        <v>1789</v>
      </c>
      <c r="N450" s="8" t="s">
        <v>203</v>
      </c>
      <c r="O450" s="91" t="s">
        <v>1778</v>
      </c>
      <c r="P450" s="45" t="s">
        <v>551</v>
      </c>
      <c r="Q450" s="45" t="s">
        <v>1818</v>
      </c>
    </row>
    <row r="451" spans="1:17" ht="75" x14ac:dyDescent="0.25">
      <c r="A451" s="39">
        <f t="shared" si="6"/>
        <v>443</v>
      </c>
      <c r="B451" s="18">
        <v>42669</v>
      </c>
      <c r="C451" s="18">
        <v>42669</v>
      </c>
      <c r="D451" s="7">
        <v>1923</v>
      </c>
      <c r="E451" s="61">
        <v>895669.56</v>
      </c>
      <c r="F451" s="95">
        <v>0</v>
      </c>
      <c r="G451" s="25" t="s">
        <v>1787</v>
      </c>
      <c r="H451" s="25" t="s">
        <v>1787</v>
      </c>
      <c r="I451" s="10" t="s">
        <v>19</v>
      </c>
      <c r="J451" s="133" t="s">
        <v>1776</v>
      </c>
      <c r="K451" s="139" t="s">
        <v>14</v>
      </c>
      <c r="L451" s="5" t="s">
        <v>14</v>
      </c>
      <c r="M451" s="16" t="s">
        <v>1757</v>
      </c>
      <c r="N451" s="8" t="s">
        <v>56</v>
      </c>
      <c r="O451" s="91" t="s">
        <v>1779</v>
      </c>
      <c r="P451" s="45" t="s">
        <v>540</v>
      </c>
      <c r="Q451" s="45" t="s">
        <v>1806</v>
      </c>
    </row>
    <row r="452" spans="1:17" ht="75" x14ac:dyDescent="0.25">
      <c r="A452" s="39">
        <f t="shared" si="6"/>
        <v>444</v>
      </c>
      <c r="B452" s="18">
        <v>42669</v>
      </c>
      <c r="C452" s="18">
        <v>42669</v>
      </c>
      <c r="D452" s="7">
        <v>1921</v>
      </c>
      <c r="E452" s="61">
        <v>140002.79999999999</v>
      </c>
      <c r="F452" s="95">
        <v>0</v>
      </c>
      <c r="G452" s="11" t="s">
        <v>112</v>
      </c>
      <c r="H452" s="11" t="s">
        <v>112</v>
      </c>
      <c r="I452" s="10" t="s">
        <v>387</v>
      </c>
      <c r="J452" s="133" t="s">
        <v>403</v>
      </c>
      <c r="K452" s="6" t="s">
        <v>14</v>
      </c>
      <c r="L452" s="5" t="s">
        <v>14</v>
      </c>
      <c r="M452" s="16" t="s">
        <v>114</v>
      </c>
      <c r="N452" s="8" t="s">
        <v>115</v>
      </c>
      <c r="O452" s="91" t="s">
        <v>1780</v>
      </c>
      <c r="P452" s="10" t="s">
        <v>573</v>
      </c>
      <c r="Q452" s="45" t="s">
        <v>1823</v>
      </c>
    </row>
    <row r="453" spans="1:17" ht="75" x14ac:dyDescent="0.25">
      <c r="A453" s="39">
        <f t="shared" si="6"/>
        <v>445</v>
      </c>
      <c r="B453" s="18">
        <v>42669</v>
      </c>
      <c r="C453" s="18">
        <v>42669</v>
      </c>
      <c r="D453" s="7">
        <v>1920</v>
      </c>
      <c r="E453" s="61">
        <v>630000</v>
      </c>
      <c r="F453" s="95">
        <v>0</v>
      </c>
      <c r="G453" s="58" t="s">
        <v>1416</v>
      </c>
      <c r="H453" s="58" t="s">
        <v>1416</v>
      </c>
      <c r="I453" s="45" t="s">
        <v>19</v>
      </c>
      <c r="J453" s="133" t="s">
        <v>1397</v>
      </c>
      <c r="K453" s="6" t="s">
        <v>14</v>
      </c>
      <c r="L453" s="5" t="s">
        <v>14</v>
      </c>
      <c r="M453" s="16" t="s">
        <v>65</v>
      </c>
      <c r="N453" s="8" t="s">
        <v>1413</v>
      </c>
      <c r="O453" s="91" t="s">
        <v>1781</v>
      </c>
      <c r="P453" s="45" t="s">
        <v>551</v>
      </c>
      <c r="Q453" s="45" t="s">
        <v>1825</v>
      </c>
    </row>
    <row r="454" spans="1:17" ht="90" x14ac:dyDescent="0.25">
      <c r="A454" s="39">
        <f t="shared" si="6"/>
        <v>446</v>
      </c>
      <c r="B454" s="18">
        <v>42669</v>
      </c>
      <c r="C454" s="18">
        <v>42669</v>
      </c>
      <c r="D454" s="7">
        <v>1919</v>
      </c>
      <c r="E454" s="61">
        <v>31900</v>
      </c>
      <c r="F454" s="95">
        <v>0</v>
      </c>
      <c r="G454" s="25" t="s">
        <v>894</v>
      </c>
      <c r="H454" s="25" t="s">
        <v>741</v>
      </c>
      <c r="I454" s="10" t="s">
        <v>387</v>
      </c>
      <c r="J454" s="133" t="s">
        <v>740</v>
      </c>
      <c r="K454" s="131" t="s">
        <v>14</v>
      </c>
      <c r="L454" s="5" t="s">
        <v>14</v>
      </c>
      <c r="M454" s="16" t="s">
        <v>768</v>
      </c>
      <c r="N454" s="8" t="s">
        <v>771</v>
      </c>
      <c r="O454" s="91" t="s">
        <v>1782</v>
      </c>
      <c r="P454" s="45" t="s">
        <v>551</v>
      </c>
      <c r="Q454" s="45" t="s">
        <v>1827</v>
      </c>
    </row>
    <row r="455" spans="1:17" ht="75" x14ac:dyDescent="0.25">
      <c r="A455" s="39">
        <f t="shared" si="6"/>
        <v>447</v>
      </c>
      <c r="B455" s="18">
        <v>42669</v>
      </c>
      <c r="C455" s="18">
        <v>42669</v>
      </c>
      <c r="D455" s="7">
        <v>1918</v>
      </c>
      <c r="E455" s="61">
        <v>303975</v>
      </c>
      <c r="F455" s="95">
        <v>0</v>
      </c>
      <c r="G455" s="25" t="s">
        <v>874</v>
      </c>
      <c r="H455" s="25" t="s">
        <v>874</v>
      </c>
      <c r="I455" s="10" t="s">
        <v>387</v>
      </c>
      <c r="J455" s="133" t="s">
        <v>814</v>
      </c>
      <c r="K455" s="131" t="s">
        <v>14</v>
      </c>
      <c r="L455" s="5" t="s">
        <v>14</v>
      </c>
      <c r="M455" s="16" t="s">
        <v>872</v>
      </c>
      <c r="N455" s="8" t="s">
        <v>458</v>
      </c>
      <c r="O455" s="91" t="s">
        <v>1783</v>
      </c>
      <c r="P455" s="45" t="s">
        <v>549</v>
      </c>
      <c r="Q455" s="45" t="s">
        <v>1826</v>
      </c>
    </row>
    <row r="456" spans="1:17" ht="60" x14ac:dyDescent="0.25">
      <c r="A456" s="39">
        <f t="shared" si="6"/>
        <v>448</v>
      </c>
      <c r="B456" s="18">
        <v>42669</v>
      </c>
      <c r="C456" s="18">
        <v>42669</v>
      </c>
      <c r="D456" s="7">
        <v>4605</v>
      </c>
      <c r="E456" s="61">
        <v>320904</v>
      </c>
      <c r="F456" s="95">
        <v>0</v>
      </c>
      <c r="G456" s="25" t="s">
        <v>1290</v>
      </c>
      <c r="H456" s="25" t="s">
        <v>1290</v>
      </c>
      <c r="I456" s="10" t="s">
        <v>12</v>
      </c>
      <c r="J456" s="133" t="s">
        <v>983</v>
      </c>
      <c r="K456" s="6" t="s">
        <v>14</v>
      </c>
      <c r="L456" s="5" t="s">
        <v>14</v>
      </c>
      <c r="M456" s="16" t="s">
        <v>1017</v>
      </c>
      <c r="N456" s="8" t="s">
        <v>1264</v>
      </c>
      <c r="O456" s="91" t="s">
        <v>1784</v>
      </c>
      <c r="P456" s="45" t="s">
        <v>577</v>
      </c>
      <c r="Q456" s="45" t="s">
        <v>1824</v>
      </c>
    </row>
    <row r="457" spans="1:17" ht="75" x14ac:dyDescent="0.25">
      <c r="A457" s="39">
        <f t="shared" si="6"/>
        <v>449</v>
      </c>
      <c r="B457" s="18">
        <v>42669</v>
      </c>
      <c r="C457" s="18">
        <v>42669</v>
      </c>
      <c r="D457" s="7">
        <v>4606</v>
      </c>
      <c r="E457" s="61">
        <v>844426.1</v>
      </c>
      <c r="F457" s="95">
        <v>0</v>
      </c>
      <c r="G457" s="25" t="s">
        <v>1482</v>
      </c>
      <c r="H457" s="25" t="s">
        <v>1482</v>
      </c>
      <c r="I457" s="10" t="s">
        <v>12</v>
      </c>
      <c r="J457" s="133" t="s">
        <v>1467</v>
      </c>
      <c r="K457" s="131" t="s">
        <v>14</v>
      </c>
      <c r="L457" s="5" t="s">
        <v>14</v>
      </c>
      <c r="M457" s="16" t="s">
        <v>1536</v>
      </c>
      <c r="N457" s="8" t="s">
        <v>195</v>
      </c>
      <c r="O457" s="91" t="s">
        <v>1785</v>
      </c>
      <c r="P457" s="45" t="s">
        <v>551</v>
      </c>
      <c r="Q457" s="45" t="s">
        <v>1805</v>
      </c>
    </row>
    <row r="458" spans="1:17" ht="60" x14ac:dyDescent="0.25">
      <c r="A458" s="39">
        <f t="shared" si="6"/>
        <v>450</v>
      </c>
      <c r="B458" s="18">
        <v>42669</v>
      </c>
      <c r="C458" s="18">
        <v>42669</v>
      </c>
      <c r="D458" s="7">
        <v>4607</v>
      </c>
      <c r="E458" s="61">
        <v>70000</v>
      </c>
      <c r="F458" s="95">
        <v>0</v>
      </c>
      <c r="G458" s="25" t="s">
        <v>1803</v>
      </c>
      <c r="H458" s="25" t="s">
        <v>1803</v>
      </c>
      <c r="I458" s="10" t="s">
        <v>12</v>
      </c>
      <c r="J458" s="133" t="s">
        <v>1777</v>
      </c>
      <c r="K458" s="131" t="s">
        <v>26</v>
      </c>
      <c r="L458" s="5" t="s">
        <v>1801</v>
      </c>
      <c r="M458" s="16" t="s">
        <v>1802</v>
      </c>
      <c r="N458" s="8" t="s">
        <v>1021</v>
      </c>
      <c r="O458" s="91" t="s">
        <v>1786</v>
      </c>
      <c r="P458" s="45" t="s">
        <v>551</v>
      </c>
      <c r="Q458" s="45" t="s">
        <v>1828</v>
      </c>
    </row>
    <row r="459" spans="1:17" ht="60" x14ac:dyDescent="0.25">
      <c r="A459" s="39">
        <f t="shared" si="6"/>
        <v>451</v>
      </c>
      <c r="B459" s="18">
        <v>42670</v>
      </c>
      <c r="C459" s="18">
        <v>42670</v>
      </c>
      <c r="D459" s="7">
        <v>1943</v>
      </c>
      <c r="E459" s="61">
        <v>9416.09</v>
      </c>
      <c r="F459" s="95">
        <v>0</v>
      </c>
      <c r="G459" s="25" t="s">
        <v>1477</v>
      </c>
      <c r="H459" s="25" t="s">
        <v>1477</v>
      </c>
      <c r="I459" s="10" t="s">
        <v>19</v>
      </c>
      <c r="J459" s="133" t="s">
        <v>1793</v>
      </c>
      <c r="K459" s="131" t="s">
        <v>26</v>
      </c>
      <c r="L459" s="5" t="s">
        <v>283</v>
      </c>
      <c r="M459" s="16" t="s">
        <v>194</v>
      </c>
      <c r="N459" s="8" t="s">
        <v>1021</v>
      </c>
      <c r="O459" s="91" t="s">
        <v>1791</v>
      </c>
      <c r="P459" s="45" t="s">
        <v>957</v>
      </c>
      <c r="Q459" s="45" t="s">
        <v>1807</v>
      </c>
    </row>
    <row r="460" spans="1:17" ht="75" x14ac:dyDescent="0.25">
      <c r="A460" s="39">
        <f t="shared" si="6"/>
        <v>452</v>
      </c>
      <c r="B460" s="18">
        <v>42670</v>
      </c>
      <c r="C460" s="18">
        <v>42670</v>
      </c>
      <c r="D460" s="7">
        <v>1941</v>
      </c>
      <c r="E460" s="61">
        <v>413000</v>
      </c>
      <c r="F460" s="95">
        <v>0</v>
      </c>
      <c r="G460" s="25" t="s">
        <v>1062</v>
      </c>
      <c r="H460" s="25" t="s">
        <v>1062</v>
      </c>
      <c r="I460" s="10" t="s">
        <v>19</v>
      </c>
      <c r="J460" s="133" t="s">
        <v>1002</v>
      </c>
      <c r="K460" s="131" t="s">
        <v>14</v>
      </c>
      <c r="L460" s="5" t="s">
        <v>14</v>
      </c>
      <c r="M460" s="16" t="s">
        <v>774</v>
      </c>
      <c r="N460" s="8" t="s">
        <v>501</v>
      </c>
      <c r="O460" s="91" t="s">
        <v>1792</v>
      </c>
      <c r="P460" s="45" t="s">
        <v>551</v>
      </c>
      <c r="Q460" s="45" t="s">
        <v>1829</v>
      </c>
    </row>
    <row r="461" spans="1:17" ht="45" x14ac:dyDescent="0.25">
      <c r="A461" s="39">
        <f t="shared" si="6"/>
        <v>453</v>
      </c>
      <c r="B461" s="18">
        <v>42675</v>
      </c>
      <c r="C461" s="18">
        <v>42675</v>
      </c>
      <c r="D461" s="7">
        <v>892</v>
      </c>
      <c r="E461" s="61">
        <v>-30000</v>
      </c>
      <c r="F461" s="95">
        <v>0</v>
      </c>
      <c r="G461" s="25" t="s">
        <v>107</v>
      </c>
      <c r="H461" s="25" t="s">
        <v>107</v>
      </c>
      <c r="I461" s="25" t="s">
        <v>107</v>
      </c>
      <c r="J461" s="45" t="s">
        <v>108</v>
      </c>
      <c r="K461" s="45" t="s">
        <v>14</v>
      </c>
      <c r="L461" s="45" t="s">
        <v>14</v>
      </c>
      <c r="M461" s="16" t="s">
        <v>109</v>
      </c>
      <c r="N461" s="8" t="s">
        <v>110</v>
      </c>
      <c r="O461" s="94" t="s">
        <v>1904</v>
      </c>
      <c r="P461" s="45" t="s">
        <v>551</v>
      </c>
      <c r="Q461" s="45" t="s">
        <v>805</v>
      </c>
    </row>
    <row r="462" spans="1:17" ht="60" x14ac:dyDescent="0.25">
      <c r="A462" s="39">
        <f t="shared" si="6"/>
        <v>454</v>
      </c>
      <c r="B462" s="18">
        <v>42676</v>
      </c>
      <c r="C462" s="18">
        <v>42676</v>
      </c>
      <c r="D462" s="7">
        <v>1957</v>
      </c>
      <c r="E462" s="61">
        <v>60000</v>
      </c>
      <c r="F462" s="95">
        <v>0</v>
      </c>
      <c r="G462" s="58" t="s">
        <v>259</v>
      </c>
      <c r="H462" s="58" t="s">
        <v>259</v>
      </c>
      <c r="I462" s="45" t="s">
        <v>19</v>
      </c>
      <c r="J462" s="133" t="s">
        <v>983</v>
      </c>
      <c r="K462" s="131" t="s">
        <v>14</v>
      </c>
      <c r="L462" s="5" t="s">
        <v>14</v>
      </c>
      <c r="M462" s="16" t="s">
        <v>109</v>
      </c>
      <c r="N462" s="8" t="s">
        <v>261</v>
      </c>
      <c r="O462" s="91" t="s">
        <v>1831</v>
      </c>
      <c r="P462" s="45" t="s">
        <v>577</v>
      </c>
      <c r="Q462" s="45" t="s">
        <v>1838</v>
      </c>
    </row>
    <row r="463" spans="1:17" ht="75" x14ac:dyDescent="0.25">
      <c r="A463" s="39">
        <f t="shared" si="6"/>
        <v>455</v>
      </c>
      <c r="B463" s="18">
        <v>42676</v>
      </c>
      <c r="C463" s="18">
        <v>42676</v>
      </c>
      <c r="D463" s="7">
        <v>1958</v>
      </c>
      <c r="E463" s="61">
        <v>238900.2</v>
      </c>
      <c r="F463" s="95">
        <v>0</v>
      </c>
      <c r="G463" s="25" t="s">
        <v>1562</v>
      </c>
      <c r="H463" s="25" t="s">
        <v>1562</v>
      </c>
      <c r="I463" s="10" t="s">
        <v>19</v>
      </c>
      <c r="J463" s="133" t="s">
        <v>988</v>
      </c>
      <c r="K463" s="131" t="s">
        <v>14</v>
      </c>
      <c r="L463" s="5" t="s">
        <v>14</v>
      </c>
      <c r="M463" s="16" t="s">
        <v>65</v>
      </c>
      <c r="N463" s="8" t="s">
        <v>1531</v>
      </c>
      <c r="O463" s="91" t="s">
        <v>1832</v>
      </c>
      <c r="P463" s="45" t="s">
        <v>540</v>
      </c>
      <c r="Q463" s="45" t="s">
        <v>1839</v>
      </c>
    </row>
    <row r="464" spans="1:17" ht="75" x14ac:dyDescent="0.25">
      <c r="A464" s="39">
        <f t="shared" si="6"/>
        <v>456</v>
      </c>
      <c r="B464" s="18">
        <v>42676</v>
      </c>
      <c r="C464" s="18">
        <v>42676</v>
      </c>
      <c r="D464" s="7">
        <v>34</v>
      </c>
      <c r="E464" s="61">
        <v>109016.31</v>
      </c>
      <c r="F464" s="95">
        <v>0</v>
      </c>
      <c r="G464" s="25" t="s">
        <v>1483</v>
      </c>
      <c r="H464" s="25" t="s">
        <v>1483</v>
      </c>
      <c r="I464" s="10" t="s">
        <v>118</v>
      </c>
      <c r="J464" s="133" t="s">
        <v>975</v>
      </c>
      <c r="K464" s="131" t="s">
        <v>14</v>
      </c>
      <c r="L464" s="5" t="s">
        <v>14</v>
      </c>
      <c r="M464" s="16" t="s">
        <v>1031</v>
      </c>
      <c r="N464" s="8" t="s">
        <v>510</v>
      </c>
      <c r="O464" s="91" t="s">
        <v>1833</v>
      </c>
      <c r="P464" s="45" t="s">
        <v>546</v>
      </c>
      <c r="Q464" s="45" t="s">
        <v>1836</v>
      </c>
    </row>
    <row r="465" spans="1:17" ht="75" x14ac:dyDescent="0.25">
      <c r="A465" s="39">
        <f t="shared" si="6"/>
        <v>457</v>
      </c>
      <c r="B465" s="18">
        <v>42676</v>
      </c>
      <c r="C465" s="18">
        <v>42676</v>
      </c>
      <c r="D465" s="7">
        <v>1960</v>
      </c>
      <c r="E465" s="61">
        <v>30000</v>
      </c>
      <c r="F465" s="95">
        <v>0</v>
      </c>
      <c r="G465" s="25" t="s">
        <v>84</v>
      </c>
      <c r="H465" s="25" t="s">
        <v>84</v>
      </c>
      <c r="I465" s="10" t="s">
        <v>19</v>
      </c>
      <c r="J465" s="133" t="s">
        <v>85</v>
      </c>
      <c r="K465" s="131" t="s">
        <v>14</v>
      </c>
      <c r="L465" s="5" t="s">
        <v>14</v>
      </c>
      <c r="M465" s="16" t="s">
        <v>86</v>
      </c>
      <c r="N465" s="8" t="s">
        <v>87</v>
      </c>
      <c r="O465" s="91" t="s">
        <v>1497</v>
      </c>
      <c r="P465" s="45" t="s">
        <v>551</v>
      </c>
      <c r="Q465" s="45" t="s">
        <v>1837</v>
      </c>
    </row>
    <row r="466" spans="1:17" ht="60" x14ac:dyDescent="0.25">
      <c r="A466" s="39">
        <f t="shared" si="6"/>
        <v>458</v>
      </c>
      <c r="B466" s="18">
        <v>42676</v>
      </c>
      <c r="C466" s="18">
        <v>42676</v>
      </c>
      <c r="D466" s="7">
        <v>1959</v>
      </c>
      <c r="E466" s="61">
        <v>168000</v>
      </c>
      <c r="F466" s="95">
        <v>0</v>
      </c>
      <c r="G466" s="25" t="s">
        <v>1600</v>
      </c>
      <c r="H466" s="25" t="s">
        <v>1600</v>
      </c>
      <c r="I466" s="10" t="s">
        <v>19</v>
      </c>
      <c r="J466" s="133" t="s">
        <v>1592</v>
      </c>
      <c r="K466" s="131" t="s">
        <v>14</v>
      </c>
      <c r="L466" s="5" t="s">
        <v>14</v>
      </c>
      <c r="M466" s="16" t="s">
        <v>917</v>
      </c>
      <c r="N466" s="8" t="s">
        <v>1599</v>
      </c>
      <c r="O466" s="91" t="s">
        <v>1834</v>
      </c>
      <c r="P466" s="45" t="s">
        <v>551</v>
      </c>
      <c r="Q466" s="45" t="s">
        <v>1835</v>
      </c>
    </row>
    <row r="467" spans="1:17" ht="75" x14ac:dyDescent="0.25">
      <c r="A467" s="39">
        <f t="shared" ref="A467:A530" si="7">A466+1</f>
        <v>459</v>
      </c>
      <c r="B467" s="18">
        <v>42677</v>
      </c>
      <c r="C467" s="18">
        <v>42677</v>
      </c>
      <c r="D467" s="7">
        <v>1956</v>
      </c>
      <c r="E467" s="61">
        <v>1286309.98</v>
      </c>
      <c r="F467" s="95">
        <v>0</v>
      </c>
      <c r="G467" s="25" t="s">
        <v>1271</v>
      </c>
      <c r="H467" s="25" t="s">
        <v>1271</v>
      </c>
      <c r="I467" s="10" t="s">
        <v>19</v>
      </c>
      <c r="J467" s="133" t="s">
        <v>54</v>
      </c>
      <c r="K467" s="131" t="s">
        <v>14</v>
      </c>
      <c r="L467" s="5" t="s">
        <v>14</v>
      </c>
      <c r="M467" s="16" t="s">
        <v>252</v>
      </c>
      <c r="N467" s="8" t="s">
        <v>1021</v>
      </c>
      <c r="O467" s="91" t="s">
        <v>1841</v>
      </c>
      <c r="P467" s="45" t="s">
        <v>551</v>
      </c>
      <c r="Q467" s="45" t="s">
        <v>1857</v>
      </c>
    </row>
    <row r="468" spans="1:17" ht="60" x14ac:dyDescent="0.25">
      <c r="A468" s="39">
        <f t="shared" si="7"/>
        <v>460</v>
      </c>
      <c r="B468" s="18">
        <v>42682</v>
      </c>
      <c r="C468" s="18">
        <v>42682</v>
      </c>
      <c r="D468" s="7">
        <v>4857</v>
      </c>
      <c r="E468" s="61">
        <v>176055.99</v>
      </c>
      <c r="F468" s="95">
        <v>0</v>
      </c>
      <c r="G468" s="25" t="s">
        <v>1855</v>
      </c>
      <c r="H468" s="25" t="s">
        <v>1855</v>
      </c>
      <c r="I468" s="10" t="s">
        <v>12</v>
      </c>
      <c r="J468" s="133" t="s">
        <v>1472</v>
      </c>
      <c r="K468" s="131" t="s">
        <v>14</v>
      </c>
      <c r="L468" s="5" t="s">
        <v>14</v>
      </c>
      <c r="M468" s="16" t="s">
        <v>1845</v>
      </c>
      <c r="N468" s="8" t="s">
        <v>1844</v>
      </c>
      <c r="O468" s="91" t="s">
        <v>1842</v>
      </c>
      <c r="P468" s="45" t="s">
        <v>551</v>
      </c>
      <c r="Q468" s="45" t="s">
        <v>1856</v>
      </c>
    </row>
    <row r="469" spans="1:17" ht="75" x14ac:dyDescent="0.25">
      <c r="A469" s="39">
        <f t="shared" si="7"/>
        <v>461</v>
      </c>
      <c r="B469" s="18">
        <v>42682</v>
      </c>
      <c r="C469" s="18">
        <v>42682</v>
      </c>
      <c r="D469" s="7">
        <v>4856</v>
      </c>
      <c r="E469" s="61">
        <v>315948.69</v>
      </c>
      <c r="F469" s="95">
        <v>0</v>
      </c>
      <c r="G469" s="25" t="s">
        <v>1575</v>
      </c>
      <c r="H469" s="25" t="s">
        <v>1575</v>
      </c>
      <c r="I469" s="10" t="s">
        <v>12</v>
      </c>
      <c r="J469" s="133" t="s">
        <v>1572</v>
      </c>
      <c r="K469" s="131" t="s">
        <v>14</v>
      </c>
      <c r="L469" s="5" t="s">
        <v>14</v>
      </c>
      <c r="M469" s="16" t="s">
        <v>1573</v>
      </c>
      <c r="N469" s="8" t="s">
        <v>470</v>
      </c>
      <c r="O469" s="91" t="s">
        <v>1843</v>
      </c>
      <c r="P469" s="45" t="s">
        <v>551</v>
      </c>
      <c r="Q469" s="45" t="s">
        <v>1854</v>
      </c>
    </row>
    <row r="470" spans="1:17" ht="75" x14ac:dyDescent="0.25">
      <c r="A470" s="39">
        <f t="shared" si="7"/>
        <v>462</v>
      </c>
      <c r="B470" s="18">
        <v>42683</v>
      </c>
      <c r="C470" s="18">
        <v>42683</v>
      </c>
      <c r="D470" s="7">
        <v>2039</v>
      </c>
      <c r="E470" s="61">
        <v>50000</v>
      </c>
      <c r="F470" s="95">
        <v>0</v>
      </c>
      <c r="G470" s="69" t="s">
        <v>417</v>
      </c>
      <c r="H470" s="69" t="s">
        <v>417</v>
      </c>
      <c r="I470" s="45" t="s">
        <v>387</v>
      </c>
      <c r="J470" s="133" t="s">
        <v>418</v>
      </c>
      <c r="K470" s="131" t="s">
        <v>14</v>
      </c>
      <c r="L470" s="5" t="s">
        <v>14</v>
      </c>
      <c r="M470" s="16" t="s">
        <v>65</v>
      </c>
      <c r="N470" s="8" t="s">
        <v>419</v>
      </c>
      <c r="O470" s="91" t="s">
        <v>1846</v>
      </c>
      <c r="P470" s="45" t="s">
        <v>551</v>
      </c>
      <c r="Q470" s="45" t="s">
        <v>1858</v>
      </c>
    </row>
    <row r="471" spans="1:17" ht="60" x14ac:dyDescent="0.25">
      <c r="A471" s="39">
        <f t="shared" si="7"/>
        <v>463</v>
      </c>
      <c r="B471" s="18">
        <v>42683</v>
      </c>
      <c r="C471" s="18">
        <v>42683</v>
      </c>
      <c r="D471" s="7">
        <v>2040</v>
      </c>
      <c r="E471" s="61">
        <v>681247.22</v>
      </c>
      <c r="F471" s="95">
        <v>0</v>
      </c>
      <c r="G471" s="25" t="s">
        <v>1485</v>
      </c>
      <c r="H471" s="25" t="s">
        <v>1485</v>
      </c>
      <c r="I471" s="10" t="s">
        <v>19</v>
      </c>
      <c r="J471" s="133" t="s">
        <v>1848</v>
      </c>
      <c r="K471" s="6" t="s">
        <v>26</v>
      </c>
      <c r="L471" s="5" t="s">
        <v>283</v>
      </c>
      <c r="M471" s="16"/>
      <c r="N471" s="8" t="s">
        <v>464</v>
      </c>
      <c r="O471" s="91" t="s">
        <v>1847</v>
      </c>
      <c r="P471" s="45" t="s">
        <v>550</v>
      </c>
      <c r="Q471" s="45" t="s">
        <v>1858</v>
      </c>
    </row>
    <row r="472" spans="1:17" ht="75" x14ac:dyDescent="0.25">
      <c r="A472" s="39">
        <f t="shared" si="7"/>
        <v>464</v>
      </c>
      <c r="B472" s="18">
        <v>42689</v>
      </c>
      <c r="C472" s="18">
        <v>42689</v>
      </c>
      <c r="D472" s="7">
        <v>2113</v>
      </c>
      <c r="E472" s="61">
        <v>144265.01</v>
      </c>
      <c r="F472" s="95">
        <v>0</v>
      </c>
      <c r="G472" s="25" t="s">
        <v>1861</v>
      </c>
      <c r="H472" s="25" t="s">
        <v>1861</v>
      </c>
      <c r="I472" s="10" t="s">
        <v>19</v>
      </c>
      <c r="J472" s="133" t="s">
        <v>1853</v>
      </c>
      <c r="K472" s="131" t="s">
        <v>14</v>
      </c>
      <c r="L472" s="5" t="s">
        <v>14</v>
      </c>
      <c r="M472" s="16" t="s">
        <v>1859</v>
      </c>
      <c r="N472" s="8" t="s">
        <v>213</v>
      </c>
      <c r="O472" s="91" t="s">
        <v>1849</v>
      </c>
      <c r="P472" s="45" t="s">
        <v>546</v>
      </c>
      <c r="Q472" s="45" t="s">
        <v>1862</v>
      </c>
    </row>
    <row r="473" spans="1:17" ht="75" x14ac:dyDescent="0.25">
      <c r="A473" s="39">
        <f t="shared" si="7"/>
        <v>465</v>
      </c>
      <c r="B473" s="18">
        <v>42689</v>
      </c>
      <c r="C473" s="18">
        <v>42689</v>
      </c>
      <c r="D473" s="7">
        <v>35</v>
      </c>
      <c r="E473" s="61">
        <v>957477.81</v>
      </c>
      <c r="F473" s="95">
        <v>0</v>
      </c>
      <c r="G473" s="25" t="s">
        <v>1756</v>
      </c>
      <c r="H473" s="25" t="s">
        <v>1756</v>
      </c>
      <c r="I473" s="10" t="s">
        <v>118</v>
      </c>
      <c r="J473" s="133" t="s">
        <v>1571</v>
      </c>
      <c r="K473" s="131" t="s">
        <v>14</v>
      </c>
      <c r="L473" s="5" t="s">
        <v>14</v>
      </c>
      <c r="M473" s="16" t="s">
        <v>1020</v>
      </c>
      <c r="N473" s="8" t="s">
        <v>1755</v>
      </c>
      <c r="O473" s="91" t="s">
        <v>1850</v>
      </c>
      <c r="P473" s="45" t="s">
        <v>551</v>
      </c>
      <c r="Q473" s="45" t="s">
        <v>1863</v>
      </c>
    </row>
    <row r="474" spans="1:17" ht="60" x14ac:dyDescent="0.25">
      <c r="A474" s="39">
        <f t="shared" si="7"/>
        <v>466</v>
      </c>
      <c r="B474" s="18">
        <v>42689</v>
      </c>
      <c r="C474" s="18">
        <v>42689</v>
      </c>
      <c r="D474" s="7">
        <v>2111</v>
      </c>
      <c r="E474" s="61">
        <v>1107000</v>
      </c>
      <c r="F474" s="95">
        <v>0</v>
      </c>
      <c r="G474" s="25" t="s">
        <v>1284</v>
      </c>
      <c r="H474" s="25" t="s">
        <v>1284</v>
      </c>
      <c r="I474" s="10" t="s">
        <v>19</v>
      </c>
      <c r="J474" s="133" t="s">
        <v>1283</v>
      </c>
      <c r="K474" s="131" t="s">
        <v>14</v>
      </c>
      <c r="L474" s="5" t="s">
        <v>14</v>
      </c>
      <c r="M474" s="16" t="s">
        <v>1286</v>
      </c>
      <c r="N474" s="8" t="s">
        <v>443</v>
      </c>
      <c r="O474" s="91" t="s">
        <v>1851</v>
      </c>
      <c r="P474" s="45" t="s">
        <v>551</v>
      </c>
      <c r="Q474" s="45" t="s">
        <v>1864</v>
      </c>
    </row>
    <row r="475" spans="1:17" ht="60" x14ac:dyDescent="0.25">
      <c r="A475" s="39">
        <f t="shared" si="7"/>
        <v>467</v>
      </c>
      <c r="B475" s="18">
        <v>42689</v>
      </c>
      <c r="C475" s="18">
        <v>42689</v>
      </c>
      <c r="D475" s="7">
        <v>2112</v>
      </c>
      <c r="E475" s="61">
        <v>211803.4</v>
      </c>
      <c r="F475" s="95">
        <v>0</v>
      </c>
      <c r="G475" s="25" t="s">
        <v>1272</v>
      </c>
      <c r="H475" s="25" t="s">
        <v>1272</v>
      </c>
      <c r="I475" s="10" t="s">
        <v>19</v>
      </c>
      <c r="J475" s="133" t="s">
        <v>1221</v>
      </c>
      <c r="K475" s="131" t="s">
        <v>1223</v>
      </c>
      <c r="L475" s="5" t="s">
        <v>1222</v>
      </c>
      <c r="M475" s="16" t="s">
        <v>1860</v>
      </c>
      <c r="N475" s="8" t="s">
        <v>218</v>
      </c>
      <c r="O475" s="91" t="s">
        <v>1852</v>
      </c>
      <c r="P475" s="45" t="s">
        <v>551</v>
      </c>
      <c r="Q475" s="45" t="s">
        <v>1865</v>
      </c>
    </row>
    <row r="476" spans="1:17" ht="75" x14ac:dyDescent="0.25">
      <c r="A476" s="39">
        <f t="shared" si="7"/>
        <v>468</v>
      </c>
      <c r="B476" s="18">
        <v>42690</v>
      </c>
      <c r="C476" s="18">
        <v>42690</v>
      </c>
      <c r="D476" s="7">
        <v>2115</v>
      </c>
      <c r="E476" s="61">
        <v>501574.22</v>
      </c>
      <c r="F476" s="95">
        <v>0</v>
      </c>
      <c r="G476" s="25" t="s">
        <v>1048</v>
      </c>
      <c r="H476" s="25" t="s">
        <v>1048</v>
      </c>
      <c r="I476" s="10" t="s">
        <v>19</v>
      </c>
      <c r="J476" s="133" t="s">
        <v>996</v>
      </c>
      <c r="K476" s="131" t="s">
        <v>14</v>
      </c>
      <c r="L476" s="5" t="s">
        <v>14</v>
      </c>
      <c r="M476" s="16" t="s">
        <v>208</v>
      </c>
      <c r="N476" s="8" t="s">
        <v>1026</v>
      </c>
      <c r="O476" s="91" t="s">
        <v>1866</v>
      </c>
      <c r="P476" s="45" t="s">
        <v>540</v>
      </c>
      <c r="Q476" s="45" t="s">
        <v>1868</v>
      </c>
    </row>
    <row r="477" spans="1:17" ht="60" x14ac:dyDescent="0.25">
      <c r="A477" s="39">
        <f t="shared" si="7"/>
        <v>469</v>
      </c>
      <c r="B477" s="18">
        <v>42690</v>
      </c>
      <c r="C477" s="18">
        <v>42690</v>
      </c>
      <c r="D477" s="7">
        <v>2114</v>
      </c>
      <c r="E477" s="61">
        <v>36288</v>
      </c>
      <c r="F477" s="95">
        <v>0</v>
      </c>
      <c r="G477" s="25" t="s">
        <v>1580</v>
      </c>
      <c r="H477" s="25" t="s">
        <v>1580</v>
      </c>
      <c r="I477" s="10" t="s">
        <v>19</v>
      </c>
      <c r="J477" s="133" t="s">
        <v>1508</v>
      </c>
      <c r="K477" s="131" t="s">
        <v>14</v>
      </c>
      <c r="L477" s="5" t="s">
        <v>14</v>
      </c>
      <c r="M477" s="16" t="s">
        <v>1528</v>
      </c>
      <c r="N477" s="8" t="s">
        <v>229</v>
      </c>
      <c r="O477" s="91" t="s">
        <v>1867</v>
      </c>
      <c r="P477" s="45" t="s">
        <v>540</v>
      </c>
      <c r="Q477" s="45" t="s">
        <v>1869</v>
      </c>
    </row>
    <row r="478" spans="1:17" ht="60" x14ac:dyDescent="0.25">
      <c r="A478" s="39">
        <f t="shared" si="7"/>
        <v>470</v>
      </c>
      <c r="B478" s="18">
        <v>42692</v>
      </c>
      <c r="C478" s="18">
        <v>42692</v>
      </c>
      <c r="D478" s="7">
        <v>37</v>
      </c>
      <c r="E478" s="61">
        <v>134351.51999999999</v>
      </c>
      <c r="F478" s="95">
        <v>0</v>
      </c>
      <c r="G478" s="25" t="s">
        <v>1895</v>
      </c>
      <c r="H478" s="25" t="s">
        <v>1895</v>
      </c>
      <c r="I478" s="10" t="s">
        <v>118</v>
      </c>
      <c r="J478" s="133" t="s">
        <v>983</v>
      </c>
      <c r="K478" s="131" t="s">
        <v>14</v>
      </c>
      <c r="L478" s="5" t="s">
        <v>14</v>
      </c>
      <c r="M478" s="16" t="s">
        <v>1017</v>
      </c>
      <c r="N478" s="8" t="s">
        <v>1875</v>
      </c>
      <c r="O478" s="91" t="s">
        <v>1870</v>
      </c>
      <c r="P478" s="45" t="s">
        <v>562</v>
      </c>
      <c r="Q478" s="45" t="s">
        <v>1879</v>
      </c>
    </row>
    <row r="479" spans="1:17" ht="60" x14ac:dyDescent="0.25">
      <c r="A479" s="39">
        <f t="shared" si="7"/>
        <v>471</v>
      </c>
      <c r="B479" s="18">
        <v>42692</v>
      </c>
      <c r="C479" s="18">
        <v>42692</v>
      </c>
      <c r="D479" s="7">
        <v>38</v>
      </c>
      <c r="E479" s="61">
        <v>109599.66</v>
      </c>
      <c r="F479" s="95">
        <v>0</v>
      </c>
      <c r="G479" s="25" t="s">
        <v>1897</v>
      </c>
      <c r="H479" s="25" t="s">
        <v>1897</v>
      </c>
      <c r="I479" s="10" t="s">
        <v>118</v>
      </c>
      <c r="J479" s="133" t="s">
        <v>1873</v>
      </c>
      <c r="K479" s="131" t="s">
        <v>14</v>
      </c>
      <c r="L479" s="5" t="s">
        <v>14</v>
      </c>
      <c r="M479" s="16" t="s">
        <v>1699</v>
      </c>
      <c r="N479" s="8" t="s">
        <v>1876</v>
      </c>
      <c r="O479" s="91" t="s">
        <v>1871</v>
      </c>
      <c r="P479" s="45" t="s">
        <v>577</v>
      </c>
      <c r="Q479" s="45" t="s">
        <v>1881</v>
      </c>
    </row>
    <row r="480" spans="1:17" ht="60" x14ac:dyDescent="0.25">
      <c r="A480" s="39">
        <f t="shared" si="7"/>
        <v>472</v>
      </c>
      <c r="B480" s="18">
        <v>42692</v>
      </c>
      <c r="C480" s="18">
        <v>42692</v>
      </c>
      <c r="D480" s="7">
        <v>2166</v>
      </c>
      <c r="E480" s="61">
        <v>157893.6</v>
      </c>
      <c r="F480" s="95">
        <v>0</v>
      </c>
      <c r="G480" s="25" t="s">
        <v>1896</v>
      </c>
      <c r="H480" s="25" t="s">
        <v>1896</v>
      </c>
      <c r="I480" s="10" t="s">
        <v>19</v>
      </c>
      <c r="J480" s="133" t="s">
        <v>1874</v>
      </c>
      <c r="K480" s="131" t="s">
        <v>14</v>
      </c>
      <c r="L480" s="5" t="s">
        <v>14</v>
      </c>
      <c r="M480" s="16" t="s">
        <v>1877</v>
      </c>
      <c r="N480" s="8" t="s">
        <v>1878</v>
      </c>
      <c r="O480" s="91" t="s">
        <v>1872</v>
      </c>
      <c r="P480" s="45" t="s">
        <v>577</v>
      </c>
      <c r="Q480" s="45" t="s">
        <v>1880</v>
      </c>
    </row>
    <row r="481" spans="1:17" ht="75" x14ac:dyDescent="0.25">
      <c r="A481" s="39">
        <f t="shared" si="7"/>
        <v>473</v>
      </c>
      <c r="B481" s="18">
        <v>42692</v>
      </c>
      <c r="C481" s="18">
        <v>42695</v>
      </c>
      <c r="D481" s="7">
        <v>36</v>
      </c>
      <c r="E481" s="61">
        <v>491000</v>
      </c>
      <c r="F481" s="95">
        <v>0</v>
      </c>
      <c r="G481" s="58" t="s">
        <v>1489</v>
      </c>
      <c r="H481" s="58" t="s">
        <v>1489</v>
      </c>
      <c r="I481" s="45" t="s">
        <v>118</v>
      </c>
      <c r="J481" s="133" t="s">
        <v>1246</v>
      </c>
      <c r="K481" s="6" t="s">
        <v>14</v>
      </c>
      <c r="L481" s="5" t="s">
        <v>14</v>
      </c>
      <c r="M481" s="16" t="s">
        <v>65</v>
      </c>
      <c r="N481" s="8" t="s">
        <v>1490</v>
      </c>
      <c r="O481" s="91" t="s">
        <v>1914</v>
      </c>
      <c r="P481" s="45" t="s">
        <v>551</v>
      </c>
      <c r="Q481" s="45" t="s">
        <v>1915</v>
      </c>
    </row>
    <row r="482" spans="1:17" ht="75" x14ac:dyDescent="0.25">
      <c r="A482" s="39">
        <f t="shared" si="7"/>
        <v>474</v>
      </c>
      <c r="B482" s="18">
        <v>42698</v>
      </c>
      <c r="C482" s="18">
        <v>42698</v>
      </c>
      <c r="D482" s="7">
        <v>2180</v>
      </c>
      <c r="E482" s="61">
        <v>317388.13</v>
      </c>
      <c r="F482" s="95">
        <v>0</v>
      </c>
      <c r="G482" s="25" t="s">
        <v>423</v>
      </c>
      <c r="H482" s="25" t="s">
        <v>423</v>
      </c>
      <c r="I482" s="10" t="s">
        <v>19</v>
      </c>
      <c r="J482" s="133" t="s">
        <v>1676</v>
      </c>
      <c r="K482" s="131" t="s">
        <v>14</v>
      </c>
      <c r="L482" s="5" t="s">
        <v>14</v>
      </c>
      <c r="M482" s="16" t="s">
        <v>65</v>
      </c>
      <c r="N482" s="8" t="s">
        <v>425</v>
      </c>
      <c r="O482" s="91" t="s">
        <v>1882</v>
      </c>
      <c r="P482" s="45" t="s">
        <v>562</v>
      </c>
      <c r="Q482" s="45" t="s">
        <v>1913</v>
      </c>
    </row>
    <row r="483" spans="1:17" ht="75" x14ac:dyDescent="0.25">
      <c r="A483" s="39">
        <f t="shared" si="7"/>
        <v>475</v>
      </c>
      <c r="B483" s="18">
        <v>42698</v>
      </c>
      <c r="C483" s="18">
        <v>42698</v>
      </c>
      <c r="D483" s="7">
        <v>2181</v>
      </c>
      <c r="E483" s="61">
        <v>50000</v>
      </c>
      <c r="F483" s="95">
        <v>0</v>
      </c>
      <c r="G483" s="25" t="s">
        <v>84</v>
      </c>
      <c r="H483" s="25" t="s">
        <v>84</v>
      </c>
      <c r="I483" s="10" t="s">
        <v>19</v>
      </c>
      <c r="J483" s="133" t="s">
        <v>85</v>
      </c>
      <c r="K483" s="131" t="s">
        <v>14</v>
      </c>
      <c r="L483" s="5" t="s">
        <v>14</v>
      </c>
      <c r="M483" s="16" t="s">
        <v>86</v>
      </c>
      <c r="N483" s="8" t="s">
        <v>87</v>
      </c>
      <c r="O483" s="91" t="s">
        <v>1497</v>
      </c>
      <c r="P483" s="45" t="s">
        <v>551</v>
      </c>
      <c r="Q483" s="45" t="s">
        <v>1911</v>
      </c>
    </row>
    <row r="484" spans="1:17" ht="60" x14ac:dyDescent="0.25">
      <c r="A484" s="39">
        <f t="shared" si="7"/>
        <v>476</v>
      </c>
      <c r="B484" s="18">
        <v>42698</v>
      </c>
      <c r="C484" s="18">
        <v>42698</v>
      </c>
      <c r="D484" s="7">
        <v>2182</v>
      </c>
      <c r="E484" s="61">
        <v>639478.5</v>
      </c>
      <c r="F484" s="95">
        <v>0</v>
      </c>
      <c r="G484" s="58" t="s">
        <v>738</v>
      </c>
      <c r="H484" s="11" t="s">
        <v>738</v>
      </c>
      <c r="I484" s="45" t="s">
        <v>387</v>
      </c>
      <c r="J484" s="133" t="s">
        <v>1002</v>
      </c>
      <c r="K484" s="131" t="s">
        <v>14</v>
      </c>
      <c r="L484" s="5" t="s">
        <v>14</v>
      </c>
      <c r="M484" s="16" t="s">
        <v>767</v>
      </c>
      <c r="N484" s="8" t="s">
        <v>770</v>
      </c>
      <c r="O484" s="91" t="s">
        <v>1883</v>
      </c>
      <c r="P484" s="45" t="s">
        <v>577</v>
      </c>
      <c r="Q484" s="45" t="s">
        <v>1910</v>
      </c>
    </row>
    <row r="485" spans="1:17" ht="60" x14ac:dyDescent="0.25">
      <c r="A485" s="39">
        <f t="shared" si="7"/>
        <v>477</v>
      </c>
      <c r="B485" s="18">
        <v>42699</v>
      </c>
      <c r="C485" s="18">
        <v>42699</v>
      </c>
      <c r="D485" s="7">
        <v>2183</v>
      </c>
      <c r="E485" s="61">
        <v>474103</v>
      </c>
      <c r="F485" s="95">
        <v>0</v>
      </c>
      <c r="G485" s="25" t="s">
        <v>431</v>
      </c>
      <c r="H485" s="25" t="s">
        <v>431</v>
      </c>
      <c r="I485" s="10" t="s">
        <v>19</v>
      </c>
      <c r="J485" s="133" t="s">
        <v>816</v>
      </c>
      <c r="K485" s="131" t="s">
        <v>14</v>
      </c>
      <c r="L485" s="5" t="s">
        <v>14</v>
      </c>
      <c r="M485" s="16" t="s">
        <v>1701</v>
      </c>
      <c r="N485" s="8" t="s">
        <v>434</v>
      </c>
      <c r="O485" s="91" t="s">
        <v>1884</v>
      </c>
      <c r="P485" s="45" t="s">
        <v>540</v>
      </c>
      <c r="Q485" s="45" t="s">
        <v>1912</v>
      </c>
    </row>
    <row r="486" spans="1:17" ht="75" x14ac:dyDescent="0.25">
      <c r="A486" s="39">
        <f t="shared" si="7"/>
        <v>478</v>
      </c>
      <c r="B486" s="18">
        <v>42702</v>
      </c>
      <c r="C486" s="18">
        <v>42702</v>
      </c>
      <c r="D486" s="7">
        <v>39</v>
      </c>
      <c r="E486" s="61">
        <v>213501.54</v>
      </c>
      <c r="F486" s="95">
        <v>0</v>
      </c>
      <c r="G486" s="25" t="s">
        <v>409</v>
      </c>
      <c r="H486" s="25" t="s">
        <v>409</v>
      </c>
      <c r="I486" s="10" t="s">
        <v>118</v>
      </c>
      <c r="J486" s="133" t="s">
        <v>410</v>
      </c>
      <c r="K486" s="131" t="s">
        <v>14</v>
      </c>
      <c r="L486" s="5" t="s">
        <v>14</v>
      </c>
      <c r="M486" s="16" t="s">
        <v>1373</v>
      </c>
      <c r="N486" s="8" t="s">
        <v>121</v>
      </c>
      <c r="O486" s="91" t="s">
        <v>1885</v>
      </c>
      <c r="P486" s="45" t="s">
        <v>551</v>
      </c>
      <c r="Q486" s="45" t="s">
        <v>1900</v>
      </c>
    </row>
    <row r="487" spans="1:17" ht="60" x14ac:dyDescent="0.25">
      <c r="A487" s="39">
        <f t="shared" si="7"/>
        <v>479</v>
      </c>
      <c r="B487" s="18">
        <v>42703</v>
      </c>
      <c r="C487" s="18">
        <v>42703</v>
      </c>
      <c r="D487" s="7">
        <v>2184</v>
      </c>
      <c r="E487" s="61">
        <v>14330.79</v>
      </c>
      <c r="F487" s="95">
        <v>0</v>
      </c>
      <c r="G487" s="25" t="s">
        <v>1048</v>
      </c>
      <c r="H487" s="25" t="s">
        <v>1048</v>
      </c>
      <c r="I487" s="10" t="s">
        <v>19</v>
      </c>
      <c r="J487" s="133" t="s">
        <v>1510</v>
      </c>
      <c r="K487" s="131" t="s">
        <v>14</v>
      </c>
      <c r="L487" s="5" t="s">
        <v>14</v>
      </c>
      <c r="M487" s="16" t="s">
        <v>208</v>
      </c>
      <c r="N487" s="8" t="s">
        <v>1026</v>
      </c>
      <c r="O487" s="91" t="s">
        <v>1886</v>
      </c>
      <c r="P487" s="45" t="s">
        <v>957</v>
      </c>
      <c r="Q487" s="45" t="s">
        <v>1908</v>
      </c>
    </row>
    <row r="488" spans="1:17" ht="60" x14ac:dyDescent="0.25">
      <c r="A488" s="39">
        <f t="shared" si="7"/>
        <v>480</v>
      </c>
      <c r="B488" s="18">
        <v>42703</v>
      </c>
      <c r="C488" s="18">
        <v>42703</v>
      </c>
      <c r="D488" s="7">
        <v>2185</v>
      </c>
      <c r="E488" s="61">
        <v>283608.65000000002</v>
      </c>
      <c r="F488" s="95">
        <v>0</v>
      </c>
      <c r="G488" s="25" t="s">
        <v>239</v>
      </c>
      <c r="H488" s="25" t="s">
        <v>239</v>
      </c>
      <c r="I488" s="10" t="s">
        <v>19</v>
      </c>
      <c r="J488" s="133" t="s">
        <v>240</v>
      </c>
      <c r="K488" s="131" t="s">
        <v>14</v>
      </c>
      <c r="L488" s="5" t="s">
        <v>14</v>
      </c>
      <c r="M488" s="16" t="s">
        <v>180</v>
      </c>
      <c r="N488" s="8" t="s">
        <v>241</v>
      </c>
      <c r="O488" s="91" t="s">
        <v>1887</v>
      </c>
      <c r="P488" s="45" t="s">
        <v>562</v>
      </c>
      <c r="Q488" s="45" t="s">
        <v>1907</v>
      </c>
    </row>
    <row r="489" spans="1:17" ht="60" x14ac:dyDescent="0.25">
      <c r="A489" s="39">
        <f t="shared" si="7"/>
        <v>481</v>
      </c>
      <c r="B489" s="18">
        <v>42703</v>
      </c>
      <c r="C489" s="18">
        <v>42703</v>
      </c>
      <c r="D489" s="7">
        <v>2186</v>
      </c>
      <c r="E489" s="61">
        <v>350000</v>
      </c>
      <c r="F489" s="95">
        <v>0</v>
      </c>
      <c r="G489" s="25" t="s">
        <v>1713</v>
      </c>
      <c r="H489" s="25" t="s">
        <v>1713</v>
      </c>
      <c r="I489" s="10" t="s">
        <v>19</v>
      </c>
      <c r="J489" s="133" t="s">
        <v>1667</v>
      </c>
      <c r="K489" s="139" t="s">
        <v>1223</v>
      </c>
      <c r="L489" s="5" t="s">
        <v>1222</v>
      </c>
      <c r="M489" s="16" t="s">
        <v>1711</v>
      </c>
      <c r="N489" s="8" t="s">
        <v>393</v>
      </c>
      <c r="O489" s="91" t="s">
        <v>1888</v>
      </c>
      <c r="P489" s="45" t="s">
        <v>551</v>
      </c>
      <c r="Q489" s="45" t="s">
        <v>1909</v>
      </c>
    </row>
    <row r="490" spans="1:17" ht="60" x14ac:dyDescent="0.25">
      <c r="A490" s="39">
        <f t="shared" si="7"/>
        <v>482</v>
      </c>
      <c r="B490" s="18">
        <v>42703</v>
      </c>
      <c r="C490" s="18">
        <v>42703</v>
      </c>
      <c r="D490" s="7">
        <v>2187</v>
      </c>
      <c r="E490" s="61">
        <v>324699.77</v>
      </c>
      <c r="F490" s="95">
        <v>0</v>
      </c>
      <c r="G490" s="25" t="s">
        <v>18</v>
      </c>
      <c r="H490" s="25" t="s">
        <v>18</v>
      </c>
      <c r="I490" s="10" t="s">
        <v>19</v>
      </c>
      <c r="J490" s="133" t="s">
        <v>166</v>
      </c>
      <c r="K490" s="6" t="s">
        <v>14</v>
      </c>
      <c r="L490" s="5" t="s">
        <v>14</v>
      </c>
      <c r="M490" s="16" t="s">
        <v>1033</v>
      </c>
      <c r="N490" s="8" t="s">
        <v>21</v>
      </c>
      <c r="O490" s="91" t="s">
        <v>1889</v>
      </c>
      <c r="P490" s="45" t="s">
        <v>551</v>
      </c>
      <c r="Q490" s="45" t="s">
        <v>1901</v>
      </c>
    </row>
    <row r="491" spans="1:17" ht="60" x14ac:dyDescent="0.25">
      <c r="A491" s="39">
        <f t="shared" si="7"/>
        <v>483</v>
      </c>
      <c r="B491" s="18">
        <v>42703</v>
      </c>
      <c r="C491" s="18">
        <v>42703</v>
      </c>
      <c r="D491" s="7">
        <v>5311</v>
      </c>
      <c r="E491" s="61">
        <v>171500</v>
      </c>
      <c r="F491" s="95">
        <v>0</v>
      </c>
      <c r="G491" s="25" t="s">
        <v>1696</v>
      </c>
      <c r="H491" s="25" t="s">
        <v>1696</v>
      </c>
      <c r="I491" s="10" t="s">
        <v>12</v>
      </c>
      <c r="J491" s="133" t="s">
        <v>274</v>
      </c>
      <c r="K491" s="131" t="s">
        <v>14</v>
      </c>
      <c r="L491" s="5" t="s">
        <v>14</v>
      </c>
      <c r="M491" s="16" t="s">
        <v>1695</v>
      </c>
      <c r="N491" s="8" t="s">
        <v>501</v>
      </c>
      <c r="O491" s="91" t="s">
        <v>1890</v>
      </c>
      <c r="P491" s="45" t="s">
        <v>540</v>
      </c>
      <c r="Q491" s="45" t="s">
        <v>1967</v>
      </c>
    </row>
    <row r="492" spans="1:17" ht="90" x14ac:dyDescent="0.25">
      <c r="A492" s="39">
        <f t="shared" si="7"/>
        <v>484</v>
      </c>
      <c r="B492" s="18">
        <v>42703</v>
      </c>
      <c r="C492" s="18">
        <v>42703</v>
      </c>
      <c r="D492" s="7">
        <v>2188</v>
      </c>
      <c r="E492" s="61">
        <v>652649.73</v>
      </c>
      <c r="F492" s="95">
        <v>0</v>
      </c>
      <c r="G492" s="92" t="s">
        <v>947</v>
      </c>
      <c r="H492" s="25" t="s">
        <v>947</v>
      </c>
      <c r="I492" s="20" t="s">
        <v>387</v>
      </c>
      <c r="J492" s="133" t="s">
        <v>824</v>
      </c>
      <c r="K492" s="6" t="s">
        <v>14</v>
      </c>
      <c r="L492" s="5" t="s">
        <v>14</v>
      </c>
      <c r="M492" s="16" t="s">
        <v>867</v>
      </c>
      <c r="N492" s="8" t="s">
        <v>948</v>
      </c>
      <c r="O492" s="91" t="s">
        <v>1891</v>
      </c>
      <c r="P492" s="45" t="s">
        <v>551</v>
      </c>
      <c r="Q492" s="45" t="s">
        <v>1905</v>
      </c>
    </row>
    <row r="493" spans="1:17" ht="60" x14ac:dyDescent="0.25">
      <c r="A493" s="39">
        <f t="shared" si="7"/>
        <v>485</v>
      </c>
      <c r="B493" s="18">
        <v>42703</v>
      </c>
      <c r="C493" s="18">
        <v>42703</v>
      </c>
      <c r="D493" s="7">
        <v>2189</v>
      </c>
      <c r="E493" s="61">
        <v>108752</v>
      </c>
      <c r="F493" s="95">
        <v>0</v>
      </c>
      <c r="G493" s="25" t="s">
        <v>431</v>
      </c>
      <c r="H493" s="25" t="s">
        <v>431</v>
      </c>
      <c r="I493" s="10" t="s">
        <v>19</v>
      </c>
      <c r="J493" s="133" t="s">
        <v>1681</v>
      </c>
      <c r="K493" s="131" t="s">
        <v>14</v>
      </c>
      <c r="L493" s="5" t="s">
        <v>14</v>
      </c>
      <c r="M493" s="16" t="s">
        <v>1701</v>
      </c>
      <c r="N493" s="8" t="s">
        <v>434</v>
      </c>
      <c r="O493" s="91" t="s">
        <v>1892</v>
      </c>
      <c r="P493" s="45" t="s">
        <v>540</v>
      </c>
      <c r="Q493" s="45" t="s">
        <v>1906</v>
      </c>
    </row>
    <row r="494" spans="1:17" ht="90" x14ac:dyDescent="0.25">
      <c r="A494" s="39">
        <f t="shared" si="7"/>
        <v>486</v>
      </c>
      <c r="B494" s="18">
        <v>42703</v>
      </c>
      <c r="C494" s="18">
        <v>42703</v>
      </c>
      <c r="D494" s="7">
        <v>2190</v>
      </c>
      <c r="E494" s="61">
        <v>132000</v>
      </c>
      <c r="F494" s="95">
        <v>0</v>
      </c>
      <c r="G494" s="58" t="s">
        <v>436</v>
      </c>
      <c r="H494" s="58" t="s">
        <v>436</v>
      </c>
      <c r="I494" s="45" t="s">
        <v>19</v>
      </c>
      <c r="J494" s="133" t="s">
        <v>437</v>
      </c>
      <c r="K494" s="131" t="s">
        <v>14</v>
      </c>
      <c r="L494" s="5" t="s">
        <v>14</v>
      </c>
      <c r="M494" s="16" t="s">
        <v>867</v>
      </c>
      <c r="N494" s="8" t="s">
        <v>439</v>
      </c>
      <c r="O494" s="91" t="s">
        <v>1893</v>
      </c>
      <c r="P494" s="45" t="s">
        <v>551</v>
      </c>
      <c r="Q494" s="45" t="s">
        <v>1903</v>
      </c>
    </row>
    <row r="495" spans="1:17" ht="75" x14ac:dyDescent="0.25">
      <c r="A495" s="39">
        <f t="shared" si="7"/>
        <v>487</v>
      </c>
      <c r="B495" s="18">
        <v>42703</v>
      </c>
      <c r="C495" s="18">
        <v>42703</v>
      </c>
      <c r="D495" s="7">
        <v>2191</v>
      </c>
      <c r="E495" s="61">
        <v>215425.79</v>
      </c>
      <c r="F495" s="95">
        <v>0</v>
      </c>
      <c r="G495" s="25" t="s">
        <v>941</v>
      </c>
      <c r="H495" s="25" t="s">
        <v>941</v>
      </c>
      <c r="I495" s="10" t="s">
        <v>387</v>
      </c>
      <c r="J495" s="133" t="s">
        <v>822</v>
      </c>
      <c r="K495" s="131" t="s">
        <v>14</v>
      </c>
      <c r="L495" s="5" t="s">
        <v>14</v>
      </c>
      <c r="M495" s="16" t="s">
        <v>322</v>
      </c>
      <c r="N495" s="8" t="s">
        <v>148</v>
      </c>
      <c r="O495" s="91" t="s">
        <v>1894</v>
      </c>
      <c r="P495" s="45" t="s">
        <v>540</v>
      </c>
      <c r="Q495" s="45" t="s">
        <v>1902</v>
      </c>
    </row>
    <row r="496" spans="1:17" ht="60" x14ac:dyDescent="0.25">
      <c r="A496" s="39">
        <f t="shared" si="7"/>
        <v>488</v>
      </c>
      <c r="B496" s="18">
        <v>42705</v>
      </c>
      <c r="C496" s="18">
        <v>42705</v>
      </c>
      <c r="D496" s="7">
        <v>2200</v>
      </c>
      <c r="E496" s="61">
        <v>9277.14</v>
      </c>
      <c r="F496" s="95">
        <v>0</v>
      </c>
      <c r="G496" s="25" t="s">
        <v>18</v>
      </c>
      <c r="H496" s="25" t="s">
        <v>18</v>
      </c>
      <c r="I496" s="10" t="s">
        <v>19</v>
      </c>
      <c r="J496" s="133" t="s">
        <v>1510</v>
      </c>
      <c r="K496" s="131" t="s">
        <v>14</v>
      </c>
      <c r="L496" s="5" t="s">
        <v>14</v>
      </c>
      <c r="M496" s="16" t="s">
        <v>1033</v>
      </c>
      <c r="N496" s="8" t="s">
        <v>21</v>
      </c>
      <c r="O496" s="91" t="s">
        <v>1918</v>
      </c>
      <c r="P496" s="45" t="s">
        <v>957</v>
      </c>
      <c r="Q496" s="45" t="s">
        <v>1928</v>
      </c>
    </row>
    <row r="497" spans="1:17" ht="75" x14ac:dyDescent="0.25">
      <c r="A497" s="39">
        <f t="shared" si="7"/>
        <v>489</v>
      </c>
      <c r="B497" s="18">
        <v>42705</v>
      </c>
      <c r="C497" s="18">
        <v>42705</v>
      </c>
      <c r="D497" s="7">
        <v>2201</v>
      </c>
      <c r="E497" s="61">
        <v>3840</v>
      </c>
      <c r="F497" s="95">
        <v>0</v>
      </c>
      <c r="G497" s="92" t="s">
        <v>1552</v>
      </c>
      <c r="H497" s="11" t="s">
        <v>963</v>
      </c>
      <c r="I497" s="10" t="s">
        <v>387</v>
      </c>
      <c r="J497" s="133" t="s">
        <v>1514</v>
      </c>
      <c r="K497" s="131" t="s">
        <v>14</v>
      </c>
      <c r="L497" s="5" t="s">
        <v>14</v>
      </c>
      <c r="M497" s="16" t="s">
        <v>960</v>
      </c>
      <c r="N497" s="8" t="s">
        <v>961</v>
      </c>
      <c r="O497" s="91" t="s">
        <v>1919</v>
      </c>
      <c r="P497" s="45" t="s">
        <v>573</v>
      </c>
      <c r="Q497" s="45" t="s">
        <v>1929</v>
      </c>
    </row>
    <row r="498" spans="1:17" ht="75" x14ac:dyDescent="0.25">
      <c r="A498" s="39">
        <f t="shared" si="7"/>
        <v>490</v>
      </c>
      <c r="B498" s="18">
        <v>42705</v>
      </c>
      <c r="C498" s="18">
        <v>42705</v>
      </c>
      <c r="D498" s="7">
        <v>2202</v>
      </c>
      <c r="E498" s="61">
        <v>24550.89</v>
      </c>
      <c r="F498" s="95">
        <v>0</v>
      </c>
      <c r="G498" s="92" t="s">
        <v>1552</v>
      </c>
      <c r="H498" s="11" t="s">
        <v>963</v>
      </c>
      <c r="I498" s="10" t="s">
        <v>387</v>
      </c>
      <c r="J498" s="133" t="s">
        <v>257</v>
      </c>
      <c r="K498" s="131" t="s">
        <v>14</v>
      </c>
      <c r="L498" s="5" t="s">
        <v>14</v>
      </c>
      <c r="M498" s="16" t="s">
        <v>960</v>
      </c>
      <c r="N498" s="8" t="s">
        <v>961</v>
      </c>
      <c r="O498" s="91" t="s">
        <v>1920</v>
      </c>
      <c r="P498" s="45" t="s">
        <v>957</v>
      </c>
      <c r="Q498" s="45" t="s">
        <v>1930</v>
      </c>
    </row>
    <row r="499" spans="1:17" ht="75" x14ac:dyDescent="0.25">
      <c r="A499" s="39">
        <f t="shared" si="7"/>
        <v>491</v>
      </c>
      <c r="B499" s="18">
        <v>42705</v>
      </c>
      <c r="C499" s="18">
        <v>42705</v>
      </c>
      <c r="D499" s="7">
        <v>2203</v>
      </c>
      <c r="E499" s="61">
        <v>39160.379999999997</v>
      </c>
      <c r="F499" s="95">
        <v>0</v>
      </c>
      <c r="G499" s="92" t="s">
        <v>1552</v>
      </c>
      <c r="H499" s="11" t="s">
        <v>963</v>
      </c>
      <c r="I499" s="10" t="s">
        <v>387</v>
      </c>
      <c r="J499" s="133" t="s">
        <v>257</v>
      </c>
      <c r="K499" s="131" t="s">
        <v>14</v>
      </c>
      <c r="L499" s="5" t="s">
        <v>14</v>
      </c>
      <c r="M499" s="16" t="s">
        <v>960</v>
      </c>
      <c r="N499" s="8" t="s">
        <v>961</v>
      </c>
      <c r="O499" s="91" t="s">
        <v>1921</v>
      </c>
      <c r="P499" s="45" t="s">
        <v>957</v>
      </c>
      <c r="Q499" s="45" t="s">
        <v>1931</v>
      </c>
    </row>
    <row r="500" spans="1:17" ht="60" x14ac:dyDescent="0.25">
      <c r="A500" s="39">
        <f t="shared" si="7"/>
        <v>492</v>
      </c>
      <c r="B500" s="18">
        <v>42705</v>
      </c>
      <c r="C500" s="18">
        <v>42705</v>
      </c>
      <c r="D500" s="7">
        <v>2204</v>
      </c>
      <c r="E500" s="61">
        <v>1379368.35</v>
      </c>
      <c r="F500" s="95">
        <v>0</v>
      </c>
      <c r="G500" s="25" t="s">
        <v>1626</v>
      </c>
      <c r="H500" s="25" t="s">
        <v>1626</v>
      </c>
      <c r="I500" s="10" t="s">
        <v>19</v>
      </c>
      <c r="J500" s="133" t="s">
        <v>1622</v>
      </c>
      <c r="K500" s="131" t="s">
        <v>14</v>
      </c>
      <c r="L500" s="5" t="s">
        <v>14</v>
      </c>
      <c r="M500" s="16" t="s">
        <v>774</v>
      </c>
      <c r="N500" s="8" t="s">
        <v>218</v>
      </c>
      <c r="O500" s="91" t="s">
        <v>1922</v>
      </c>
      <c r="P500" s="45" t="s">
        <v>551</v>
      </c>
      <c r="Q500" s="45" t="s">
        <v>1965</v>
      </c>
    </row>
    <row r="501" spans="1:17" ht="75" x14ac:dyDescent="0.25">
      <c r="A501" s="39">
        <f t="shared" si="7"/>
        <v>493</v>
      </c>
      <c r="B501" s="18">
        <v>42705</v>
      </c>
      <c r="C501" s="18">
        <v>42705</v>
      </c>
      <c r="D501" s="7">
        <v>2205</v>
      </c>
      <c r="E501" s="61">
        <v>47000</v>
      </c>
      <c r="F501" s="95">
        <v>0</v>
      </c>
      <c r="G501" s="92" t="s">
        <v>897</v>
      </c>
      <c r="H501" s="58" t="s">
        <v>340</v>
      </c>
      <c r="I501" s="45" t="s">
        <v>387</v>
      </c>
      <c r="J501" s="133" t="s">
        <v>201</v>
      </c>
      <c r="K501" s="131" t="s">
        <v>14</v>
      </c>
      <c r="L501" s="5" t="s">
        <v>14</v>
      </c>
      <c r="M501" s="16" t="s">
        <v>151</v>
      </c>
      <c r="N501" s="8" t="s">
        <v>447</v>
      </c>
      <c r="O501" s="91" t="s">
        <v>1923</v>
      </c>
      <c r="P501" s="45" t="s">
        <v>551</v>
      </c>
      <c r="Q501" s="45" t="s">
        <v>1943</v>
      </c>
    </row>
    <row r="502" spans="1:17" ht="75" x14ac:dyDescent="0.25">
      <c r="A502" s="39">
        <f t="shared" si="7"/>
        <v>494</v>
      </c>
      <c r="B502" s="18">
        <v>42705</v>
      </c>
      <c r="C502" s="18">
        <v>42705</v>
      </c>
      <c r="D502" s="7">
        <v>2206</v>
      </c>
      <c r="E502" s="61">
        <v>82700</v>
      </c>
      <c r="F502" s="95">
        <v>0</v>
      </c>
      <c r="G502" s="25" t="s">
        <v>894</v>
      </c>
      <c r="H502" s="25" t="s">
        <v>741</v>
      </c>
      <c r="I502" s="10" t="s">
        <v>387</v>
      </c>
      <c r="J502" s="133" t="s">
        <v>740</v>
      </c>
      <c r="K502" s="131" t="s">
        <v>14</v>
      </c>
      <c r="L502" s="5" t="s">
        <v>14</v>
      </c>
      <c r="M502" s="16" t="s">
        <v>768</v>
      </c>
      <c r="N502" s="8" t="s">
        <v>771</v>
      </c>
      <c r="O502" s="91" t="s">
        <v>1924</v>
      </c>
      <c r="P502" s="45" t="s">
        <v>551</v>
      </c>
      <c r="Q502" s="45" t="s">
        <v>1944</v>
      </c>
    </row>
    <row r="503" spans="1:17" ht="75" x14ac:dyDescent="0.25">
      <c r="A503" s="39">
        <f t="shared" si="7"/>
        <v>495</v>
      </c>
      <c r="B503" s="18">
        <v>42705</v>
      </c>
      <c r="C503" s="18">
        <v>42705</v>
      </c>
      <c r="D503" s="7">
        <v>2207</v>
      </c>
      <c r="E503" s="61">
        <v>105000</v>
      </c>
      <c r="F503" s="95">
        <v>0</v>
      </c>
      <c r="G503" s="25" t="s">
        <v>1049</v>
      </c>
      <c r="H503" s="25" t="s">
        <v>1049</v>
      </c>
      <c r="I503" s="10" t="s">
        <v>19</v>
      </c>
      <c r="J503" s="133" t="s">
        <v>810</v>
      </c>
      <c r="K503" s="131" t="s">
        <v>14</v>
      </c>
      <c r="L503" s="5" t="s">
        <v>14</v>
      </c>
      <c r="M503" s="16" t="s">
        <v>65</v>
      </c>
      <c r="N503" s="8" t="s">
        <v>1028</v>
      </c>
      <c r="O503" s="91" t="s">
        <v>1617</v>
      </c>
      <c r="P503" s="45" t="s">
        <v>551</v>
      </c>
      <c r="Q503" s="45" t="s">
        <v>1945</v>
      </c>
    </row>
    <row r="504" spans="1:17" ht="60" x14ac:dyDescent="0.25">
      <c r="A504" s="39">
        <f t="shared" si="7"/>
        <v>496</v>
      </c>
      <c r="B504" s="18">
        <v>42705</v>
      </c>
      <c r="C504" s="18">
        <v>42705</v>
      </c>
      <c r="D504" s="7">
        <v>5367</v>
      </c>
      <c r="E504" s="61">
        <v>104945.99</v>
      </c>
      <c r="F504" s="95">
        <v>0</v>
      </c>
      <c r="G504" s="25" t="s">
        <v>1481</v>
      </c>
      <c r="H504" s="25" t="s">
        <v>1481</v>
      </c>
      <c r="I504" s="10" t="s">
        <v>12</v>
      </c>
      <c r="J504" s="133" t="s">
        <v>1474</v>
      </c>
      <c r="K504" s="131" t="s">
        <v>14</v>
      </c>
      <c r="L504" s="5" t="s">
        <v>14</v>
      </c>
      <c r="M504" s="16" t="s">
        <v>1476</v>
      </c>
      <c r="N504" s="8" t="s">
        <v>195</v>
      </c>
      <c r="O504" s="91" t="s">
        <v>1925</v>
      </c>
      <c r="P504" s="45" t="s">
        <v>549</v>
      </c>
      <c r="Q504" s="45" t="s">
        <v>1947</v>
      </c>
    </row>
    <row r="505" spans="1:17" ht="75" x14ac:dyDescent="0.25">
      <c r="A505" s="39">
        <f t="shared" si="7"/>
        <v>497</v>
      </c>
      <c r="B505" s="18">
        <v>42705</v>
      </c>
      <c r="C505" s="18">
        <v>42705</v>
      </c>
      <c r="D505" s="7">
        <v>5368</v>
      </c>
      <c r="E505" s="61">
        <v>881677.23</v>
      </c>
      <c r="F505" s="95">
        <v>0</v>
      </c>
      <c r="G505" s="25" t="s">
        <v>1047</v>
      </c>
      <c r="H505" s="25" t="s">
        <v>1047</v>
      </c>
      <c r="I505" s="10" t="s">
        <v>12</v>
      </c>
      <c r="J505" s="133" t="s">
        <v>1448</v>
      </c>
      <c r="K505" s="131" t="s">
        <v>14</v>
      </c>
      <c r="L505" s="5" t="s">
        <v>14</v>
      </c>
      <c r="M505" s="16" t="s">
        <v>1019</v>
      </c>
      <c r="N505" s="8" t="s">
        <v>881</v>
      </c>
      <c r="O505" s="91" t="s">
        <v>1926</v>
      </c>
      <c r="P505" s="45" t="s">
        <v>551</v>
      </c>
      <c r="Q505" s="45" t="s">
        <v>1949</v>
      </c>
    </row>
    <row r="506" spans="1:17" ht="60" x14ac:dyDescent="0.25">
      <c r="A506" s="39">
        <f t="shared" si="7"/>
        <v>498</v>
      </c>
      <c r="B506" s="18">
        <v>42705</v>
      </c>
      <c r="C506" s="18">
        <v>42705</v>
      </c>
      <c r="D506" s="7">
        <v>5369</v>
      </c>
      <c r="E506" s="61">
        <v>178063.64</v>
      </c>
      <c r="F506" s="95">
        <v>0</v>
      </c>
      <c r="G506" s="25" t="s">
        <v>1803</v>
      </c>
      <c r="H506" s="25" t="s">
        <v>1803</v>
      </c>
      <c r="I506" s="10" t="s">
        <v>12</v>
      </c>
      <c r="J506" s="133" t="s">
        <v>1777</v>
      </c>
      <c r="K506" s="139" t="s">
        <v>26</v>
      </c>
      <c r="L506" s="5" t="s">
        <v>1801</v>
      </c>
      <c r="M506" s="16" t="s">
        <v>1802</v>
      </c>
      <c r="N506" s="8" t="s">
        <v>1021</v>
      </c>
      <c r="O506" s="91" t="s">
        <v>1927</v>
      </c>
      <c r="P506" s="45" t="s">
        <v>551</v>
      </c>
      <c r="Q506" s="45" t="s">
        <v>1946</v>
      </c>
    </row>
    <row r="507" spans="1:17" ht="75" x14ac:dyDescent="0.25">
      <c r="A507" s="39">
        <f t="shared" si="7"/>
        <v>499</v>
      </c>
      <c r="B507" s="18">
        <v>42706</v>
      </c>
      <c r="C507" s="18">
        <v>42706</v>
      </c>
      <c r="D507" s="7">
        <v>2209</v>
      </c>
      <c r="E507" s="61">
        <v>147000</v>
      </c>
      <c r="F507" s="95">
        <v>0</v>
      </c>
      <c r="G507" s="25" t="s">
        <v>1950</v>
      </c>
      <c r="H507" s="25" t="s">
        <v>1950</v>
      </c>
      <c r="I507" s="10" t="s">
        <v>19</v>
      </c>
      <c r="J507" s="133" t="s">
        <v>1933</v>
      </c>
      <c r="K507" s="139" t="s">
        <v>1223</v>
      </c>
      <c r="L507" s="5" t="s">
        <v>1222</v>
      </c>
      <c r="M507" s="16" t="s">
        <v>1711</v>
      </c>
      <c r="N507" s="8" t="s">
        <v>1948</v>
      </c>
      <c r="O507" s="91" t="s">
        <v>1932</v>
      </c>
      <c r="P507" s="45" t="s">
        <v>551</v>
      </c>
      <c r="Q507" s="45" t="s">
        <v>1951</v>
      </c>
    </row>
    <row r="508" spans="1:17" ht="75" x14ac:dyDescent="0.25">
      <c r="A508" s="39">
        <f t="shared" si="7"/>
        <v>500</v>
      </c>
      <c r="B508" s="18">
        <v>42710</v>
      </c>
      <c r="C508" s="18">
        <v>42710</v>
      </c>
      <c r="D508" s="7">
        <v>2128</v>
      </c>
      <c r="E508" s="61">
        <v>55583.02</v>
      </c>
      <c r="F508" s="95">
        <v>0</v>
      </c>
      <c r="G508" s="69" t="s">
        <v>417</v>
      </c>
      <c r="H508" s="69" t="s">
        <v>417</v>
      </c>
      <c r="I508" s="45" t="s">
        <v>387</v>
      </c>
      <c r="J508" s="133" t="s">
        <v>418</v>
      </c>
      <c r="K508" s="131" t="s">
        <v>14</v>
      </c>
      <c r="L508" s="5" t="s">
        <v>14</v>
      </c>
      <c r="M508" s="16" t="s">
        <v>65</v>
      </c>
      <c r="N508" s="8" t="s">
        <v>419</v>
      </c>
      <c r="O508" s="91" t="s">
        <v>1934</v>
      </c>
      <c r="P508" s="45" t="s">
        <v>551</v>
      </c>
      <c r="Q508" s="45" t="s">
        <v>1964</v>
      </c>
    </row>
    <row r="509" spans="1:17" ht="60" x14ac:dyDescent="0.25">
      <c r="A509" s="39">
        <f t="shared" si="7"/>
        <v>501</v>
      </c>
      <c r="B509" s="18">
        <v>42710</v>
      </c>
      <c r="C509" s="18">
        <v>42710</v>
      </c>
      <c r="D509" s="7">
        <v>2129</v>
      </c>
      <c r="E509" s="61">
        <v>184964.79</v>
      </c>
      <c r="F509" s="95">
        <v>0</v>
      </c>
      <c r="G509" s="25" t="s">
        <v>1270</v>
      </c>
      <c r="H509" s="25" t="s">
        <v>1270</v>
      </c>
      <c r="I509" s="10" t="s">
        <v>19</v>
      </c>
      <c r="J509" s="19" t="s">
        <v>1245</v>
      </c>
      <c r="K509" s="6" t="s">
        <v>14</v>
      </c>
      <c r="L509" s="5" t="s">
        <v>14</v>
      </c>
      <c r="M509" s="16" t="s">
        <v>890</v>
      </c>
      <c r="N509" s="8" t="s">
        <v>1253</v>
      </c>
      <c r="O509" s="91" t="s">
        <v>1935</v>
      </c>
      <c r="P509" s="45" t="s">
        <v>551</v>
      </c>
      <c r="Q509" s="45" t="s">
        <v>1963</v>
      </c>
    </row>
    <row r="510" spans="1:17" ht="75" x14ac:dyDescent="0.25">
      <c r="A510" s="39">
        <f t="shared" si="7"/>
        <v>502</v>
      </c>
      <c r="B510" s="18">
        <v>42710</v>
      </c>
      <c r="C510" s="18">
        <v>42710</v>
      </c>
      <c r="D510" s="7">
        <v>2129</v>
      </c>
      <c r="E510" s="61">
        <v>118639.39</v>
      </c>
      <c r="F510" s="95">
        <v>0</v>
      </c>
      <c r="G510" s="58" t="s">
        <v>1416</v>
      </c>
      <c r="H510" s="58" t="s">
        <v>1416</v>
      </c>
      <c r="I510" s="45" t="s">
        <v>19</v>
      </c>
      <c r="J510" s="133" t="s">
        <v>1397</v>
      </c>
      <c r="K510" s="6" t="s">
        <v>14</v>
      </c>
      <c r="L510" s="5" t="s">
        <v>14</v>
      </c>
      <c r="M510" s="16" t="s">
        <v>65</v>
      </c>
      <c r="N510" s="8" t="s">
        <v>1413</v>
      </c>
      <c r="O510" s="91" t="s">
        <v>1936</v>
      </c>
      <c r="P510" s="45" t="s">
        <v>551</v>
      </c>
      <c r="Q510" s="45" t="s">
        <v>1962</v>
      </c>
    </row>
    <row r="511" spans="1:17" ht="60" x14ac:dyDescent="0.25">
      <c r="A511" s="39">
        <f t="shared" si="7"/>
        <v>503</v>
      </c>
      <c r="B511" s="18">
        <v>42710</v>
      </c>
      <c r="C511" s="18">
        <v>42710</v>
      </c>
      <c r="D511" s="7">
        <v>5506</v>
      </c>
      <c r="E511" s="61">
        <v>158999.22</v>
      </c>
      <c r="F511" s="95">
        <v>0</v>
      </c>
      <c r="G511" s="25" t="s">
        <v>1961</v>
      </c>
      <c r="H511" s="25" t="s">
        <v>1961</v>
      </c>
      <c r="I511" s="10" t="s">
        <v>12</v>
      </c>
      <c r="J511" s="133" t="s">
        <v>1941</v>
      </c>
      <c r="K511" s="6" t="s">
        <v>14</v>
      </c>
      <c r="L511" s="5" t="s">
        <v>14</v>
      </c>
      <c r="M511" s="16" t="s">
        <v>1528</v>
      </c>
      <c r="N511" s="8" t="s">
        <v>1015</v>
      </c>
      <c r="O511" s="91" t="s">
        <v>1937</v>
      </c>
      <c r="P511" s="45" t="s">
        <v>600</v>
      </c>
      <c r="Q511" s="45" t="s">
        <v>1960</v>
      </c>
    </row>
    <row r="512" spans="1:17" ht="60" x14ac:dyDescent="0.25">
      <c r="A512" s="39">
        <f t="shared" si="7"/>
        <v>504</v>
      </c>
      <c r="B512" s="18">
        <v>42710</v>
      </c>
      <c r="C512" s="18">
        <v>42710</v>
      </c>
      <c r="D512" s="7">
        <v>5507</v>
      </c>
      <c r="E512" s="61">
        <v>57000</v>
      </c>
      <c r="F512" s="95">
        <v>0</v>
      </c>
      <c r="G512" s="25" t="s">
        <v>1953</v>
      </c>
      <c r="H512" s="25" t="s">
        <v>1953</v>
      </c>
      <c r="I512" s="10" t="s">
        <v>12</v>
      </c>
      <c r="J512" s="133" t="s">
        <v>1942</v>
      </c>
      <c r="K512" s="131" t="s">
        <v>14</v>
      </c>
      <c r="L512" s="5" t="s">
        <v>14</v>
      </c>
      <c r="M512" s="16" t="s">
        <v>187</v>
      </c>
      <c r="N512" s="8" t="s">
        <v>253</v>
      </c>
      <c r="O512" s="91" t="s">
        <v>1938</v>
      </c>
      <c r="P512" s="45" t="s">
        <v>1954</v>
      </c>
      <c r="Q512" s="45" t="s">
        <v>1955</v>
      </c>
    </row>
    <row r="513" spans="1:17" ht="75" x14ac:dyDescent="0.25">
      <c r="A513" s="39">
        <f t="shared" si="7"/>
        <v>505</v>
      </c>
      <c r="B513" s="18">
        <v>42710</v>
      </c>
      <c r="C513" s="18">
        <v>42710</v>
      </c>
      <c r="D513" s="7">
        <v>5508</v>
      </c>
      <c r="E513" s="61">
        <v>101500</v>
      </c>
      <c r="F513" s="95">
        <v>0</v>
      </c>
      <c r="G513" s="25" t="s">
        <v>1696</v>
      </c>
      <c r="H513" s="25" t="s">
        <v>1696</v>
      </c>
      <c r="I513" s="10" t="s">
        <v>12</v>
      </c>
      <c r="J513" s="133" t="s">
        <v>1688</v>
      </c>
      <c r="K513" s="131" t="s">
        <v>14</v>
      </c>
      <c r="L513" s="5" t="s">
        <v>14</v>
      </c>
      <c r="M513" s="16" t="s">
        <v>1695</v>
      </c>
      <c r="N513" s="8" t="s">
        <v>501</v>
      </c>
      <c r="O513" s="91" t="s">
        <v>1939</v>
      </c>
      <c r="P513" s="45" t="s">
        <v>540</v>
      </c>
      <c r="Q513" s="45" t="s">
        <v>1966</v>
      </c>
    </row>
    <row r="514" spans="1:17" ht="60" x14ac:dyDescent="0.25">
      <c r="A514" s="39">
        <f t="shared" si="7"/>
        <v>506</v>
      </c>
      <c r="B514" s="18">
        <v>42710</v>
      </c>
      <c r="C514" s="18">
        <v>42710</v>
      </c>
      <c r="D514" s="7">
        <v>5505</v>
      </c>
      <c r="E514" s="61">
        <v>107223</v>
      </c>
      <c r="F514" s="95">
        <v>0</v>
      </c>
      <c r="G514" s="25" t="s">
        <v>1959</v>
      </c>
      <c r="H514" s="25" t="s">
        <v>1959</v>
      </c>
      <c r="I514" s="10" t="s">
        <v>12</v>
      </c>
      <c r="J514" s="133" t="s">
        <v>816</v>
      </c>
      <c r="K514" s="131" t="s">
        <v>14</v>
      </c>
      <c r="L514" s="5" t="s">
        <v>14</v>
      </c>
      <c r="M514" s="16" t="s">
        <v>1956</v>
      </c>
      <c r="N514" s="8" t="s">
        <v>1957</v>
      </c>
      <c r="O514" s="91" t="s">
        <v>1940</v>
      </c>
      <c r="P514" s="45" t="s">
        <v>540</v>
      </c>
      <c r="Q514" s="45" t="s">
        <v>1958</v>
      </c>
    </row>
    <row r="515" spans="1:17" ht="75" x14ac:dyDescent="0.25">
      <c r="A515" s="39">
        <f t="shared" si="7"/>
        <v>507</v>
      </c>
      <c r="B515" s="18">
        <v>42712</v>
      </c>
      <c r="C515" s="18">
        <v>42712</v>
      </c>
      <c r="D515" s="7">
        <v>2224</v>
      </c>
      <c r="E515" s="61">
        <v>311926</v>
      </c>
      <c r="F515" s="95">
        <v>0</v>
      </c>
      <c r="G515" s="25" t="s">
        <v>874</v>
      </c>
      <c r="H515" s="25" t="s">
        <v>874</v>
      </c>
      <c r="I515" s="10" t="s">
        <v>387</v>
      </c>
      <c r="J515" s="133" t="s">
        <v>814</v>
      </c>
      <c r="K515" s="131" t="s">
        <v>14</v>
      </c>
      <c r="L515" s="5" t="s">
        <v>14</v>
      </c>
      <c r="M515" s="16" t="s">
        <v>872</v>
      </c>
      <c r="N515" s="8" t="s">
        <v>458</v>
      </c>
      <c r="O515" s="91" t="s">
        <v>1968</v>
      </c>
      <c r="P515" s="45" t="s">
        <v>549</v>
      </c>
      <c r="Q515" s="45" t="s">
        <v>1992</v>
      </c>
    </row>
    <row r="516" spans="1:17" ht="60" x14ac:dyDescent="0.25">
      <c r="A516" s="39">
        <f t="shared" si="7"/>
        <v>508</v>
      </c>
      <c r="B516" s="18">
        <v>42713</v>
      </c>
      <c r="C516" s="18">
        <v>42713</v>
      </c>
      <c r="D516" s="7">
        <v>5653</v>
      </c>
      <c r="E516" s="61">
        <v>77620.2</v>
      </c>
      <c r="F516" s="95">
        <v>0</v>
      </c>
      <c r="G516" s="25" t="s">
        <v>2001</v>
      </c>
      <c r="H516" s="25" t="s">
        <v>2001</v>
      </c>
      <c r="I516" s="10" t="s">
        <v>12</v>
      </c>
      <c r="J516" s="133" t="s">
        <v>311</v>
      </c>
      <c r="K516" s="139" t="s">
        <v>1997</v>
      </c>
      <c r="L516" s="5" t="s">
        <v>1999</v>
      </c>
      <c r="M516" s="16" t="s">
        <v>1998</v>
      </c>
      <c r="N516" s="8" t="s">
        <v>61</v>
      </c>
      <c r="O516" s="91" t="s">
        <v>1969</v>
      </c>
      <c r="P516" s="45" t="s">
        <v>550</v>
      </c>
      <c r="Q516" s="45" t="s">
        <v>2000</v>
      </c>
    </row>
    <row r="517" spans="1:17" ht="75" x14ac:dyDescent="0.25">
      <c r="A517" s="39">
        <f t="shared" si="7"/>
        <v>509</v>
      </c>
      <c r="B517" s="18">
        <v>42713</v>
      </c>
      <c r="C517" s="18">
        <v>42713</v>
      </c>
      <c r="D517" s="7">
        <v>40</v>
      </c>
      <c r="E517" s="61">
        <v>121240</v>
      </c>
      <c r="F517" s="95">
        <v>0</v>
      </c>
      <c r="G517" s="25" t="s">
        <v>1703</v>
      </c>
      <c r="H517" s="25" t="s">
        <v>1703</v>
      </c>
      <c r="I517" s="10" t="s">
        <v>118</v>
      </c>
      <c r="J517" s="133" t="s">
        <v>1674</v>
      </c>
      <c r="K517" s="139" t="s">
        <v>26</v>
      </c>
      <c r="L517" s="5" t="s">
        <v>248</v>
      </c>
      <c r="M517" s="16" t="s">
        <v>141</v>
      </c>
      <c r="N517" s="8" t="s">
        <v>213</v>
      </c>
      <c r="O517" s="91" t="s">
        <v>1970</v>
      </c>
      <c r="P517" s="45" t="s">
        <v>540</v>
      </c>
      <c r="Q517" s="45" t="s">
        <v>1991</v>
      </c>
    </row>
    <row r="518" spans="1:17" ht="60" x14ac:dyDescent="0.25">
      <c r="A518" s="39">
        <f t="shared" si="7"/>
        <v>510</v>
      </c>
      <c r="B518" s="18">
        <v>42713</v>
      </c>
      <c r="C518" s="18">
        <v>42713</v>
      </c>
      <c r="D518" s="7">
        <v>41</v>
      </c>
      <c r="E518" s="61">
        <v>35000</v>
      </c>
      <c r="F518" s="95">
        <v>0</v>
      </c>
      <c r="G518" s="25" t="s">
        <v>1703</v>
      </c>
      <c r="H518" s="25" t="s">
        <v>1703</v>
      </c>
      <c r="I518" s="10" t="s">
        <v>118</v>
      </c>
      <c r="J518" s="133" t="s">
        <v>207</v>
      </c>
      <c r="K518" s="139" t="s">
        <v>26</v>
      </c>
      <c r="L518" s="5" t="s">
        <v>248</v>
      </c>
      <c r="M518" s="16" t="s">
        <v>141</v>
      </c>
      <c r="N518" s="8" t="s">
        <v>213</v>
      </c>
      <c r="O518" s="91" t="s">
        <v>1971</v>
      </c>
      <c r="P518" s="45" t="s">
        <v>540</v>
      </c>
      <c r="Q518" s="45" t="s">
        <v>1991</v>
      </c>
    </row>
    <row r="519" spans="1:17" ht="75" x14ac:dyDescent="0.25">
      <c r="A519" s="39">
        <f t="shared" si="7"/>
        <v>511</v>
      </c>
      <c r="B519" s="18">
        <v>42713</v>
      </c>
      <c r="C519" s="18">
        <v>42713</v>
      </c>
      <c r="D519" s="7">
        <v>42</v>
      </c>
      <c r="E519" s="61">
        <v>255732.55</v>
      </c>
      <c r="F519" s="95">
        <v>0</v>
      </c>
      <c r="G519" s="25" t="s">
        <v>1897</v>
      </c>
      <c r="H519" s="25" t="s">
        <v>1897</v>
      </c>
      <c r="I519" s="10" t="s">
        <v>118</v>
      </c>
      <c r="J519" s="133" t="s">
        <v>1873</v>
      </c>
      <c r="K519" s="131" t="s">
        <v>14</v>
      </c>
      <c r="L519" s="5" t="s">
        <v>14</v>
      </c>
      <c r="M519" s="16" t="s">
        <v>1699</v>
      </c>
      <c r="N519" s="8" t="s">
        <v>1876</v>
      </c>
      <c r="O519" s="91" t="s">
        <v>1972</v>
      </c>
      <c r="P519" s="45" t="s">
        <v>577</v>
      </c>
      <c r="Q519" s="45" t="s">
        <v>1987</v>
      </c>
    </row>
    <row r="520" spans="1:17" ht="60" x14ac:dyDescent="0.25">
      <c r="A520" s="39">
        <f t="shared" si="7"/>
        <v>512</v>
      </c>
      <c r="B520" s="18">
        <v>42713</v>
      </c>
      <c r="C520" s="18">
        <v>42713</v>
      </c>
      <c r="D520" s="7">
        <v>43</v>
      </c>
      <c r="E520" s="61">
        <v>69759</v>
      </c>
      <c r="F520" s="95">
        <v>0</v>
      </c>
      <c r="G520" s="25" t="s">
        <v>1990</v>
      </c>
      <c r="H520" s="25" t="s">
        <v>1990</v>
      </c>
      <c r="I520" s="10" t="s">
        <v>118</v>
      </c>
      <c r="J520" s="133" t="s">
        <v>59</v>
      </c>
      <c r="K520" s="131" t="s">
        <v>14</v>
      </c>
      <c r="L520" s="5" t="s">
        <v>14</v>
      </c>
      <c r="M520" s="16" t="s">
        <v>1986</v>
      </c>
      <c r="N520" s="8" t="s">
        <v>1988</v>
      </c>
      <c r="O520" s="91" t="s">
        <v>1973</v>
      </c>
      <c r="P520" s="45" t="s">
        <v>540</v>
      </c>
      <c r="Q520" s="45" t="s">
        <v>1989</v>
      </c>
    </row>
    <row r="521" spans="1:17" ht="60" x14ac:dyDescent="0.25">
      <c r="A521" s="39">
        <f t="shared" si="7"/>
        <v>513</v>
      </c>
      <c r="B521" s="18">
        <v>42713</v>
      </c>
      <c r="C521" s="18">
        <v>42713</v>
      </c>
      <c r="D521" s="7">
        <v>44</v>
      </c>
      <c r="E521" s="61">
        <v>37500</v>
      </c>
      <c r="F521" s="95">
        <v>0</v>
      </c>
      <c r="G521" s="25" t="s">
        <v>1990</v>
      </c>
      <c r="H521" s="25" t="s">
        <v>1990</v>
      </c>
      <c r="I521" s="10" t="s">
        <v>118</v>
      </c>
      <c r="J521" s="133" t="s">
        <v>59</v>
      </c>
      <c r="K521" s="131" t="s">
        <v>14</v>
      </c>
      <c r="L521" s="5" t="s">
        <v>14</v>
      </c>
      <c r="M521" s="16" t="s">
        <v>1986</v>
      </c>
      <c r="N521" s="8" t="s">
        <v>1988</v>
      </c>
      <c r="O521" s="91" t="s">
        <v>1974</v>
      </c>
      <c r="P521" s="45" t="s">
        <v>540</v>
      </c>
      <c r="Q521" s="45" t="s">
        <v>1989</v>
      </c>
    </row>
    <row r="522" spans="1:17" ht="60" x14ac:dyDescent="0.25">
      <c r="A522" s="39">
        <f t="shared" si="7"/>
        <v>514</v>
      </c>
      <c r="B522" s="18">
        <v>42713</v>
      </c>
      <c r="C522" s="18">
        <v>42713</v>
      </c>
      <c r="D522" s="7">
        <v>2238</v>
      </c>
      <c r="E522" s="61">
        <v>55000</v>
      </c>
      <c r="F522" s="95">
        <v>0</v>
      </c>
      <c r="G522" s="25" t="s">
        <v>2003</v>
      </c>
      <c r="H522" s="25" t="s">
        <v>2003</v>
      </c>
      <c r="I522" s="10" t="s">
        <v>19</v>
      </c>
      <c r="J522" s="133" t="s">
        <v>1981</v>
      </c>
      <c r="K522" s="131" t="s">
        <v>14</v>
      </c>
      <c r="L522" s="5" t="s">
        <v>14</v>
      </c>
      <c r="M522" s="16" t="s">
        <v>50</v>
      </c>
      <c r="N522" s="8" t="s">
        <v>2002</v>
      </c>
      <c r="O522" s="91" t="s">
        <v>1975</v>
      </c>
      <c r="P522" s="45" t="s">
        <v>1598</v>
      </c>
      <c r="Q522" s="45" t="s">
        <v>2004</v>
      </c>
    </row>
    <row r="523" spans="1:17" ht="75" x14ac:dyDescent="0.25">
      <c r="A523" s="39">
        <f t="shared" si="7"/>
        <v>515</v>
      </c>
      <c r="B523" s="18">
        <v>42713</v>
      </c>
      <c r="C523" s="18">
        <v>42713</v>
      </c>
      <c r="D523" s="7">
        <v>2239</v>
      </c>
      <c r="E523" s="61">
        <v>840507.2</v>
      </c>
      <c r="F523" s="95">
        <v>0</v>
      </c>
      <c r="G523" s="25" t="s">
        <v>2007</v>
      </c>
      <c r="H523" s="25" t="s">
        <v>2007</v>
      </c>
      <c r="I523" s="10" t="s">
        <v>19</v>
      </c>
      <c r="J523" s="133" t="s">
        <v>321</v>
      </c>
      <c r="K523" s="131" t="s">
        <v>14</v>
      </c>
      <c r="L523" s="5" t="s">
        <v>14</v>
      </c>
      <c r="M523" s="16" t="s">
        <v>2005</v>
      </c>
      <c r="N523" s="8" t="s">
        <v>929</v>
      </c>
      <c r="O523" s="91" t="s">
        <v>1976</v>
      </c>
      <c r="P523" s="45" t="s">
        <v>537</v>
      </c>
      <c r="Q523" s="45" t="s">
        <v>2006</v>
      </c>
    </row>
    <row r="524" spans="1:17" ht="75" x14ac:dyDescent="0.25">
      <c r="A524" s="39">
        <f t="shared" si="7"/>
        <v>516</v>
      </c>
      <c r="B524" s="18">
        <v>42713</v>
      </c>
      <c r="C524" s="18">
        <v>42713</v>
      </c>
      <c r="D524" s="7">
        <v>2240</v>
      </c>
      <c r="E524" s="61">
        <v>94882.64</v>
      </c>
      <c r="F524" s="95">
        <v>0</v>
      </c>
      <c r="G524" s="25" t="s">
        <v>1268</v>
      </c>
      <c r="H524" s="25" t="s">
        <v>1268</v>
      </c>
      <c r="I524" s="10" t="s">
        <v>19</v>
      </c>
      <c r="J524" s="133" t="s">
        <v>1244</v>
      </c>
      <c r="K524" s="131" t="s">
        <v>14</v>
      </c>
      <c r="L524" s="5" t="s">
        <v>14</v>
      </c>
      <c r="M524" s="16" t="s">
        <v>1250</v>
      </c>
      <c r="N524" s="8" t="s">
        <v>1252</v>
      </c>
      <c r="O524" s="91" t="s">
        <v>1977</v>
      </c>
      <c r="P524" s="45" t="s">
        <v>577</v>
      </c>
      <c r="Q524" s="45" t="s">
        <v>1995</v>
      </c>
    </row>
    <row r="525" spans="1:17" ht="75" x14ac:dyDescent="0.25">
      <c r="A525" s="39">
        <f t="shared" si="7"/>
        <v>517</v>
      </c>
      <c r="B525" s="18">
        <v>42713</v>
      </c>
      <c r="C525" s="18">
        <v>42713</v>
      </c>
      <c r="D525" s="7">
        <v>2241</v>
      </c>
      <c r="E525" s="61">
        <v>108782.61</v>
      </c>
      <c r="F525" s="95">
        <v>0</v>
      </c>
      <c r="G525" s="25" t="s">
        <v>84</v>
      </c>
      <c r="H525" s="25" t="s">
        <v>84</v>
      </c>
      <c r="I525" s="10" t="s">
        <v>19</v>
      </c>
      <c r="J525" s="133" t="s">
        <v>85</v>
      </c>
      <c r="K525" s="131" t="s">
        <v>14</v>
      </c>
      <c r="L525" s="5" t="s">
        <v>14</v>
      </c>
      <c r="M525" s="16" t="s">
        <v>86</v>
      </c>
      <c r="N525" s="8" t="s">
        <v>87</v>
      </c>
      <c r="O525" s="91" t="s">
        <v>1978</v>
      </c>
      <c r="P525" s="45" t="s">
        <v>551</v>
      </c>
      <c r="Q525" s="45" t="s">
        <v>1996</v>
      </c>
    </row>
    <row r="526" spans="1:17" ht="60" x14ac:dyDescent="0.25">
      <c r="A526" s="39">
        <f t="shared" si="7"/>
        <v>518</v>
      </c>
      <c r="B526" s="18">
        <v>42713</v>
      </c>
      <c r="C526" s="18">
        <v>42713</v>
      </c>
      <c r="D526" s="7">
        <v>2242</v>
      </c>
      <c r="E526" s="61">
        <v>34237</v>
      </c>
      <c r="F526" s="95">
        <v>0</v>
      </c>
      <c r="G526" s="25" t="s">
        <v>1256</v>
      </c>
      <c r="H526" s="25" t="s">
        <v>1256</v>
      </c>
      <c r="I526" s="10" t="s">
        <v>19</v>
      </c>
      <c r="J526" s="133" t="s">
        <v>1002</v>
      </c>
      <c r="K526" s="131" t="s">
        <v>14</v>
      </c>
      <c r="L526" s="5" t="s">
        <v>14</v>
      </c>
      <c r="M526" s="16" t="s">
        <v>1251</v>
      </c>
      <c r="N526" s="8" t="s">
        <v>458</v>
      </c>
      <c r="O526" s="91" t="s">
        <v>1979</v>
      </c>
      <c r="P526" s="45" t="s">
        <v>546</v>
      </c>
      <c r="Q526" s="45" t="s">
        <v>1993</v>
      </c>
    </row>
    <row r="527" spans="1:17" ht="60" x14ac:dyDescent="0.25">
      <c r="A527" s="39">
        <f t="shared" si="7"/>
        <v>519</v>
      </c>
      <c r="B527" s="18">
        <v>42713</v>
      </c>
      <c r="C527" s="18">
        <v>42713</v>
      </c>
      <c r="D527" s="7">
        <v>2243</v>
      </c>
      <c r="E527" s="61">
        <v>85596.96</v>
      </c>
      <c r="F527" s="95">
        <v>0</v>
      </c>
      <c r="G527" s="25" t="s">
        <v>174</v>
      </c>
      <c r="H527" s="25" t="s">
        <v>174</v>
      </c>
      <c r="I527" s="10" t="s">
        <v>118</v>
      </c>
      <c r="J527" s="133" t="s">
        <v>1982</v>
      </c>
      <c r="K527" s="6" t="s">
        <v>14</v>
      </c>
      <c r="L527" s="5" t="s">
        <v>14</v>
      </c>
      <c r="M527" s="16" t="s">
        <v>65</v>
      </c>
      <c r="N527" s="8" t="s">
        <v>176</v>
      </c>
      <c r="O527" s="91" t="s">
        <v>1980</v>
      </c>
      <c r="P527" s="45" t="s">
        <v>551</v>
      </c>
      <c r="Q527" s="45" t="s">
        <v>1994</v>
      </c>
    </row>
    <row r="528" spans="1:17" ht="60" x14ac:dyDescent="0.25">
      <c r="A528" s="39">
        <f t="shared" si="7"/>
        <v>520</v>
      </c>
      <c r="B528" s="18">
        <v>42717</v>
      </c>
      <c r="C528" s="18">
        <v>42717</v>
      </c>
      <c r="D528" s="7">
        <v>2245</v>
      </c>
      <c r="E528" s="61">
        <v>129794.34</v>
      </c>
      <c r="F528" s="95">
        <v>0</v>
      </c>
      <c r="G528" s="25" t="s">
        <v>2010</v>
      </c>
      <c r="H528" s="25" t="s">
        <v>2010</v>
      </c>
      <c r="I528" s="10" t="s">
        <v>19</v>
      </c>
      <c r="J528" s="133" t="s">
        <v>763</v>
      </c>
      <c r="K528" s="6" t="s">
        <v>14</v>
      </c>
      <c r="L528" s="5" t="s">
        <v>14</v>
      </c>
      <c r="M528" s="16" t="s">
        <v>104</v>
      </c>
      <c r="N528" s="8" t="s">
        <v>2008</v>
      </c>
      <c r="O528" s="91" t="s">
        <v>1983</v>
      </c>
      <c r="P528" s="45" t="s">
        <v>562</v>
      </c>
      <c r="Q528" s="45" t="s">
        <v>2009</v>
      </c>
    </row>
    <row r="529" spans="1:17" ht="45" x14ac:dyDescent="0.25">
      <c r="A529" s="39">
        <f t="shared" si="7"/>
        <v>521</v>
      </c>
      <c r="B529" s="18">
        <v>42718</v>
      </c>
      <c r="C529" s="18">
        <v>42718</v>
      </c>
      <c r="D529" s="7">
        <v>2245</v>
      </c>
      <c r="E529" s="162">
        <v>-129794.34</v>
      </c>
      <c r="F529" s="95">
        <v>0</v>
      </c>
      <c r="G529" s="25" t="s">
        <v>2010</v>
      </c>
      <c r="H529" s="25" t="s">
        <v>2010</v>
      </c>
      <c r="I529" s="10" t="s">
        <v>19</v>
      </c>
      <c r="J529" s="133" t="s">
        <v>763</v>
      </c>
      <c r="K529" s="6" t="s">
        <v>14</v>
      </c>
      <c r="L529" s="5" t="s">
        <v>14</v>
      </c>
      <c r="M529" s="16" t="s">
        <v>104</v>
      </c>
      <c r="N529" s="8" t="s">
        <v>2008</v>
      </c>
      <c r="O529" s="94" t="s">
        <v>2041</v>
      </c>
      <c r="P529" s="45" t="s">
        <v>562</v>
      </c>
      <c r="Q529" s="45" t="s">
        <v>805</v>
      </c>
    </row>
    <row r="530" spans="1:17" ht="60" x14ac:dyDescent="0.25">
      <c r="A530" s="39">
        <f t="shared" si="7"/>
        <v>522</v>
      </c>
      <c r="B530" s="18">
        <v>42717</v>
      </c>
      <c r="C530" s="18">
        <v>42717</v>
      </c>
      <c r="D530" s="7">
        <v>2246</v>
      </c>
      <c r="E530" s="61">
        <v>208428.12</v>
      </c>
      <c r="F530" s="95">
        <v>0</v>
      </c>
      <c r="G530" s="25" t="s">
        <v>1787</v>
      </c>
      <c r="H530" s="25" t="s">
        <v>1787</v>
      </c>
      <c r="I530" s="10" t="s">
        <v>19</v>
      </c>
      <c r="J530" s="133" t="s">
        <v>1985</v>
      </c>
      <c r="K530" s="139" t="s">
        <v>26</v>
      </c>
      <c r="L530" s="5" t="s">
        <v>27</v>
      </c>
      <c r="M530" s="16" t="s">
        <v>1757</v>
      </c>
      <c r="N530" s="8" t="s">
        <v>56</v>
      </c>
      <c r="O530" s="91" t="s">
        <v>1984</v>
      </c>
      <c r="P530" s="45" t="s">
        <v>540</v>
      </c>
      <c r="Q530" s="45" t="s">
        <v>2011</v>
      </c>
    </row>
    <row r="531" spans="1:17" ht="60" x14ac:dyDescent="0.25">
      <c r="A531" s="39">
        <f t="shared" ref="A531:A584" si="8">A530+1</f>
        <v>523</v>
      </c>
      <c r="B531" s="18">
        <v>42720</v>
      </c>
      <c r="C531" s="18">
        <v>42720</v>
      </c>
      <c r="D531" s="7">
        <v>45</v>
      </c>
      <c r="E531" s="61">
        <v>147758.93</v>
      </c>
      <c r="F531" s="95">
        <v>0</v>
      </c>
      <c r="G531" s="25" t="s">
        <v>2025</v>
      </c>
      <c r="H531" s="25" t="s">
        <v>2025</v>
      </c>
      <c r="I531" s="10" t="s">
        <v>19</v>
      </c>
      <c r="J531" s="133" t="s">
        <v>2013</v>
      </c>
      <c r="K531" s="131" t="s">
        <v>14</v>
      </c>
      <c r="L531" s="5" t="s">
        <v>14</v>
      </c>
      <c r="M531" s="16" t="s">
        <v>1017</v>
      </c>
      <c r="N531" s="8" t="s">
        <v>924</v>
      </c>
      <c r="O531" s="91" t="s">
        <v>2012</v>
      </c>
      <c r="P531" s="45" t="s">
        <v>573</v>
      </c>
      <c r="Q531" s="45" t="s">
        <v>2026</v>
      </c>
    </row>
    <row r="532" spans="1:17" ht="60" x14ac:dyDescent="0.25">
      <c r="A532" s="39">
        <f t="shared" si="8"/>
        <v>524</v>
      </c>
      <c r="B532" s="18">
        <v>42723</v>
      </c>
      <c r="C532" s="18">
        <v>42723</v>
      </c>
      <c r="D532" s="7">
        <v>2305</v>
      </c>
      <c r="E532" s="61">
        <v>120000</v>
      </c>
      <c r="F532" s="95">
        <v>0</v>
      </c>
      <c r="G532" s="25" t="s">
        <v>1062</v>
      </c>
      <c r="H532" s="25" t="s">
        <v>1062</v>
      </c>
      <c r="I532" s="10" t="s">
        <v>19</v>
      </c>
      <c r="J532" s="133" t="s">
        <v>1002</v>
      </c>
      <c r="K532" s="131" t="s">
        <v>14</v>
      </c>
      <c r="L532" s="5" t="s">
        <v>14</v>
      </c>
      <c r="M532" s="16" t="s">
        <v>774</v>
      </c>
      <c r="N532" s="8" t="s">
        <v>501</v>
      </c>
      <c r="O532" s="91" t="s">
        <v>2014</v>
      </c>
      <c r="P532" s="45" t="s">
        <v>551</v>
      </c>
      <c r="Q532" s="45" t="s">
        <v>2028</v>
      </c>
    </row>
    <row r="533" spans="1:17" ht="60" x14ac:dyDescent="0.25">
      <c r="A533" s="39">
        <f t="shared" si="8"/>
        <v>525</v>
      </c>
      <c r="B533" s="18">
        <v>42723</v>
      </c>
      <c r="C533" s="18">
        <v>42723</v>
      </c>
      <c r="D533" s="7">
        <v>2306</v>
      </c>
      <c r="E533" s="61">
        <v>157296.70000000001</v>
      </c>
      <c r="F533" s="95">
        <v>0</v>
      </c>
      <c r="G533" s="25" t="s">
        <v>2030</v>
      </c>
      <c r="H533" s="25" t="s">
        <v>2030</v>
      </c>
      <c r="I533" s="10" t="s">
        <v>19</v>
      </c>
      <c r="J533" s="133" t="s">
        <v>1002</v>
      </c>
      <c r="K533" s="131" t="s">
        <v>14</v>
      </c>
      <c r="L533" s="5" t="s">
        <v>14</v>
      </c>
      <c r="M533" s="16" t="s">
        <v>2027</v>
      </c>
      <c r="N533" s="8" t="s">
        <v>61</v>
      </c>
      <c r="O533" s="91" t="s">
        <v>2015</v>
      </c>
      <c r="P533" s="45" t="s">
        <v>540</v>
      </c>
      <c r="Q533" s="45" t="s">
        <v>2029</v>
      </c>
    </row>
    <row r="534" spans="1:17" ht="60" x14ac:dyDescent="0.25">
      <c r="A534" s="39">
        <f t="shared" si="8"/>
        <v>526</v>
      </c>
      <c r="B534" s="18">
        <v>42723</v>
      </c>
      <c r="C534" s="18">
        <v>42723</v>
      </c>
      <c r="D534" s="7">
        <v>2307</v>
      </c>
      <c r="E534" s="61">
        <v>234502.8</v>
      </c>
      <c r="F534" s="95">
        <v>0</v>
      </c>
      <c r="G534" s="25" t="s">
        <v>2030</v>
      </c>
      <c r="H534" s="25" t="s">
        <v>2030</v>
      </c>
      <c r="I534" s="10" t="s">
        <v>19</v>
      </c>
      <c r="J534" s="133" t="s">
        <v>816</v>
      </c>
      <c r="K534" s="131" t="s">
        <v>14</v>
      </c>
      <c r="L534" s="5" t="s">
        <v>14</v>
      </c>
      <c r="M534" s="16" t="s">
        <v>2027</v>
      </c>
      <c r="N534" s="8" t="s">
        <v>61</v>
      </c>
      <c r="O534" s="91" t="s">
        <v>2016</v>
      </c>
      <c r="P534" s="45" t="s">
        <v>540</v>
      </c>
      <c r="Q534" s="45" t="s">
        <v>2029</v>
      </c>
    </row>
    <row r="535" spans="1:17" ht="60" x14ac:dyDescent="0.25">
      <c r="A535" s="39">
        <f t="shared" si="8"/>
        <v>527</v>
      </c>
      <c r="B535" s="18">
        <v>42723</v>
      </c>
      <c r="C535" s="18">
        <v>42723</v>
      </c>
      <c r="D535" s="7">
        <v>2308</v>
      </c>
      <c r="E535" s="61">
        <v>187838.16</v>
      </c>
      <c r="F535" s="95">
        <v>0</v>
      </c>
      <c r="G535" s="25" t="s">
        <v>316</v>
      </c>
      <c r="H535" s="25" t="s">
        <v>316</v>
      </c>
      <c r="I535" s="10" t="s">
        <v>19</v>
      </c>
      <c r="J535" s="133" t="s">
        <v>403</v>
      </c>
      <c r="K535" s="131" t="s">
        <v>14</v>
      </c>
      <c r="L535" s="5" t="s">
        <v>14</v>
      </c>
      <c r="M535" s="16" t="s">
        <v>317</v>
      </c>
      <c r="N535" s="8" t="s">
        <v>318</v>
      </c>
      <c r="O535" s="91" t="s">
        <v>2017</v>
      </c>
      <c r="P535" s="45" t="s">
        <v>2031</v>
      </c>
      <c r="Q535" s="45" t="s">
        <v>2032</v>
      </c>
    </row>
    <row r="536" spans="1:17" ht="60" x14ac:dyDescent="0.25">
      <c r="A536" s="39">
        <f t="shared" si="8"/>
        <v>528</v>
      </c>
      <c r="B536" s="18">
        <v>42724</v>
      </c>
      <c r="C536" s="18">
        <v>42724</v>
      </c>
      <c r="D536" s="7">
        <v>2324</v>
      </c>
      <c r="E536" s="61">
        <v>208912.05</v>
      </c>
      <c r="F536" s="95">
        <v>0</v>
      </c>
      <c r="G536" s="25" t="s">
        <v>1797</v>
      </c>
      <c r="H536" s="25" t="s">
        <v>1797</v>
      </c>
      <c r="I536" s="10" t="s">
        <v>19</v>
      </c>
      <c r="J536" s="133" t="s">
        <v>1430</v>
      </c>
      <c r="K536" s="131" t="s">
        <v>14</v>
      </c>
      <c r="L536" s="5" t="s">
        <v>14</v>
      </c>
      <c r="M536" s="16" t="s">
        <v>1795</v>
      </c>
      <c r="N536" s="8" t="s">
        <v>142</v>
      </c>
      <c r="O536" s="91" t="s">
        <v>2018</v>
      </c>
      <c r="P536" s="45" t="s">
        <v>546</v>
      </c>
      <c r="Q536" s="45" t="s">
        <v>2045</v>
      </c>
    </row>
    <row r="537" spans="1:17" ht="60" x14ac:dyDescent="0.25">
      <c r="A537" s="39">
        <f t="shared" si="8"/>
        <v>529</v>
      </c>
      <c r="B537" s="18">
        <v>42724</v>
      </c>
      <c r="C537" s="18">
        <v>42724</v>
      </c>
      <c r="D537" s="7">
        <v>2325</v>
      </c>
      <c r="E537" s="61">
        <v>8551.09</v>
      </c>
      <c r="F537" s="95">
        <v>0</v>
      </c>
      <c r="G537" s="58" t="s">
        <v>765</v>
      </c>
      <c r="H537" s="58" t="s">
        <v>765</v>
      </c>
      <c r="I537" s="45" t="s">
        <v>387</v>
      </c>
      <c r="J537" s="19" t="s">
        <v>763</v>
      </c>
      <c r="K537" s="6" t="s">
        <v>14</v>
      </c>
      <c r="L537" s="5" t="s">
        <v>14</v>
      </c>
      <c r="M537" s="16" t="s">
        <v>774</v>
      </c>
      <c r="N537" s="8" t="s">
        <v>195</v>
      </c>
      <c r="O537" s="91" t="s">
        <v>1399</v>
      </c>
      <c r="P537" s="45" t="s">
        <v>562</v>
      </c>
      <c r="Q537" s="45" t="s">
        <v>194</v>
      </c>
    </row>
    <row r="538" spans="1:17" ht="45" x14ac:dyDescent="0.25">
      <c r="A538" s="39">
        <f t="shared" si="8"/>
        <v>530</v>
      </c>
      <c r="B538" s="18">
        <v>42725</v>
      </c>
      <c r="C538" s="18">
        <v>42725</v>
      </c>
      <c r="D538" s="7">
        <v>2325</v>
      </c>
      <c r="E538" s="162">
        <v>-8551.09</v>
      </c>
      <c r="F538" s="95">
        <v>0</v>
      </c>
      <c r="G538" s="58" t="s">
        <v>765</v>
      </c>
      <c r="H538" s="58" t="s">
        <v>765</v>
      </c>
      <c r="I538" s="45" t="s">
        <v>387</v>
      </c>
      <c r="J538" s="19" t="s">
        <v>763</v>
      </c>
      <c r="K538" s="6" t="s">
        <v>14</v>
      </c>
      <c r="L538" s="5" t="s">
        <v>14</v>
      </c>
      <c r="M538" s="16" t="s">
        <v>774</v>
      </c>
      <c r="N538" s="8" t="s">
        <v>195</v>
      </c>
      <c r="O538" s="94" t="s">
        <v>2040</v>
      </c>
      <c r="P538" s="45" t="s">
        <v>562</v>
      </c>
      <c r="Q538" s="45" t="s">
        <v>805</v>
      </c>
    </row>
    <row r="539" spans="1:17" ht="75" x14ac:dyDescent="0.25">
      <c r="A539" s="39">
        <f t="shared" si="8"/>
        <v>531</v>
      </c>
      <c r="B539" s="18">
        <v>42724</v>
      </c>
      <c r="C539" s="18">
        <v>42724</v>
      </c>
      <c r="D539" s="7">
        <v>2326</v>
      </c>
      <c r="E539" s="61">
        <v>126654</v>
      </c>
      <c r="F539" s="95">
        <v>0</v>
      </c>
      <c r="G539" s="92" t="s">
        <v>888</v>
      </c>
      <c r="H539" s="11" t="s">
        <v>478</v>
      </c>
      <c r="I539" s="45" t="s">
        <v>387</v>
      </c>
      <c r="J539" s="133" t="s">
        <v>479</v>
      </c>
      <c r="K539" s="131" t="s">
        <v>14</v>
      </c>
      <c r="L539" s="5" t="s">
        <v>14</v>
      </c>
      <c r="M539" s="16" t="s">
        <v>887</v>
      </c>
      <c r="N539" s="8" t="s">
        <v>722</v>
      </c>
      <c r="O539" s="91" t="s">
        <v>1616</v>
      </c>
      <c r="P539" s="45" t="s">
        <v>562</v>
      </c>
      <c r="Q539" s="45" t="s">
        <v>2034</v>
      </c>
    </row>
    <row r="540" spans="1:17" ht="75" x14ac:dyDescent="0.25">
      <c r="A540" s="39">
        <f t="shared" si="8"/>
        <v>532</v>
      </c>
      <c r="B540" s="18">
        <v>42724</v>
      </c>
      <c r="C540" s="18">
        <v>42724</v>
      </c>
      <c r="D540" s="7">
        <v>2327</v>
      </c>
      <c r="E540" s="61">
        <v>336618.34</v>
      </c>
      <c r="F540" s="95">
        <v>0</v>
      </c>
      <c r="G540" s="25" t="s">
        <v>1861</v>
      </c>
      <c r="H540" s="25" t="s">
        <v>1861</v>
      </c>
      <c r="I540" s="10" t="s">
        <v>19</v>
      </c>
      <c r="J540" s="133" t="s">
        <v>1853</v>
      </c>
      <c r="K540" s="131" t="s">
        <v>14</v>
      </c>
      <c r="L540" s="5" t="s">
        <v>14</v>
      </c>
      <c r="M540" s="16" t="s">
        <v>1859</v>
      </c>
      <c r="N540" s="8" t="s">
        <v>213</v>
      </c>
      <c r="O540" s="91" t="s">
        <v>2019</v>
      </c>
      <c r="P540" s="45" t="s">
        <v>546</v>
      </c>
      <c r="Q540" s="45" t="s">
        <v>2035</v>
      </c>
    </row>
    <row r="541" spans="1:17" ht="75" x14ac:dyDescent="0.25">
      <c r="A541" s="39">
        <f t="shared" si="8"/>
        <v>533</v>
      </c>
      <c r="B541" s="18">
        <v>42724</v>
      </c>
      <c r="C541" s="18">
        <v>42724</v>
      </c>
      <c r="D541" s="7">
        <v>2328</v>
      </c>
      <c r="E541" s="61">
        <v>35979.129999999997</v>
      </c>
      <c r="F541" s="95">
        <v>0</v>
      </c>
      <c r="G541" s="25" t="s">
        <v>1217</v>
      </c>
      <c r="H541" s="25" t="s">
        <v>1217</v>
      </c>
      <c r="I541" s="10" t="s">
        <v>19</v>
      </c>
      <c r="J541" s="133" t="s">
        <v>975</v>
      </c>
      <c r="K541" s="131" t="s">
        <v>14</v>
      </c>
      <c r="L541" s="5" t="s">
        <v>14</v>
      </c>
      <c r="M541" s="16" t="s">
        <v>1012</v>
      </c>
      <c r="N541" s="8" t="s">
        <v>918</v>
      </c>
      <c r="O541" s="91" t="s">
        <v>2020</v>
      </c>
      <c r="P541" s="45" t="s">
        <v>577</v>
      </c>
      <c r="Q541" s="45" t="s">
        <v>2033</v>
      </c>
    </row>
    <row r="542" spans="1:17" ht="75" x14ac:dyDescent="0.25">
      <c r="A542" s="39">
        <f t="shared" si="8"/>
        <v>534</v>
      </c>
      <c r="B542" s="18">
        <v>42724</v>
      </c>
      <c r="C542" s="18">
        <v>42724</v>
      </c>
      <c r="D542" s="7">
        <v>2329</v>
      </c>
      <c r="E542" s="61">
        <v>305422.59999999998</v>
      </c>
      <c r="F542" s="95">
        <v>0</v>
      </c>
      <c r="G542" s="25" t="s">
        <v>1729</v>
      </c>
      <c r="H542" s="25" t="s">
        <v>1729</v>
      </c>
      <c r="I542" s="10" t="s">
        <v>19</v>
      </c>
      <c r="J542" s="133" t="s">
        <v>1682</v>
      </c>
      <c r="K542" s="131" t="s">
        <v>14</v>
      </c>
      <c r="L542" s="5" t="s">
        <v>14</v>
      </c>
      <c r="M542" s="16" t="s">
        <v>1720</v>
      </c>
      <c r="N542" s="8" t="s">
        <v>203</v>
      </c>
      <c r="O542" s="91" t="s">
        <v>2021</v>
      </c>
      <c r="P542" s="45" t="s">
        <v>549</v>
      </c>
      <c r="Q542" s="45" t="s">
        <v>2037</v>
      </c>
    </row>
    <row r="543" spans="1:17" ht="75" x14ac:dyDescent="0.25">
      <c r="A543" s="39">
        <f t="shared" si="8"/>
        <v>535</v>
      </c>
      <c r="B543" s="18">
        <v>42724</v>
      </c>
      <c r="C543" s="18">
        <v>42724</v>
      </c>
      <c r="D543" s="7">
        <v>2330</v>
      </c>
      <c r="E543" s="61">
        <v>331829.53999999998</v>
      </c>
      <c r="F543" s="95">
        <v>0</v>
      </c>
      <c r="G543" s="25" t="s">
        <v>919</v>
      </c>
      <c r="H543" s="25" t="s">
        <v>902</v>
      </c>
      <c r="I543" s="10" t="s">
        <v>387</v>
      </c>
      <c r="J543" s="133" t="s">
        <v>811</v>
      </c>
      <c r="K543" s="131" t="s">
        <v>14</v>
      </c>
      <c r="L543" s="5" t="s">
        <v>14</v>
      </c>
      <c r="M543" s="16" t="s">
        <v>917</v>
      </c>
      <c r="N543" s="8" t="s">
        <v>918</v>
      </c>
      <c r="O543" s="91" t="s">
        <v>2022</v>
      </c>
      <c r="P543" s="45" t="s">
        <v>915</v>
      </c>
      <c r="Q543" s="45" t="s">
        <v>2038</v>
      </c>
    </row>
    <row r="544" spans="1:17" ht="60" x14ac:dyDescent="0.25">
      <c r="A544" s="39">
        <f t="shared" si="8"/>
        <v>536</v>
      </c>
      <c r="B544" s="18">
        <v>42724</v>
      </c>
      <c r="C544" s="18">
        <v>42724</v>
      </c>
      <c r="D544" s="7">
        <v>2331</v>
      </c>
      <c r="E544" s="61">
        <v>74000</v>
      </c>
      <c r="F544" s="95">
        <v>0</v>
      </c>
      <c r="G544" s="25" t="s">
        <v>1284</v>
      </c>
      <c r="H544" s="25" t="s">
        <v>1284</v>
      </c>
      <c r="I544" s="10" t="s">
        <v>19</v>
      </c>
      <c r="J544" s="133" t="s">
        <v>1283</v>
      </c>
      <c r="K544" s="131" t="s">
        <v>14</v>
      </c>
      <c r="L544" s="5" t="s">
        <v>14</v>
      </c>
      <c r="M544" s="16" t="s">
        <v>1286</v>
      </c>
      <c r="N544" s="8" t="s">
        <v>443</v>
      </c>
      <c r="O544" s="91" t="s">
        <v>2023</v>
      </c>
      <c r="P544" s="45" t="s">
        <v>551</v>
      </c>
      <c r="Q544" s="45" t="s">
        <v>2036</v>
      </c>
    </row>
    <row r="545" spans="1:17" ht="75" x14ac:dyDescent="0.25">
      <c r="A545" s="39">
        <f t="shared" si="8"/>
        <v>537</v>
      </c>
      <c r="B545" s="18">
        <v>42724</v>
      </c>
      <c r="C545" s="18">
        <v>42724</v>
      </c>
      <c r="D545" s="7">
        <v>2332</v>
      </c>
      <c r="E545" s="61">
        <v>685000</v>
      </c>
      <c r="F545" s="95">
        <v>0</v>
      </c>
      <c r="G545" s="25" t="s">
        <v>1480</v>
      </c>
      <c r="H545" s="25" t="s">
        <v>1480</v>
      </c>
      <c r="I545" s="10" t="s">
        <v>19</v>
      </c>
      <c r="J545" s="133" t="s">
        <v>1473</v>
      </c>
      <c r="K545" s="131" t="s">
        <v>14</v>
      </c>
      <c r="L545" s="5" t="s">
        <v>14</v>
      </c>
      <c r="M545" s="16" t="s">
        <v>1475</v>
      </c>
      <c r="N545" s="8" t="s">
        <v>121</v>
      </c>
      <c r="O545" s="91" t="s">
        <v>2024</v>
      </c>
      <c r="P545" s="45" t="s">
        <v>577</v>
      </c>
      <c r="Q545" s="45" t="s">
        <v>194</v>
      </c>
    </row>
    <row r="546" spans="1:17" ht="45" x14ac:dyDescent="0.25">
      <c r="A546" s="39">
        <f t="shared" si="8"/>
        <v>538</v>
      </c>
      <c r="B546" s="18">
        <v>42725</v>
      </c>
      <c r="C546" s="18">
        <v>42725</v>
      </c>
      <c r="D546" s="7">
        <v>2332</v>
      </c>
      <c r="E546" s="162">
        <v>-685000</v>
      </c>
      <c r="F546" s="95">
        <v>0</v>
      </c>
      <c r="G546" s="25" t="s">
        <v>1480</v>
      </c>
      <c r="H546" s="25" t="s">
        <v>1480</v>
      </c>
      <c r="I546" s="10" t="s">
        <v>19</v>
      </c>
      <c r="J546" s="133" t="s">
        <v>1473</v>
      </c>
      <c r="K546" s="131" t="s">
        <v>14</v>
      </c>
      <c r="L546" s="5" t="s">
        <v>14</v>
      </c>
      <c r="M546" s="16" t="s">
        <v>1475</v>
      </c>
      <c r="N546" s="8" t="s">
        <v>121</v>
      </c>
      <c r="O546" s="94" t="s">
        <v>2044</v>
      </c>
      <c r="P546" s="45" t="s">
        <v>577</v>
      </c>
      <c r="Q546" s="45" t="s">
        <v>805</v>
      </c>
    </row>
    <row r="547" spans="1:17" ht="60" x14ac:dyDescent="0.25">
      <c r="A547" s="39">
        <f t="shared" si="8"/>
        <v>539</v>
      </c>
      <c r="B547" s="18">
        <v>42726</v>
      </c>
      <c r="C547" s="18">
        <v>42726</v>
      </c>
      <c r="D547" s="7">
        <v>2344</v>
      </c>
      <c r="E547" s="61">
        <v>129794.34</v>
      </c>
      <c r="F547" s="95">
        <v>0</v>
      </c>
      <c r="G547" s="25" t="s">
        <v>1480</v>
      </c>
      <c r="H547" s="25" t="s">
        <v>1480</v>
      </c>
      <c r="I547" s="10" t="s">
        <v>19</v>
      </c>
      <c r="J547" s="133" t="s">
        <v>1473</v>
      </c>
      <c r="K547" s="6" t="s">
        <v>14</v>
      </c>
      <c r="L547" s="5" t="s">
        <v>14</v>
      </c>
      <c r="M547" s="16" t="s">
        <v>104</v>
      </c>
      <c r="N547" s="8" t="s">
        <v>2008</v>
      </c>
      <c r="O547" s="91" t="s">
        <v>1983</v>
      </c>
      <c r="P547" s="45" t="s">
        <v>562</v>
      </c>
      <c r="Q547" s="45" t="s">
        <v>2042</v>
      </c>
    </row>
    <row r="548" spans="1:17" ht="60" x14ac:dyDescent="0.25">
      <c r="A548" s="39">
        <f t="shared" si="8"/>
        <v>540</v>
      </c>
      <c r="B548" s="18">
        <v>42726</v>
      </c>
      <c r="C548" s="18">
        <v>42726</v>
      </c>
      <c r="D548" s="7">
        <v>2345</v>
      </c>
      <c r="E548" s="61">
        <v>8551.09</v>
      </c>
      <c r="F548" s="95">
        <v>0</v>
      </c>
      <c r="G548" s="58" t="s">
        <v>1480</v>
      </c>
      <c r="H548" s="58" t="s">
        <v>1480</v>
      </c>
      <c r="I548" s="45" t="s">
        <v>19</v>
      </c>
      <c r="J548" s="19" t="s">
        <v>1473</v>
      </c>
      <c r="K548" s="6" t="s">
        <v>14</v>
      </c>
      <c r="L548" s="5" t="s">
        <v>14</v>
      </c>
      <c r="M548" s="16" t="s">
        <v>774</v>
      </c>
      <c r="N548" s="8" t="s">
        <v>195</v>
      </c>
      <c r="O548" s="91" t="s">
        <v>1399</v>
      </c>
      <c r="P548" s="45" t="s">
        <v>562</v>
      </c>
      <c r="Q548" s="45" t="s">
        <v>2039</v>
      </c>
    </row>
    <row r="549" spans="1:17" ht="75" x14ac:dyDescent="0.25">
      <c r="A549" s="39">
        <f t="shared" si="8"/>
        <v>541</v>
      </c>
      <c r="B549" s="18">
        <v>42726</v>
      </c>
      <c r="C549" s="18">
        <v>42726</v>
      </c>
      <c r="D549" s="7">
        <v>2346</v>
      </c>
      <c r="E549" s="61">
        <v>685000</v>
      </c>
      <c r="F549" s="95">
        <v>0</v>
      </c>
      <c r="G549" s="25" t="s">
        <v>1480</v>
      </c>
      <c r="H549" s="25" t="s">
        <v>1480</v>
      </c>
      <c r="I549" s="10" t="s">
        <v>19</v>
      </c>
      <c r="J549" s="133" t="s">
        <v>1473</v>
      </c>
      <c r="K549" s="131" t="s">
        <v>14</v>
      </c>
      <c r="L549" s="5" t="s">
        <v>14</v>
      </c>
      <c r="M549" s="16" t="s">
        <v>1475</v>
      </c>
      <c r="N549" s="8" t="s">
        <v>121</v>
      </c>
      <c r="O549" s="91" t="s">
        <v>2024</v>
      </c>
      <c r="P549" s="45" t="s">
        <v>577</v>
      </c>
      <c r="Q549" s="45" t="s">
        <v>2043</v>
      </c>
    </row>
    <row r="550" spans="1:17" ht="60" x14ac:dyDescent="0.25">
      <c r="A550" s="39">
        <f t="shared" si="8"/>
        <v>542</v>
      </c>
      <c r="B550" s="18">
        <v>42730</v>
      </c>
      <c r="C550" s="18">
        <v>42730</v>
      </c>
      <c r="D550" s="7">
        <v>2366</v>
      </c>
      <c r="E550" s="61">
        <v>109000</v>
      </c>
      <c r="F550" s="95">
        <v>0</v>
      </c>
      <c r="G550" s="25" t="s">
        <v>786</v>
      </c>
      <c r="H550" s="25" t="s">
        <v>786</v>
      </c>
      <c r="I550" s="10" t="s">
        <v>19</v>
      </c>
      <c r="J550" s="133" t="s">
        <v>763</v>
      </c>
      <c r="K550" s="131" t="s">
        <v>14</v>
      </c>
      <c r="L550" s="5" t="s">
        <v>14</v>
      </c>
      <c r="M550" s="16" t="s">
        <v>1539</v>
      </c>
      <c r="N550" s="8" t="s">
        <v>78</v>
      </c>
      <c r="O550" s="91" t="s">
        <v>2046</v>
      </c>
      <c r="P550" s="45" t="s">
        <v>562</v>
      </c>
      <c r="Q550" s="45" t="s">
        <v>2065</v>
      </c>
    </row>
    <row r="551" spans="1:17" ht="75" x14ac:dyDescent="0.25">
      <c r="A551" s="39">
        <f t="shared" si="8"/>
        <v>543</v>
      </c>
      <c r="B551" s="18">
        <v>42730</v>
      </c>
      <c r="C551" s="18">
        <v>42730</v>
      </c>
      <c r="D551" s="7">
        <v>2367</v>
      </c>
      <c r="E551" s="61">
        <v>368418.4</v>
      </c>
      <c r="F551" s="95">
        <v>0</v>
      </c>
      <c r="G551" s="25" t="s">
        <v>1896</v>
      </c>
      <c r="H551" s="25" t="s">
        <v>1896</v>
      </c>
      <c r="I551" s="10" t="s">
        <v>19</v>
      </c>
      <c r="J551" s="133" t="s">
        <v>1874</v>
      </c>
      <c r="K551" s="131" t="s">
        <v>14</v>
      </c>
      <c r="L551" s="5" t="s">
        <v>14</v>
      </c>
      <c r="M551" s="16" t="s">
        <v>1877</v>
      </c>
      <c r="N551" s="8" t="s">
        <v>2060</v>
      </c>
      <c r="O551" s="91" t="s">
        <v>2047</v>
      </c>
      <c r="P551" s="45" t="s">
        <v>577</v>
      </c>
      <c r="Q551" s="45" t="s">
        <v>2062</v>
      </c>
    </row>
    <row r="552" spans="1:17" ht="75" x14ac:dyDescent="0.25">
      <c r="A552" s="39">
        <f t="shared" si="8"/>
        <v>544</v>
      </c>
      <c r="B552" s="18">
        <v>42730</v>
      </c>
      <c r="C552" s="18">
        <v>42730</v>
      </c>
      <c r="D552" s="7">
        <v>2368</v>
      </c>
      <c r="E552" s="61">
        <v>91362.09</v>
      </c>
      <c r="F552" s="95">
        <v>0</v>
      </c>
      <c r="G552" s="25" t="s">
        <v>2068</v>
      </c>
      <c r="H552" s="25" t="s">
        <v>2068</v>
      </c>
      <c r="I552" s="10" t="s">
        <v>19</v>
      </c>
      <c r="J552" s="133" t="s">
        <v>2052</v>
      </c>
      <c r="K552" s="131" t="s">
        <v>14</v>
      </c>
      <c r="L552" s="5" t="s">
        <v>14</v>
      </c>
      <c r="M552" s="16" t="s">
        <v>2067</v>
      </c>
      <c r="N552" s="8" t="s">
        <v>2061</v>
      </c>
      <c r="O552" s="91" t="s">
        <v>2048</v>
      </c>
      <c r="P552" s="45" t="s">
        <v>546</v>
      </c>
      <c r="Q552" s="45" t="s">
        <v>2069</v>
      </c>
    </row>
    <row r="553" spans="1:17" ht="60" x14ac:dyDescent="0.25">
      <c r="A553" s="39">
        <f t="shared" si="8"/>
        <v>545</v>
      </c>
      <c r="B553" s="18">
        <v>42730</v>
      </c>
      <c r="C553" s="18">
        <v>42730</v>
      </c>
      <c r="D553" s="7">
        <v>2369</v>
      </c>
      <c r="E553" s="61">
        <v>79886.34</v>
      </c>
      <c r="F553" s="95">
        <v>0</v>
      </c>
      <c r="G553" s="25" t="s">
        <v>1256</v>
      </c>
      <c r="H553" s="25" t="s">
        <v>1256</v>
      </c>
      <c r="I553" s="10" t="s">
        <v>19</v>
      </c>
      <c r="J553" s="133" t="s">
        <v>1002</v>
      </c>
      <c r="K553" s="131" t="s">
        <v>14</v>
      </c>
      <c r="L553" s="5" t="s">
        <v>14</v>
      </c>
      <c r="M553" s="16" t="s">
        <v>1251</v>
      </c>
      <c r="N553" s="8" t="s">
        <v>458</v>
      </c>
      <c r="O553" s="91" t="s">
        <v>2049</v>
      </c>
      <c r="P553" s="45" t="s">
        <v>546</v>
      </c>
      <c r="Q553" s="45" t="s">
        <v>2063</v>
      </c>
    </row>
    <row r="554" spans="1:17" ht="75" x14ac:dyDescent="0.25">
      <c r="A554" s="39">
        <f t="shared" si="8"/>
        <v>546</v>
      </c>
      <c r="B554" s="18">
        <v>42730</v>
      </c>
      <c r="C554" s="18">
        <v>42730</v>
      </c>
      <c r="D554" s="7">
        <v>2370</v>
      </c>
      <c r="E554" s="61">
        <v>34750</v>
      </c>
      <c r="F554" s="95">
        <v>0</v>
      </c>
      <c r="G554" s="25" t="s">
        <v>894</v>
      </c>
      <c r="H554" s="25" t="s">
        <v>741</v>
      </c>
      <c r="I554" s="10" t="s">
        <v>387</v>
      </c>
      <c r="J554" s="133" t="s">
        <v>740</v>
      </c>
      <c r="K554" s="131" t="s">
        <v>14</v>
      </c>
      <c r="L554" s="5" t="s">
        <v>14</v>
      </c>
      <c r="M554" s="16" t="s">
        <v>768</v>
      </c>
      <c r="N554" s="8" t="s">
        <v>771</v>
      </c>
      <c r="O554" s="91" t="s">
        <v>2050</v>
      </c>
      <c r="P554" s="45" t="s">
        <v>551</v>
      </c>
      <c r="Q554" s="45" t="s">
        <v>2066</v>
      </c>
    </row>
    <row r="555" spans="1:17" ht="75" x14ac:dyDescent="0.25">
      <c r="A555" s="39">
        <f t="shared" si="8"/>
        <v>547</v>
      </c>
      <c r="B555" s="18">
        <v>42730</v>
      </c>
      <c r="C555" s="18">
        <v>42730</v>
      </c>
      <c r="D555" s="7">
        <v>6185</v>
      </c>
      <c r="E555" s="61">
        <v>122000</v>
      </c>
      <c r="F555" s="95">
        <v>0</v>
      </c>
      <c r="G555" s="25" t="s">
        <v>150</v>
      </c>
      <c r="H555" s="25" t="s">
        <v>150</v>
      </c>
      <c r="I555" s="10" t="s">
        <v>12</v>
      </c>
      <c r="J555" s="133" t="s">
        <v>54</v>
      </c>
      <c r="K555" s="131" t="s">
        <v>14</v>
      </c>
      <c r="L555" s="5" t="s">
        <v>14</v>
      </c>
      <c r="M555" s="16" t="s">
        <v>151</v>
      </c>
      <c r="N555" s="8" t="s">
        <v>152</v>
      </c>
      <c r="O555" s="91" t="s">
        <v>2051</v>
      </c>
      <c r="P555" s="45" t="s">
        <v>551</v>
      </c>
      <c r="Q555" s="45" t="s">
        <v>2064</v>
      </c>
    </row>
    <row r="556" spans="1:17" ht="60" x14ac:dyDescent="0.25">
      <c r="A556" s="39">
        <f t="shared" si="8"/>
        <v>548</v>
      </c>
      <c r="B556" s="18">
        <v>42731</v>
      </c>
      <c r="C556" s="18">
        <v>42731</v>
      </c>
      <c r="D556" s="7">
        <v>6291</v>
      </c>
      <c r="E556" s="61">
        <v>299000</v>
      </c>
      <c r="F556" s="95">
        <v>0</v>
      </c>
      <c r="G556" s="25" t="s">
        <v>150</v>
      </c>
      <c r="H556" s="25" t="s">
        <v>150</v>
      </c>
      <c r="I556" s="10" t="s">
        <v>12</v>
      </c>
      <c r="J556" s="133" t="s">
        <v>1002</v>
      </c>
      <c r="K556" s="131" t="s">
        <v>14</v>
      </c>
      <c r="L556" s="5" t="s">
        <v>14</v>
      </c>
      <c r="M556" s="16" t="s">
        <v>275</v>
      </c>
      <c r="N556" s="8" t="s">
        <v>152</v>
      </c>
      <c r="O556" s="91" t="s">
        <v>2053</v>
      </c>
      <c r="P556" s="45" t="s">
        <v>551</v>
      </c>
      <c r="Q556" s="45" t="s">
        <v>2120</v>
      </c>
    </row>
    <row r="557" spans="1:17" ht="60" x14ac:dyDescent="0.25">
      <c r="A557" s="39">
        <f t="shared" si="8"/>
        <v>549</v>
      </c>
      <c r="B557" s="18">
        <v>42731</v>
      </c>
      <c r="C557" s="18">
        <v>42731</v>
      </c>
      <c r="D557" s="7">
        <v>2380</v>
      </c>
      <c r="E557" s="61">
        <v>418030.3</v>
      </c>
      <c r="F557" s="95">
        <v>0</v>
      </c>
      <c r="G557" s="25" t="s">
        <v>281</v>
      </c>
      <c r="H557" s="25" t="s">
        <v>281</v>
      </c>
      <c r="I557" s="10" t="s">
        <v>19</v>
      </c>
      <c r="J557" s="133" t="s">
        <v>1675</v>
      </c>
      <c r="K557" s="131" t="s">
        <v>26</v>
      </c>
      <c r="L557" s="5" t="s">
        <v>283</v>
      </c>
      <c r="M557" s="16" t="s">
        <v>194</v>
      </c>
      <c r="N557" s="8" t="s">
        <v>61</v>
      </c>
      <c r="O557" s="91" t="s">
        <v>2054</v>
      </c>
      <c r="P557" s="45" t="s">
        <v>546</v>
      </c>
      <c r="Q557" s="45" t="s">
        <v>2121</v>
      </c>
    </row>
    <row r="558" spans="1:17" ht="90" x14ac:dyDescent="0.25">
      <c r="A558" s="39">
        <f t="shared" si="8"/>
        <v>550</v>
      </c>
      <c r="B558" s="18">
        <v>42731</v>
      </c>
      <c r="C558" s="18">
        <v>42731</v>
      </c>
      <c r="D558" s="7">
        <v>5382</v>
      </c>
      <c r="E558" s="61">
        <v>158000</v>
      </c>
      <c r="F558" s="95">
        <v>0</v>
      </c>
      <c r="G558" s="58" t="s">
        <v>436</v>
      </c>
      <c r="H558" s="58" t="s">
        <v>436</v>
      </c>
      <c r="I558" s="45" t="s">
        <v>19</v>
      </c>
      <c r="J558" s="133" t="s">
        <v>437</v>
      </c>
      <c r="K558" s="131" t="s">
        <v>14</v>
      </c>
      <c r="L558" s="5" t="s">
        <v>14</v>
      </c>
      <c r="M558" s="16" t="s">
        <v>867</v>
      </c>
      <c r="N558" s="8" t="s">
        <v>439</v>
      </c>
      <c r="O558" s="91" t="s">
        <v>2056</v>
      </c>
      <c r="P558" s="45" t="s">
        <v>551</v>
      </c>
      <c r="Q558" s="45" t="s">
        <v>2122</v>
      </c>
    </row>
    <row r="559" spans="1:17" ht="75" x14ac:dyDescent="0.25">
      <c r="A559" s="39">
        <f t="shared" si="8"/>
        <v>551</v>
      </c>
      <c r="B559" s="18">
        <v>42730</v>
      </c>
      <c r="C559" s="18">
        <v>42731</v>
      </c>
      <c r="D559" s="7">
        <v>46</v>
      </c>
      <c r="E559" s="61">
        <v>185000</v>
      </c>
      <c r="F559" s="95">
        <v>0</v>
      </c>
      <c r="G559" s="11" t="s">
        <v>2059</v>
      </c>
      <c r="H559" s="11" t="s">
        <v>2059</v>
      </c>
      <c r="I559" s="10" t="s">
        <v>118</v>
      </c>
      <c r="J559" s="133" t="s">
        <v>54</v>
      </c>
      <c r="K559" s="131" t="s">
        <v>14</v>
      </c>
      <c r="L559" s="5" t="s">
        <v>14</v>
      </c>
      <c r="M559" s="16" t="s">
        <v>65</v>
      </c>
      <c r="N559" s="8" t="s">
        <v>776</v>
      </c>
      <c r="O559" s="91" t="s">
        <v>2057</v>
      </c>
      <c r="P559" s="45" t="s">
        <v>551</v>
      </c>
      <c r="Q559" s="45" t="s">
        <v>2119</v>
      </c>
    </row>
    <row r="560" spans="1:17" ht="75" x14ac:dyDescent="0.25">
      <c r="A560" s="39">
        <f t="shared" si="8"/>
        <v>552</v>
      </c>
      <c r="B560" s="18">
        <v>42731</v>
      </c>
      <c r="C560" s="18">
        <v>42731</v>
      </c>
      <c r="D560" s="7">
        <v>2384</v>
      </c>
      <c r="E560" s="61">
        <v>674450.24</v>
      </c>
      <c r="F560" s="95">
        <v>0</v>
      </c>
      <c r="G560" s="25" t="s">
        <v>949</v>
      </c>
      <c r="H560" s="25" t="s">
        <v>949</v>
      </c>
      <c r="I560" s="20" t="s">
        <v>387</v>
      </c>
      <c r="J560" s="133" t="s">
        <v>825</v>
      </c>
      <c r="K560" s="6" t="s">
        <v>14</v>
      </c>
      <c r="L560" s="5" t="s">
        <v>14</v>
      </c>
      <c r="M560" s="16" t="s">
        <v>950</v>
      </c>
      <c r="N560" s="8" t="s">
        <v>350</v>
      </c>
      <c r="O560" s="91" t="s">
        <v>2058</v>
      </c>
      <c r="P560" s="19" t="s">
        <v>551</v>
      </c>
      <c r="Q560" s="45" t="s">
        <v>2123</v>
      </c>
    </row>
    <row r="561" spans="1:17" ht="60" x14ac:dyDescent="0.25">
      <c r="A561" s="39">
        <f t="shared" si="8"/>
        <v>553</v>
      </c>
      <c r="B561" s="18">
        <v>42732</v>
      </c>
      <c r="C561" s="18">
        <v>42732</v>
      </c>
      <c r="D561" s="7">
        <v>2381</v>
      </c>
      <c r="E561" s="61">
        <v>240657.2</v>
      </c>
      <c r="F561" s="95">
        <v>0</v>
      </c>
      <c r="G561" s="25" t="s">
        <v>1460</v>
      </c>
      <c r="H561" s="25" t="s">
        <v>1460</v>
      </c>
      <c r="I561" s="10" t="s">
        <v>19</v>
      </c>
      <c r="J561" s="133" t="s">
        <v>1455</v>
      </c>
      <c r="K561" s="131" t="s">
        <v>14</v>
      </c>
      <c r="L561" s="5" t="s">
        <v>14</v>
      </c>
      <c r="M561" s="16" t="s">
        <v>1456</v>
      </c>
      <c r="N561" s="8" t="s">
        <v>458</v>
      </c>
      <c r="O561" s="91" t="s">
        <v>2055</v>
      </c>
      <c r="P561" s="45" t="s">
        <v>573</v>
      </c>
      <c r="Q561" s="45" t="s">
        <v>2124</v>
      </c>
    </row>
    <row r="562" spans="1:17" ht="75" x14ac:dyDescent="0.25">
      <c r="A562" s="39">
        <f t="shared" si="8"/>
        <v>554</v>
      </c>
      <c r="B562" s="18">
        <v>42733</v>
      </c>
      <c r="C562" s="18">
        <v>42733</v>
      </c>
      <c r="D562" s="7">
        <v>2417</v>
      </c>
      <c r="E562" s="61">
        <v>333689</v>
      </c>
      <c r="F562" s="95">
        <v>0</v>
      </c>
      <c r="G562" s="25" t="s">
        <v>2076</v>
      </c>
      <c r="H562" s="25" t="s">
        <v>2076</v>
      </c>
      <c r="I562" s="10" t="s">
        <v>19</v>
      </c>
      <c r="J562" s="133" t="s">
        <v>2073</v>
      </c>
      <c r="K562" s="131" t="s">
        <v>14</v>
      </c>
      <c r="L562" s="5" t="s">
        <v>14</v>
      </c>
      <c r="M562" s="16" t="s">
        <v>1456</v>
      </c>
      <c r="N562" s="8" t="s">
        <v>490</v>
      </c>
      <c r="O562" s="91" t="s">
        <v>2070</v>
      </c>
      <c r="P562" s="45" t="s">
        <v>573</v>
      </c>
      <c r="Q562" s="45" t="s">
        <v>2098</v>
      </c>
    </row>
    <row r="563" spans="1:17" ht="75" x14ac:dyDescent="0.25">
      <c r="A563" s="39">
        <f t="shared" si="8"/>
        <v>555</v>
      </c>
      <c r="B563" s="18">
        <v>42733</v>
      </c>
      <c r="C563" s="18">
        <v>42733</v>
      </c>
      <c r="D563" s="7">
        <v>2420</v>
      </c>
      <c r="E563" s="61">
        <v>463000</v>
      </c>
      <c r="F563" s="113">
        <v>0</v>
      </c>
      <c r="G563" s="25" t="s">
        <v>1800</v>
      </c>
      <c r="H563" s="25" t="s">
        <v>1800</v>
      </c>
      <c r="I563" s="10" t="s">
        <v>19</v>
      </c>
      <c r="J563" s="133" t="s">
        <v>1002</v>
      </c>
      <c r="K563" s="131" t="s">
        <v>14</v>
      </c>
      <c r="L563" s="5" t="s">
        <v>14</v>
      </c>
      <c r="M563" s="16" t="s">
        <v>774</v>
      </c>
      <c r="N563" s="8" t="s">
        <v>1799</v>
      </c>
      <c r="O563" s="91" t="s">
        <v>2071</v>
      </c>
      <c r="P563" s="45" t="s">
        <v>551</v>
      </c>
      <c r="Q563" s="45" t="s">
        <v>2127</v>
      </c>
    </row>
    <row r="564" spans="1:17" ht="60" x14ac:dyDescent="0.25">
      <c r="A564" s="39">
        <f t="shared" si="8"/>
        <v>556</v>
      </c>
      <c r="B564" s="18">
        <v>42733</v>
      </c>
      <c r="C564" s="18">
        <v>42733</v>
      </c>
      <c r="D564" s="7">
        <v>2419</v>
      </c>
      <c r="E564" s="61">
        <v>277620</v>
      </c>
      <c r="F564" s="95">
        <v>0</v>
      </c>
      <c r="G564" s="25" t="s">
        <v>1594</v>
      </c>
      <c r="H564" s="25" t="s">
        <v>1594</v>
      </c>
      <c r="I564" s="10" t="s">
        <v>19</v>
      </c>
      <c r="J564" s="133" t="s">
        <v>91</v>
      </c>
      <c r="K564" s="131" t="s">
        <v>14</v>
      </c>
      <c r="L564" s="5" t="s">
        <v>14</v>
      </c>
      <c r="M564" s="16" t="s">
        <v>92</v>
      </c>
      <c r="N564" s="8" t="s">
        <v>1529</v>
      </c>
      <c r="O564" s="91" t="s">
        <v>2072</v>
      </c>
      <c r="P564" s="45" t="s">
        <v>540</v>
      </c>
      <c r="Q564" s="45" t="s">
        <v>2099</v>
      </c>
    </row>
    <row r="565" spans="1:17" ht="75" x14ac:dyDescent="0.25">
      <c r="A565" s="39">
        <f t="shared" si="8"/>
        <v>557</v>
      </c>
      <c r="B565" s="18">
        <v>42733</v>
      </c>
      <c r="C565" s="18">
        <v>42734</v>
      </c>
      <c r="D565" s="7"/>
      <c r="E565" s="61">
        <v>1048610</v>
      </c>
      <c r="F565" s="95">
        <v>0</v>
      </c>
      <c r="G565" s="25" t="s">
        <v>2077</v>
      </c>
      <c r="H565" s="25" t="s">
        <v>2077</v>
      </c>
      <c r="I565" s="10" t="s">
        <v>19</v>
      </c>
      <c r="J565" s="133" t="s">
        <v>321</v>
      </c>
      <c r="K565" s="131" t="s">
        <v>14</v>
      </c>
      <c r="L565" s="5" t="s">
        <v>14</v>
      </c>
      <c r="M565" s="16" t="s">
        <v>2005</v>
      </c>
      <c r="N565" s="8" t="s">
        <v>2075</v>
      </c>
      <c r="O565" s="91" t="s">
        <v>2074</v>
      </c>
      <c r="P565" s="45" t="s">
        <v>537</v>
      </c>
      <c r="Q565" s="45" t="s">
        <v>2125</v>
      </c>
    </row>
    <row r="566" spans="1:17" ht="75" x14ac:dyDescent="0.25">
      <c r="A566" s="39">
        <f t="shared" si="8"/>
        <v>558</v>
      </c>
      <c r="B566" s="18">
        <v>42751</v>
      </c>
      <c r="C566" s="18">
        <v>42751</v>
      </c>
      <c r="D566" s="7">
        <v>32</v>
      </c>
      <c r="E566" s="166">
        <v>32870</v>
      </c>
      <c r="F566" s="95">
        <v>0</v>
      </c>
      <c r="G566" s="25" t="s">
        <v>84</v>
      </c>
      <c r="H566" s="25" t="s">
        <v>84</v>
      </c>
      <c r="I566" s="10" t="s">
        <v>19</v>
      </c>
      <c r="J566" s="133" t="s">
        <v>85</v>
      </c>
      <c r="K566" s="131" t="s">
        <v>14</v>
      </c>
      <c r="L566" s="5" t="s">
        <v>14</v>
      </c>
      <c r="M566" s="16" t="s">
        <v>86</v>
      </c>
      <c r="N566" s="8" t="s">
        <v>87</v>
      </c>
      <c r="O566" s="91" t="s">
        <v>2079</v>
      </c>
      <c r="P566" s="45" t="s">
        <v>551</v>
      </c>
      <c r="Q566" s="45" t="s">
        <v>2097</v>
      </c>
    </row>
    <row r="567" spans="1:17" ht="75" x14ac:dyDescent="0.25">
      <c r="A567" s="39">
        <f t="shared" si="8"/>
        <v>559</v>
      </c>
      <c r="B567" s="18">
        <v>42752</v>
      </c>
      <c r="C567" s="18">
        <v>42752</v>
      </c>
      <c r="D567" s="7">
        <v>45</v>
      </c>
      <c r="E567" s="166">
        <v>73463.259999999995</v>
      </c>
      <c r="F567" s="95">
        <v>0</v>
      </c>
      <c r="G567" s="25" t="s">
        <v>1063</v>
      </c>
      <c r="H567" s="25" t="s">
        <v>1063</v>
      </c>
      <c r="I567" s="10" t="s">
        <v>19</v>
      </c>
      <c r="J567" s="133" t="s">
        <v>975</v>
      </c>
      <c r="K567" s="131" t="s">
        <v>14</v>
      </c>
      <c r="L567" s="5" t="s">
        <v>14</v>
      </c>
      <c r="M567" s="16" t="s">
        <v>1031</v>
      </c>
      <c r="N567" s="8" t="s">
        <v>1015</v>
      </c>
      <c r="O567" s="91" t="s">
        <v>2080</v>
      </c>
      <c r="P567" s="45" t="s">
        <v>1064</v>
      </c>
      <c r="Q567" s="45" t="s">
        <v>2101</v>
      </c>
    </row>
    <row r="568" spans="1:17" ht="75" x14ac:dyDescent="0.25">
      <c r="A568" s="39">
        <f t="shared" si="8"/>
        <v>560</v>
      </c>
      <c r="B568" s="18">
        <v>42752</v>
      </c>
      <c r="C568" s="18">
        <v>42752</v>
      </c>
      <c r="D568" s="7">
        <v>46</v>
      </c>
      <c r="E568" s="166">
        <v>10645.2</v>
      </c>
      <c r="F568" s="95">
        <v>0</v>
      </c>
      <c r="G568" s="25" t="s">
        <v>1063</v>
      </c>
      <c r="H568" s="25" t="s">
        <v>1063</v>
      </c>
      <c r="I568" s="10" t="s">
        <v>19</v>
      </c>
      <c r="J568" s="133" t="s">
        <v>1510</v>
      </c>
      <c r="K568" s="131" t="s">
        <v>14</v>
      </c>
      <c r="L568" s="5" t="s">
        <v>14</v>
      </c>
      <c r="M568" s="16" t="s">
        <v>1031</v>
      </c>
      <c r="N568" s="8" t="s">
        <v>1015</v>
      </c>
      <c r="O568" s="91" t="s">
        <v>2081</v>
      </c>
      <c r="P568" s="45" t="s">
        <v>957</v>
      </c>
      <c r="Q568" s="45" t="s">
        <v>2100</v>
      </c>
    </row>
    <row r="569" spans="1:17" ht="75" x14ac:dyDescent="0.25">
      <c r="A569" s="39">
        <f t="shared" si="8"/>
        <v>561</v>
      </c>
      <c r="B569" s="18">
        <v>42752</v>
      </c>
      <c r="C569" s="18">
        <v>42752</v>
      </c>
      <c r="D569" s="7">
        <v>2</v>
      </c>
      <c r="E569" s="166">
        <v>230049.3</v>
      </c>
      <c r="F569" s="95">
        <v>0</v>
      </c>
      <c r="G569" s="25" t="s">
        <v>2118</v>
      </c>
      <c r="H569" s="25" t="s">
        <v>2118</v>
      </c>
      <c r="I569" s="10" t="s">
        <v>118</v>
      </c>
      <c r="J569" s="133" t="s">
        <v>1230</v>
      </c>
      <c r="K569" s="131" t="s">
        <v>14</v>
      </c>
      <c r="L569" s="5" t="s">
        <v>14</v>
      </c>
      <c r="M569" s="16" t="s">
        <v>2095</v>
      </c>
      <c r="N569" s="8" t="s">
        <v>1875</v>
      </c>
      <c r="O569" s="91" t="s">
        <v>2082</v>
      </c>
      <c r="P569" s="45" t="s">
        <v>537</v>
      </c>
      <c r="Q569" s="45" t="s">
        <v>2126</v>
      </c>
    </row>
    <row r="570" spans="1:17" ht="75" x14ac:dyDescent="0.25">
      <c r="A570" s="39">
        <f t="shared" si="8"/>
        <v>562</v>
      </c>
      <c r="B570" s="18">
        <v>42751</v>
      </c>
      <c r="C570" s="18">
        <v>42753</v>
      </c>
      <c r="D570" s="7">
        <v>1</v>
      </c>
      <c r="E570" s="166">
        <v>907172.93</v>
      </c>
      <c r="F570" s="95">
        <v>0</v>
      </c>
      <c r="G570" s="25" t="s">
        <v>2103</v>
      </c>
      <c r="H570" s="25" t="s">
        <v>2103</v>
      </c>
      <c r="I570" s="10" t="s">
        <v>118</v>
      </c>
      <c r="J570" s="133" t="s">
        <v>2084</v>
      </c>
      <c r="K570" s="131" t="s">
        <v>14</v>
      </c>
      <c r="L570" s="5" t="s">
        <v>14</v>
      </c>
      <c r="M570" s="16" t="s">
        <v>2096</v>
      </c>
      <c r="N570" s="8" t="s">
        <v>61</v>
      </c>
      <c r="O570" s="91" t="s">
        <v>2083</v>
      </c>
      <c r="P570" s="45" t="s">
        <v>537</v>
      </c>
      <c r="Q570" s="45" t="s">
        <v>2104</v>
      </c>
    </row>
    <row r="571" spans="1:17" ht="75" x14ac:dyDescent="0.25">
      <c r="A571" s="39">
        <f t="shared" si="8"/>
        <v>563</v>
      </c>
      <c r="B571" s="18">
        <v>42754</v>
      </c>
      <c r="C571" s="18">
        <v>42754</v>
      </c>
      <c r="D571" s="7">
        <v>74</v>
      </c>
      <c r="E571" s="166">
        <v>558000</v>
      </c>
      <c r="F571" s="95">
        <v>0</v>
      </c>
      <c r="G571" s="25" t="s">
        <v>250</v>
      </c>
      <c r="H571" s="25" t="s">
        <v>250</v>
      </c>
      <c r="I571" s="10" t="s">
        <v>19</v>
      </c>
      <c r="J571" s="133" t="s">
        <v>1245</v>
      </c>
      <c r="K571" s="131" t="s">
        <v>14</v>
      </c>
      <c r="L571" s="5" t="s">
        <v>14</v>
      </c>
      <c r="M571" s="16" t="s">
        <v>252</v>
      </c>
      <c r="N571" s="8" t="s">
        <v>253</v>
      </c>
      <c r="O571" s="91" t="s">
        <v>1662</v>
      </c>
      <c r="P571" s="45" t="s">
        <v>551</v>
      </c>
      <c r="Q571" s="45" t="s">
        <v>2102</v>
      </c>
    </row>
    <row r="572" spans="1:17" ht="75" x14ac:dyDescent="0.25">
      <c r="A572" s="39">
        <f t="shared" si="8"/>
        <v>564</v>
      </c>
      <c r="B572" s="18">
        <v>42754</v>
      </c>
      <c r="C572" s="18">
        <v>42755</v>
      </c>
      <c r="D572" s="7">
        <v>3</v>
      </c>
      <c r="E572" s="166">
        <v>87500</v>
      </c>
      <c r="F572" s="95">
        <v>0</v>
      </c>
      <c r="G572" s="25" t="s">
        <v>1990</v>
      </c>
      <c r="H572" s="25" t="s">
        <v>1990</v>
      </c>
      <c r="I572" s="10" t="s">
        <v>118</v>
      </c>
      <c r="J572" s="133" t="s">
        <v>59</v>
      </c>
      <c r="K572" s="131" t="s">
        <v>14</v>
      </c>
      <c r="L572" s="5" t="s">
        <v>14</v>
      </c>
      <c r="M572" s="16" t="s">
        <v>1986</v>
      </c>
      <c r="N572" s="8" t="s">
        <v>1988</v>
      </c>
      <c r="O572" s="91" t="s">
        <v>2085</v>
      </c>
      <c r="P572" s="45" t="s">
        <v>540</v>
      </c>
      <c r="Q572" s="45" t="s">
        <v>2110</v>
      </c>
    </row>
    <row r="573" spans="1:17" ht="75" x14ac:dyDescent="0.25">
      <c r="A573" s="39">
        <f t="shared" si="8"/>
        <v>565</v>
      </c>
      <c r="B573" s="18">
        <v>42754</v>
      </c>
      <c r="C573" s="18">
        <v>42755</v>
      </c>
      <c r="D573" s="7">
        <v>4</v>
      </c>
      <c r="E573" s="166">
        <v>162771</v>
      </c>
      <c r="F573" s="95">
        <v>0</v>
      </c>
      <c r="G573" s="25" t="s">
        <v>1990</v>
      </c>
      <c r="H573" s="25" t="s">
        <v>1990</v>
      </c>
      <c r="I573" s="10" t="s">
        <v>118</v>
      </c>
      <c r="J573" s="133" t="s">
        <v>59</v>
      </c>
      <c r="K573" s="131" t="s">
        <v>14</v>
      </c>
      <c r="L573" s="5" t="s">
        <v>14</v>
      </c>
      <c r="M573" s="16" t="s">
        <v>1986</v>
      </c>
      <c r="N573" s="8" t="s">
        <v>1988</v>
      </c>
      <c r="O573" s="94" t="s">
        <v>2109</v>
      </c>
      <c r="P573" s="45" t="s">
        <v>540</v>
      </c>
      <c r="Q573" s="45" t="s">
        <v>2110</v>
      </c>
    </row>
    <row r="574" spans="1:17" ht="75" x14ac:dyDescent="0.25">
      <c r="A574" s="39">
        <f t="shared" si="8"/>
        <v>566</v>
      </c>
      <c r="B574" s="18">
        <v>42754</v>
      </c>
      <c r="C574" s="18">
        <v>42755</v>
      </c>
      <c r="D574" s="7">
        <v>5</v>
      </c>
      <c r="E574" s="166">
        <v>338926</v>
      </c>
      <c r="F574" s="95">
        <v>0</v>
      </c>
      <c r="G574" s="25" t="s">
        <v>1723</v>
      </c>
      <c r="H574" s="25" t="s">
        <v>1723</v>
      </c>
      <c r="I574" s="10" t="s">
        <v>118</v>
      </c>
      <c r="J574" s="133" t="s">
        <v>1694</v>
      </c>
      <c r="K574" s="131" t="s">
        <v>14</v>
      </c>
      <c r="L574" s="5" t="s">
        <v>14</v>
      </c>
      <c r="M574" s="16" t="s">
        <v>65</v>
      </c>
      <c r="N574" s="8" t="s">
        <v>1715</v>
      </c>
      <c r="O574" s="91" t="s">
        <v>2086</v>
      </c>
      <c r="P574" s="45" t="s">
        <v>540</v>
      </c>
      <c r="Q574" s="45" t="s">
        <v>2106</v>
      </c>
    </row>
    <row r="575" spans="1:17" ht="60" x14ac:dyDescent="0.25">
      <c r="A575" s="39">
        <f t="shared" si="8"/>
        <v>567</v>
      </c>
      <c r="B575" s="18">
        <v>42754</v>
      </c>
      <c r="C575" s="18">
        <v>42754</v>
      </c>
      <c r="D575" s="7">
        <v>88</v>
      </c>
      <c r="E575" s="166">
        <v>181113.8</v>
      </c>
      <c r="F575" s="95">
        <v>0</v>
      </c>
      <c r="G575" s="25" t="s">
        <v>2001</v>
      </c>
      <c r="H575" s="25" t="s">
        <v>2001</v>
      </c>
      <c r="I575" s="10" t="s">
        <v>12</v>
      </c>
      <c r="J575" s="133" t="s">
        <v>311</v>
      </c>
      <c r="K575" s="131" t="s">
        <v>1997</v>
      </c>
      <c r="L575" s="5" t="s">
        <v>1999</v>
      </c>
      <c r="M575" s="16" t="s">
        <v>1998</v>
      </c>
      <c r="N575" s="8" t="s">
        <v>61</v>
      </c>
      <c r="O575" s="91" t="s">
        <v>2087</v>
      </c>
      <c r="P575" s="45" t="s">
        <v>550</v>
      </c>
      <c r="Q575" s="45" t="s">
        <v>2117</v>
      </c>
    </row>
    <row r="576" spans="1:17" ht="60" x14ac:dyDescent="0.25">
      <c r="A576" s="39">
        <f t="shared" si="8"/>
        <v>568</v>
      </c>
      <c r="B576" s="18">
        <v>42754</v>
      </c>
      <c r="C576" s="18">
        <v>42754</v>
      </c>
      <c r="D576" s="7">
        <v>89</v>
      </c>
      <c r="E576" s="166">
        <v>250189</v>
      </c>
      <c r="F576" s="95">
        <v>0</v>
      </c>
      <c r="G576" s="25" t="s">
        <v>1959</v>
      </c>
      <c r="H576" s="25" t="s">
        <v>1959</v>
      </c>
      <c r="I576" s="10" t="s">
        <v>12</v>
      </c>
      <c r="J576" s="133" t="s">
        <v>816</v>
      </c>
      <c r="K576" s="131" t="s">
        <v>14</v>
      </c>
      <c r="L576" s="5" t="s">
        <v>14</v>
      </c>
      <c r="M576" s="16" t="s">
        <v>1956</v>
      </c>
      <c r="N576" s="8" t="s">
        <v>1957</v>
      </c>
      <c r="O576" s="91" t="s">
        <v>2088</v>
      </c>
      <c r="P576" s="45" t="s">
        <v>540</v>
      </c>
      <c r="Q576" s="45" t="s">
        <v>2105</v>
      </c>
    </row>
    <row r="577" spans="1:17" ht="60" x14ac:dyDescent="0.25">
      <c r="A577" s="39">
        <f t="shared" si="8"/>
        <v>569</v>
      </c>
      <c r="B577" s="18">
        <v>42758</v>
      </c>
      <c r="C577" s="18">
        <v>42758</v>
      </c>
      <c r="D577" s="7">
        <v>88</v>
      </c>
      <c r="E577" s="166">
        <v>34656.29</v>
      </c>
      <c r="F577" s="95">
        <v>0</v>
      </c>
      <c r="G577" s="58" t="s">
        <v>259</v>
      </c>
      <c r="H577" s="58" t="s">
        <v>259</v>
      </c>
      <c r="I577" s="45" t="s">
        <v>19</v>
      </c>
      <c r="J577" s="133" t="s">
        <v>983</v>
      </c>
      <c r="K577" s="131" t="s">
        <v>14</v>
      </c>
      <c r="L577" s="5" t="s">
        <v>14</v>
      </c>
      <c r="M577" s="16" t="s">
        <v>109</v>
      </c>
      <c r="N577" s="8" t="s">
        <v>261</v>
      </c>
      <c r="O577" s="91" t="s">
        <v>1831</v>
      </c>
      <c r="P577" s="45" t="s">
        <v>577</v>
      </c>
      <c r="Q577" s="45" t="s">
        <v>2111</v>
      </c>
    </row>
    <row r="578" spans="1:17" ht="75" x14ac:dyDescent="0.25">
      <c r="A578" s="39">
        <f t="shared" si="8"/>
        <v>570</v>
      </c>
      <c r="B578" s="18">
        <v>42758</v>
      </c>
      <c r="C578" s="18">
        <v>42758</v>
      </c>
      <c r="D578" s="7">
        <v>87</v>
      </c>
      <c r="E578" s="166">
        <v>88000</v>
      </c>
      <c r="F578" s="95">
        <v>0</v>
      </c>
      <c r="G578" s="58" t="s">
        <v>436</v>
      </c>
      <c r="H578" s="58" t="s">
        <v>436</v>
      </c>
      <c r="I578" s="45" t="s">
        <v>19</v>
      </c>
      <c r="J578" s="133" t="s">
        <v>437</v>
      </c>
      <c r="K578" s="131" t="s">
        <v>14</v>
      </c>
      <c r="L578" s="5" t="s">
        <v>14</v>
      </c>
      <c r="M578" s="16" t="s">
        <v>867</v>
      </c>
      <c r="N578" s="8" t="s">
        <v>439</v>
      </c>
      <c r="O578" s="91" t="s">
        <v>2089</v>
      </c>
      <c r="P578" s="45" t="s">
        <v>551</v>
      </c>
      <c r="Q578" s="45" t="s">
        <v>2108</v>
      </c>
    </row>
    <row r="579" spans="1:17" ht="60" x14ac:dyDescent="0.25">
      <c r="A579" s="39">
        <f t="shared" si="8"/>
        <v>571</v>
      </c>
      <c r="B579" s="18">
        <v>42758</v>
      </c>
      <c r="C579" s="18">
        <v>42758</v>
      </c>
      <c r="D579" s="7">
        <v>110</v>
      </c>
      <c r="E579" s="166">
        <v>52196.7</v>
      </c>
      <c r="F579" s="95">
        <v>0</v>
      </c>
      <c r="G579" s="25" t="s">
        <v>1290</v>
      </c>
      <c r="H579" s="25" t="s">
        <v>1290</v>
      </c>
      <c r="I579" s="10" t="s">
        <v>12</v>
      </c>
      <c r="J579" s="133" t="s">
        <v>983</v>
      </c>
      <c r="K579" s="6" t="s">
        <v>14</v>
      </c>
      <c r="L579" s="5" t="s">
        <v>14</v>
      </c>
      <c r="M579" s="16" t="s">
        <v>1017</v>
      </c>
      <c r="N579" s="8" t="s">
        <v>1264</v>
      </c>
      <c r="O579" s="91" t="s">
        <v>1784</v>
      </c>
      <c r="P579" s="45" t="s">
        <v>577</v>
      </c>
      <c r="Q579" s="45" t="s">
        <v>2107</v>
      </c>
    </row>
    <row r="580" spans="1:17" ht="60" x14ac:dyDescent="0.25">
      <c r="A580" s="39">
        <f t="shared" si="8"/>
        <v>572</v>
      </c>
      <c r="B580" s="18">
        <v>42762</v>
      </c>
      <c r="C580" s="18">
        <v>42762</v>
      </c>
      <c r="D580" s="7">
        <v>107</v>
      </c>
      <c r="E580" s="166">
        <v>374999.99</v>
      </c>
      <c r="F580" s="95">
        <v>0</v>
      </c>
      <c r="G580" s="11" t="s">
        <v>494</v>
      </c>
      <c r="H580" s="11" t="s">
        <v>494</v>
      </c>
      <c r="I580" s="20" t="s">
        <v>387</v>
      </c>
      <c r="J580" s="133" t="s">
        <v>495</v>
      </c>
      <c r="K580" s="45" t="s">
        <v>14</v>
      </c>
      <c r="L580" s="45" t="s">
        <v>14</v>
      </c>
      <c r="M580" s="16" t="s">
        <v>50</v>
      </c>
      <c r="N580" s="8" t="s">
        <v>497</v>
      </c>
      <c r="O580" s="91" t="s">
        <v>2090</v>
      </c>
      <c r="P580" s="45" t="s">
        <v>546</v>
      </c>
      <c r="Q580" s="45" t="s">
        <v>2116</v>
      </c>
    </row>
    <row r="581" spans="1:17" ht="60" x14ac:dyDescent="0.25">
      <c r="A581" s="39">
        <f t="shared" si="8"/>
        <v>573</v>
      </c>
      <c r="B581" s="18">
        <v>42762</v>
      </c>
      <c r="C581" s="18">
        <v>42762</v>
      </c>
      <c r="D581" s="7">
        <v>105</v>
      </c>
      <c r="E581" s="166">
        <v>68063.199999999997</v>
      </c>
      <c r="F581" s="95">
        <v>0</v>
      </c>
      <c r="G581" s="25" t="s">
        <v>1284</v>
      </c>
      <c r="H581" s="25" t="s">
        <v>1284</v>
      </c>
      <c r="I581" s="10" t="s">
        <v>19</v>
      </c>
      <c r="J581" s="133" t="s">
        <v>1283</v>
      </c>
      <c r="K581" s="131" t="s">
        <v>14</v>
      </c>
      <c r="L581" s="5" t="s">
        <v>14</v>
      </c>
      <c r="M581" s="16" t="s">
        <v>1286</v>
      </c>
      <c r="N581" s="8" t="s">
        <v>443</v>
      </c>
      <c r="O581" s="91" t="s">
        <v>2091</v>
      </c>
      <c r="P581" s="45" t="s">
        <v>551</v>
      </c>
      <c r="Q581" s="45" t="s">
        <v>2113</v>
      </c>
    </row>
    <row r="582" spans="1:17" ht="75" x14ac:dyDescent="0.25">
      <c r="A582" s="39">
        <f t="shared" si="8"/>
        <v>574</v>
      </c>
      <c r="B582" s="18">
        <v>42762</v>
      </c>
      <c r="C582" s="18">
        <v>42762</v>
      </c>
      <c r="D582" s="7">
        <v>104</v>
      </c>
      <c r="E582" s="166">
        <v>97264.62</v>
      </c>
      <c r="F582" s="95">
        <v>0</v>
      </c>
      <c r="G582" s="25" t="s">
        <v>894</v>
      </c>
      <c r="H582" s="25" t="s">
        <v>741</v>
      </c>
      <c r="I582" s="10" t="s">
        <v>387</v>
      </c>
      <c r="J582" s="133" t="s">
        <v>740</v>
      </c>
      <c r="K582" s="131" t="s">
        <v>14</v>
      </c>
      <c r="L582" s="5" t="s">
        <v>14</v>
      </c>
      <c r="M582" s="16" t="s">
        <v>768</v>
      </c>
      <c r="N582" s="8" t="s">
        <v>771</v>
      </c>
      <c r="O582" s="91" t="s">
        <v>2092</v>
      </c>
      <c r="P582" s="45" t="s">
        <v>551</v>
      </c>
      <c r="Q582" s="45" t="s">
        <v>2115</v>
      </c>
    </row>
    <row r="583" spans="1:17" ht="75" x14ac:dyDescent="0.25">
      <c r="A583" s="39">
        <f t="shared" si="8"/>
        <v>575</v>
      </c>
      <c r="B583" s="18">
        <v>42762</v>
      </c>
      <c r="C583" s="18">
        <v>42762</v>
      </c>
      <c r="D583" s="7">
        <v>106</v>
      </c>
      <c r="E583" s="166">
        <v>213178.21</v>
      </c>
      <c r="F583" s="95">
        <v>0</v>
      </c>
      <c r="G583" s="25" t="s">
        <v>2068</v>
      </c>
      <c r="H583" s="25" t="s">
        <v>2068</v>
      </c>
      <c r="I583" s="10" t="s">
        <v>19</v>
      </c>
      <c r="J583" s="133" t="s">
        <v>2052</v>
      </c>
      <c r="K583" s="131" t="s">
        <v>14</v>
      </c>
      <c r="L583" s="5" t="s">
        <v>14</v>
      </c>
      <c r="M583" s="16" t="s">
        <v>2067</v>
      </c>
      <c r="N583" s="8" t="s">
        <v>2061</v>
      </c>
      <c r="O583" s="91" t="s">
        <v>2093</v>
      </c>
      <c r="P583" s="45" t="s">
        <v>546</v>
      </c>
      <c r="Q583" s="45" t="s">
        <v>2114</v>
      </c>
    </row>
    <row r="584" spans="1:17" ht="60" x14ac:dyDescent="0.25">
      <c r="A584" s="39">
        <f t="shared" si="8"/>
        <v>576</v>
      </c>
      <c r="B584" s="18">
        <v>42762</v>
      </c>
      <c r="C584" s="18">
        <v>42762</v>
      </c>
      <c r="D584" s="7">
        <v>6</v>
      </c>
      <c r="E584" s="166">
        <v>313486.88</v>
      </c>
      <c r="F584" s="95">
        <v>0</v>
      </c>
      <c r="G584" s="25" t="s">
        <v>1895</v>
      </c>
      <c r="H584" s="25" t="s">
        <v>1895</v>
      </c>
      <c r="I584" s="10" t="s">
        <v>118</v>
      </c>
      <c r="J584" s="133" t="s">
        <v>983</v>
      </c>
      <c r="K584" s="131" t="s">
        <v>14</v>
      </c>
      <c r="L584" s="5" t="s">
        <v>14</v>
      </c>
      <c r="M584" s="16" t="s">
        <v>1017</v>
      </c>
      <c r="N584" s="8" t="s">
        <v>1875</v>
      </c>
      <c r="O584" s="91" t="s">
        <v>2094</v>
      </c>
      <c r="P584" s="45" t="s">
        <v>562</v>
      </c>
      <c r="Q584" s="45" t="s">
        <v>2112</v>
      </c>
    </row>
    <row r="585" spans="1:17" ht="60" x14ac:dyDescent="0.25">
      <c r="A585" s="39"/>
      <c r="B585" s="18">
        <v>42767</v>
      </c>
      <c r="C585" s="18">
        <v>42767</v>
      </c>
      <c r="D585" s="7">
        <v>136</v>
      </c>
      <c r="E585" s="146">
        <v>553490.85</v>
      </c>
      <c r="F585" s="95">
        <v>0</v>
      </c>
      <c r="G585" s="25" t="s">
        <v>2175</v>
      </c>
      <c r="H585" s="25" t="s">
        <v>2175</v>
      </c>
      <c r="I585" s="10" t="s">
        <v>19</v>
      </c>
      <c r="J585" s="133" t="s">
        <v>54</v>
      </c>
      <c r="K585" s="131" t="s">
        <v>14</v>
      </c>
      <c r="L585" s="5" t="s">
        <v>14</v>
      </c>
      <c r="M585" s="16" t="s">
        <v>2147</v>
      </c>
      <c r="N585" s="8" t="s">
        <v>2148</v>
      </c>
      <c r="O585" s="91" t="s">
        <v>2128</v>
      </c>
      <c r="P585" s="45" t="s">
        <v>551</v>
      </c>
      <c r="Q585" s="45" t="s">
        <v>2168</v>
      </c>
    </row>
    <row r="586" spans="1:17" ht="75" x14ac:dyDescent="0.25">
      <c r="A586" s="39"/>
      <c r="B586" s="18">
        <v>42767</v>
      </c>
      <c r="C586" s="18">
        <v>42767</v>
      </c>
      <c r="D586" s="7">
        <v>134</v>
      </c>
      <c r="E586" s="146">
        <v>50000</v>
      </c>
      <c r="F586" s="95">
        <v>0</v>
      </c>
      <c r="G586" s="92" t="s">
        <v>897</v>
      </c>
      <c r="H586" s="58" t="s">
        <v>340</v>
      </c>
      <c r="I586" s="45" t="s">
        <v>387</v>
      </c>
      <c r="J586" s="133" t="s">
        <v>201</v>
      </c>
      <c r="K586" s="131" t="s">
        <v>14</v>
      </c>
      <c r="L586" s="5" t="s">
        <v>14</v>
      </c>
      <c r="M586" s="16" t="s">
        <v>151</v>
      </c>
      <c r="N586" s="8" t="s">
        <v>447</v>
      </c>
      <c r="O586" s="91" t="s">
        <v>2129</v>
      </c>
      <c r="P586" s="45" t="s">
        <v>551</v>
      </c>
      <c r="Q586" s="45" t="s">
        <v>2169</v>
      </c>
    </row>
    <row r="587" spans="1:17" ht="60" x14ac:dyDescent="0.25">
      <c r="A587" s="39"/>
      <c r="B587" s="18">
        <v>42767</v>
      </c>
      <c r="C587" s="18">
        <v>42767</v>
      </c>
      <c r="D587" s="7">
        <v>138</v>
      </c>
      <c r="E587" s="146">
        <v>124360</v>
      </c>
      <c r="F587" s="95">
        <v>0</v>
      </c>
      <c r="G587" s="25" t="s">
        <v>2173</v>
      </c>
      <c r="H587" s="25" t="s">
        <v>2173</v>
      </c>
      <c r="I587" s="10" t="s">
        <v>19</v>
      </c>
      <c r="J587" s="133" t="s">
        <v>2133</v>
      </c>
      <c r="K587" s="139" t="s">
        <v>1997</v>
      </c>
      <c r="L587" s="5" t="s">
        <v>1999</v>
      </c>
      <c r="M587" s="16" t="s">
        <v>2149</v>
      </c>
      <c r="N587" s="8" t="s">
        <v>61</v>
      </c>
      <c r="O587" s="91" t="s">
        <v>2130</v>
      </c>
      <c r="P587" s="45" t="s">
        <v>550</v>
      </c>
      <c r="Q587" s="45" t="s">
        <v>2174</v>
      </c>
    </row>
    <row r="588" spans="1:17" ht="60" x14ac:dyDescent="0.25">
      <c r="A588" s="39"/>
      <c r="B588" s="18">
        <v>42767</v>
      </c>
      <c r="C588" s="18">
        <v>42767</v>
      </c>
      <c r="D588" s="7">
        <v>137</v>
      </c>
      <c r="E588" s="146">
        <v>214302.22</v>
      </c>
      <c r="F588" s="95">
        <v>0</v>
      </c>
      <c r="G588" s="25" t="s">
        <v>2177</v>
      </c>
      <c r="H588" s="25" t="s">
        <v>2177</v>
      </c>
      <c r="I588" s="10" t="s">
        <v>19</v>
      </c>
      <c r="J588" s="133" t="s">
        <v>763</v>
      </c>
      <c r="K588" s="131" t="s">
        <v>14</v>
      </c>
      <c r="L588" s="5" t="s">
        <v>14</v>
      </c>
      <c r="M588" s="16" t="s">
        <v>104</v>
      </c>
      <c r="N588" s="8" t="s">
        <v>2150</v>
      </c>
      <c r="O588" s="91" t="s">
        <v>2131</v>
      </c>
      <c r="P588" s="45" t="s">
        <v>562</v>
      </c>
      <c r="Q588" s="45" t="s">
        <v>2171</v>
      </c>
    </row>
    <row r="589" spans="1:17" ht="60" x14ac:dyDescent="0.25">
      <c r="A589" s="39"/>
      <c r="B589" s="18">
        <v>42767</v>
      </c>
      <c r="C589" s="18">
        <v>42767</v>
      </c>
      <c r="D589" s="7">
        <v>135</v>
      </c>
      <c r="E589" s="146">
        <v>208709.09</v>
      </c>
      <c r="F589" s="95">
        <v>0</v>
      </c>
      <c r="G589" s="25" t="s">
        <v>2176</v>
      </c>
      <c r="H589" s="25" t="s">
        <v>2176</v>
      </c>
      <c r="I589" s="10" t="s">
        <v>19</v>
      </c>
      <c r="J589" s="133" t="s">
        <v>403</v>
      </c>
      <c r="K589" s="131" t="s">
        <v>14</v>
      </c>
      <c r="L589" s="5" t="s">
        <v>14</v>
      </c>
      <c r="M589" s="16" t="s">
        <v>271</v>
      </c>
      <c r="N589" s="8" t="s">
        <v>1875</v>
      </c>
      <c r="O589" s="91" t="s">
        <v>2132</v>
      </c>
      <c r="P589" s="45" t="s">
        <v>1064</v>
      </c>
      <c r="Q589" s="45" t="s">
        <v>2172</v>
      </c>
    </row>
    <row r="590" spans="1:17" ht="60" x14ac:dyDescent="0.25">
      <c r="A590" s="39"/>
      <c r="B590" s="18">
        <v>42772</v>
      </c>
      <c r="C590" s="18">
        <v>42772</v>
      </c>
      <c r="D590" s="7">
        <v>157</v>
      </c>
      <c r="E590" s="146">
        <v>119418.14</v>
      </c>
      <c r="F590" s="95">
        <v>0</v>
      </c>
      <c r="G590" s="25" t="s">
        <v>1796</v>
      </c>
      <c r="H590" s="25" t="s">
        <v>1796</v>
      </c>
      <c r="I590" s="10" t="s">
        <v>19</v>
      </c>
      <c r="J590" s="133" t="s">
        <v>1775</v>
      </c>
      <c r="K590" s="131" t="s">
        <v>14</v>
      </c>
      <c r="L590" s="5" t="s">
        <v>14</v>
      </c>
      <c r="M590" s="16" t="s">
        <v>60</v>
      </c>
      <c r="N590" s="8" t="s">
        <v>56</v>
      </c>
      <c r="O590" s="91" t="s">
        <v>2134</v>
      </c>
      <c r="P590" s="45" t="s">
        <v>540</v>
      </c>
      <c r="Q590" s="45" t="s">
        <v>2170</v>
      </c>
    </row>
    <row r="591" spans="1:17" ht="75" x14ac:dyDescent="0.25">
      <c r="A591" s="39"/>
      <c r="B591" s="18">
        <v>42772</v>
      </c>
      <c r="C591" s="18">
        <v>42772</v>
      </c>
      <c r="D591" s="7">
        <v>159</v>
      </c>
      <c r="E591" s="146">
        <v>16800</v>
      </c>
      <c r="F591" s="95">
        <v>0</v>
      </c>
      <c r="G591" s="25" t="s">
        <v>84</v>
      </c>
      <c r="H591" s="25" t="s">
        <v>84</v>
      </c>
      <c r="I591" s="10" t="s">
        <v>19</v>
      </c>
      <c r="J591" s="133" t="s">
        <v>85</v>
      </c>
      <c r="K591" s="131" t="s">
        <v>14</v>
      </c>
      <c r="L591" s="5" t="s">
        <v>14</v>
      </c>
      <c r="M591" s="16" t="s">
        <v>86</v>
      </c>
      <c r="N591" s="8" t="s">
        <v>87</v>
      </c>
      <c r="O591" s="91" t="s">
        <v>2135</v>
      </c>
      <c r="P591" s="45" t="s">
        <v>551</v>
      </c>
      <c r="Q591" s="45" t="s">
        <v>2167</v>
      </c>
    </row>
    <row r="592" spans="1:17" ht="60" x14ac:dyDescent="0.25">
      <c r="A592" s="39"/>
      <c r="B592" s="18">
        <v>42408</v>
      </c>
      <c r="C592" s="18">
        <v>42408</v>
      </c>
      <c r="D592" s="7">
        <v>412</v>
      </c>
      <c r="E592" s="146">
        <v>370998.17</v>
      </c>
      <c r="F592" s="95">
        <v>0</v>
      </c>
      <c r="G592" s="25" t="s">
        <v>1961</v>
      </c>
      <c r="H592" s="25" t="s">
        <v>1961</v>
      </c>
      <c r="I592" s="10" t="s">
        <v>12</v>
      </c>
      <c r="J592" s="133" t="s">
        <v>1941</v>
      </c>
      <c r="K592" s="131" t="s">
        <v>14</v>
      </c>
      <c r="L592" s="5" t="s">
        <v>14</v>
      </c>
      <c r="M592" s="16" t="s">
        <v>1528</v>
      </c>
      <c r="N592" s="8" t="s">
        <v>1015</v>
      </c>
      <c r="O592" s="91" t="s">
        <v>2136</v>
      </c>
      <c r="P592" s="45" t="s">
        <v>600</v>
      </c>
      <c r="Q592" s="45" t="s">
        <v>2159</v>
      </c>
    </row>
    <row r="593" spans="1:17" ht="75" x14ac:dyDescent="0.25">
      <c r="A593" s="39"/>
      <c r="B593" s="18">
        <v>42780</v>
      </c>
      <c r="C593" s="18">
        <v>42780</v>
      </c>
      <c r="D593" s="7">
        <v>210</v>
      </c>
      <c r="E593" s="146">
        <v>96000</v>
      </c>
      <c r="F593" s="95">
        <v>0</v>
      </c>
      <c r="G593" s="25" t="s">
        <v>1049</v>
      </c>
      <c r="H593" s="25" t="s">
        <v>1049</v>
      </c>
      <c r="I593" s="10" t="s">
        <v>19</v>
      </c>
      <c r="J593" s="133" t="s">
        <v>810</v>
      </c>
      <c r="K593" s="131" t="s">
        <v>14</v>
      </c>
      <c r="L593" s="5" t="s">
        <v>14</v>
      </c>
      <c r="M593" s="16" t="s">
        <v>65</v>
      </c>
      <c r="N593" s="8" t="s">
        <v>1028</v>
      </c>
      <c r="O593" s="91" t="s">
        <v>1617</v>
      </c>
      <c r="P593" s="45" t="s">
        <v>551</v>
      </c>
      <c r="Q593" s="45" t="s">
        <v>2157</v>
      </c>
    </row>
    <row r="594" spans="1:17" ht="60" x14ac:dyDescent="0.25">
      <c r="A594" s="39"/>
      <c r="B594" s="18">
        <v>42780</v>
      </c>
      <c r="C594" s="18">
        <v>42780</v>
      </c>
      <c r="D594" s="7">
        <v>209</v>
      </c>
      <c r="E594" s="146">
        <v>91600.71</v>
      </c>
      <c r="F594" s="95">
        <v>0</v>
      </c>
      <c r="G594" s="25" t="s">
        <v>2155</v>
      </c>
      <c r="H594" s="25" t="s">
        <v>2155</v>
      </c>
      <c r="I594" s="10" t="s">
        <v>19</v>
      </c>
      <c r="J594" s="133" t="s">
        <v>311</v>
      </c>
      <c r="K594" s="131" t="s">
        <v>14</v>
      </c>
      <c r="L594" s="5" t="s">
        <v>14</v>
      </c>
      <c r="M594" s="16" t="s">
        <v>2151</v>
      </c>
      <c r="N594" s="8" t="s">
        <v>2152</v>
      </c>
      <c r="O594" s="91" t="s">
        <v>2137</v>
      </c>
      <c r="P594" s="45" t="s">
        <v>562</v>
      </c>
      <c r="Q594" s="45" t="s">
        <v>2156</v>
      </c>
    </row>
    <row r="595" spans="1:17" ht="60" x14ac:dyDescent="0.25">
      <c r="A595" s="39"/>
      <c r="B595" s="18">
        <v>42782</v>
      </c>
      <c r="C595" s="18">
        <v>42782</v>
      </c>
      <c r="D595" s="7">
        <v>7</v>
      </c>
      <c r="E595" s="146">
        <v>360030.19</v>
      </c>
      <c r="F595" s="95">
        <v>0</v>
      </c>
      <c r="G595" s="25" t="s">
        <v>2158</v>
      </c>
      <c r="H595" s="25" t="s">
        <v>2158</v>
      </c>
      <c r="I595" s="10" t="s">
        <v>19</v>
      </c>
      <c r="J595" s="133" t="s">
        <v>54</v>
      </c>
      <c r="K595" s="131" t="s">
        <v>14</v>
      </c>
      <c r="L595" s="5" t="s">
        <v>14</v>
      </c>
      <c r="M595" s="16" t="s">
        <v>65</v>
      </c>
      <c r="N595" s="8" t="s">
        <v>2153</v>
      </c>
      <c r="O595" s="91" t="s">
        <v>2138</v>
      </c>
      <c r="P595" s="45" t="s">
        <v>551</v>
      </c>
      <c r="Q595" s="45" t="s">
        <v>2178</v>
      </c>
    </row>
    <row r="596" spans="1:17" ht="60" x14ac:dyDescent="0.25">
      <c r="A596" s="39"/>
      <c r="B596" s="18">
        <v>42786</v>
      </c>
      <c r="C596" s="18">
        <v>42786</v>
      </c>
      <c r="D596" s="7">
        <v>211</v>
      </c>
      <c r="E596" s="146">
        <v>22066.799999999999</v>
      </c>
      <c r="F596" s="95">
        <v>0</v>
      </c>
      <c r="G596" s="25" t="s">
        <v>178</v>
      </c>
      <c r="H596" s="25" t="s">
        <v>178</v>
      </c>
      <c r="I596" s="10" t="s">
        <v>19</v>
      </c>
      <c r="J596" s="133" t="s">
        <v>179</v>
      </c>
      <c r="K596" s="131" t="s">
        <v>14</v>
      </c>
      <c r="L596" s="5" t="s">
        <v>14</v>
      </c>
      <c r="M596" s="16" t="s">
        <v>180</v>
      </c>
      <c r="N596" s="8" t="s">
        <v>181</v>
      </c>
      <c r="O596" s="91" t="s">
        <v>1743</v>
      </c>
      <c r="P596" s="45" t="s">
        <v>577</v>
      </c>
      <c r="Q596" s="45" t="s">
        <v>2162</v>
      </c>
    </row>
    <row r="597" spans="1:17" ht="60" x14ac:dyDescent="0.25">
      <c r="A597" s="39"/>
      <c r="B597" s="18">
        <v>42786</v>
      </c>
      <c r="C597" s="18">
        <v>42786</v>
      </c>
      <c r="D597" s="7">
        <v>253</v>
      </c>
      <c r="E597" s="146">
        <v>547173.19999999995</v>
      </c>
      <c r="F597" s="95">
        <v>0</v>
      </c>
      <c r="G597" s="25" t="s">
        <v>2030</v>
      </c>
      <c r="H597" s="25" t="s">
        <v>2030</v>
      </c>
      <c r="I597" s="10" t="s">
        <v>19</v>
      </c>
      <c r="J597" s="133" t="s">
        <v>816</v>
      </c>
      <c r="K597" s="131" t="s">
        <v>14</v>
      </c>
      <c r="L597" s="5" t="s">
        <v>14</v>
      </c>
      <c r="M597" s="16" t="s">
        <v>2027</v>
      </c>
      <c r="N597" s="8" t="s">
        <v>61</v>
      </c>
      <c r="O597" s="91" t="s">
        <v>2139</v>
      </c>
      <c r="P597" s="45"/>
      <c r="Q597" s="45" t="s">
        <v>2179</v>
      </c>
    </row>
    <row r="598" spans="1:17" ht="60" x14ac:dyDescent="0.25">
      <c r="A598" s="39"/>
      <c r="B598" s="18">
        <v>42786</v>
      </c>
      <c r="C598" s="18">
        <v>42786</v>
      </c>
      <c r="D598" s="7">
        <v>251</v>
      </c>
      <c r="E598" s="146">
        <v>139713.22</v>
      </c>
      <c r="F598" s="95">
        <v>0</v>
      </c>
      <c r="G598" s="25" t="s">
        <v>2165</v>
      </c>
      <c r="H598" s="25" t="s">
        <v>2165</v>
      </c>
      <c r="I598" s="10" t="s">
        <v>19</v>
      </c>
      <c r="J598" s="133" t="s">
        <v>2143</v>
      </c>
      <c r="K598" s="131" t="s">
        <v>14</v>
      </c>
      <c r="L598" s="5" t="s">
        <v>14</v>
      </c>
      <c r="M598" s="16" t="s">
        <v>787</v>
      </c>
      <c r="N598" s="8" t="s">
        <v>443</v>
      </c>
      <c r="O598" s="91" t="s">
        <v>2140</v>
      </c>
      <c r="P598" s="45" t="s">
        <v>577</v>
      </c>
      <c r="Q598" s="45" t="s">
        <v>2166</v>
      </c>
    </row>
    <row r="599" spans="1:17" ht="75" x14ac:dyDescent="0.25">
      <c r="A599" s="39"/>
      <c r="B599" s="18">
        <v>42786</v>
      </c>
      <c r="C599" s="18">
        <v>42786</v>
      </c>
      <c r="D599" s="7">
        <v>252</v>
      </c>
      <c r="E599" s="146">
        <v>482615.4</v>
      </c>
      <c r="F599" s="95">
        <v>0</v>
      </c>
      <c r="G599" s="25" t="s">
        <v>2164</v>
      </c>
      <c r="H599" s="25" t="s">
        <v>2164</v>
      </c>
      <c r="I599" s="10" t="s">
        <v>19</v>
      </c>
      <c r="J599" s="133" t="s">
        <v>2144</v>
      </c>
      <c r="K599" s="131" t="s">
        <v>14</v>
      </c>
      <c r="L599" s="5" t="s">
        <v>14</v>
      </c>
      <c r="M599" s="16" t="s">
        <v>2154</v>
      </c>
      <c r="N599" s="8" t="s">
        <v>148</v>
      </c>
      <c r="O599" s="91" t="s">
        <v>2141</v>
      </c>
      <c r="P599" s="45" t="s">
        <v>551</v>
      </c>
      <c r="Q599" s="45" t="s">
        <v>2163</v>
      </c>
    </row>
    <row r="600" spans="1:17" ht="60" x14ac:dyDescent="0.25">
      <c r="A600" s="39"/>
      <c r="B600" s="18">
        <v>42786</v>
      </c>
      <c r="C600" s="18">
        <v>42786</v>
      </c>
      <c r="D600" s="7">
        <v>254</v>
      </c>
      <c r="E600" s="146">
        <v>367025.63</v>
      </c>
      <c r="F600" s="95">
        <v>0</v>
      </c>
      <c r="G600" s="25" t="s">
        <v>2030</v>
      </c>
      <c r="H600" s="25" t="s">
        <v>2030</v>
      </c>
      <c r="I600" s="10" t="s">
        <v>19</v>
      </c>
      <c r="J600" s="133" t="s">
        <v>1002</v>
      </c>
      <c r="K600" s="131" t="s">
        <v>14</v>
      </c>
      <c r="L600" s="5" t="s">
        <v>14</v>
      </c>
      <c r="M600" s="16" t="s">
        <v>2027</v>
      </c>
      <c r="N600" s="8" t="s">
        <v>61</v>
      </c>
      <c r="O600" s="91" t="s">
        <v>2142</v>
      </c>
      <c r="P600" s="45"/>
      <c r="Q600" s="45" t="s">
        <v>2179</v>
      </c>
    </row>
    <row r="601" spans="1:17" ht="60" x14ac:dyDescent="0.25">
      <c r="A601" s="39"/>
      <c r="B601" s="18">
        <v>42787</v>
      </c>
      <c r="C601" s="18">
        <v>42787</v>
      </c>
      <c r="D601" s="7">
        <v>263</v>
      </c>
      <c r="E601" s="146">
        <v>350813.23</v>
      </c>
      <c r="F601" s="95">
        <v>0</v>
      </c>
      <c r="G601" s="25" t="s">
        <v>514</v>
      </c>
      <c r="H601" s="25" t="s">
        <v>514</v>
      </c>
      <c r="I601" s="10" t="s">
        <v>387</v>
      </c>
      <c r="J601" s="133" t="s">
        <v>2146</v>
      </c>
      <c r="K601" s="131" t="s">
        <v>14</v>
      </c>
      <c r="L601" s="5" t="s">
        <v>14</v>
      </c>
      <c r="M601" s="16" t="s">
        <v>774</v>
      </c>
      <c r="N601" s="8" t="s">
        <v>464</v>
      </c>
      <c r="O601" s="91" t="s">
        <v>2145</v>
      </c>
      <c r="P601" s="10" t="s">
        <v>2161</v>
      </c>
      <c r="Q601" s="45" t="s">
        <v>2160</v>
      </c>
    </row>
    <row r="602" spans="1:17" x14ac:dyDescent="0.25">
      <c r="A602" s="39"/>
      <c r="B602" s="18"/>
      <c r="C602" s="18"/>
      <c r="D602" s="167"/>
      <c r="E602" s="61"/>
      <c r="F602" s="118"/>
      <c r="G602" s="25"/>
      <c r="H602" s="25"/>
      <c r="I602" s="10"/>
      <c r="J602" s="133"/>
      <c r="K602" s="131"/>
      <c r="L602" s="5"/>
      <c r="M602" s="16"/>
      <c r="N602" s="8"/>
      <c r="O602" s="91"/>
      <c r="P602" s="45"/>
      <c r="Q602" s="45"/>
    </row>
    <row r="603" spans="1:17" x14ac:dyDescent="0.25">
      <c r="A603" s="39"/>
      <c r="B603" s="18"/>
      <c r="C603" s="18"/>
      <c r="D603" s="167"/>
      <c r="E603" s="61"/>
      <c r="F603" s="118"/>
      <c r="G603" s="25"/>
      <c r="H603" s="25"/>
      <c r="I603" s="10"/>
      <c r="J603" s="133"/>
      <c r="K603" s="131"/>
      <c r="L603" s="5"/>
      <c r="M603" s="16"/>
      <c r="N603" s="8"/>
      <c r="O603" s="91"/>
      <c r="P603" s="45"/>
      <c r="Q603" s="45"/>
    </row>
    <row r="604" spans="1:17" x14ac:dyDescent="0.25">
      <c r="A604" s="39"/>
      <c r="B604" s="18"/>
      <c r="C604" s="18"/>
      <c r="D604" s="167"/>
      <c r="E604" s="61"/>
      <c r="F604" s="118"/>
      <c r="G604" s="25"/>
      <c r="H604" s="25"/>
      <c r="I604" s="10"/>
      <c r="J604" s="133"/>
      <c r="K604" s="131"/>
      <c r="L604" s="5"/>
      <c r="M604" s="16"/>
      <c r="N604" s="8"/>
      <c r="O604" s="91"/>
      <c r="P604" s="45"/>
      <c r="Q604" s="45"/>
    </row>
    <row r="605" spans="1:17" x14ac:dyDescent="0.25">
      <c r="A605" s="39"/>
      <c r="B605" s="18"/>
      <c r="C605" s="18"/>
      <c r="D605" s="167"/>
      <c r="E605" s="61"/>
      <c r="F605" s="118"/>
      <c r="G605" s="25"/>
      <c r="H605" s="25"/>
      <c r="I605" s="10"/>
      <c r="J605" s="133"/>
      <c r="K605" s="131"/>
      <c r="L605" s="5"/>
      <c r="M605" s="16"/>
      <c r="N605" s="8"/>
      <c r="O605" s="91"/>
      <c r="P605" s="45"/>
      <c r="Q605" s="45"/>
    </row>
    <row r="606" spans="1:17" x14ac:dyDescent="0.25">
      <c r="A606" s="39"/>
      <c r="B606" s="18"/>
      <c r="C606" s="18"/>
      <c r="D606" s="167"/>
      <c r="E606" s="61"/>
      <c r="F606" s="118"/>
      <c r="G606" s="25"/>
      <c r="H606" s="25"/>
      <c r="I606" s="10"/>
      <c r="J606" s="133"/>
      <c r="K606" s="131"/>
      <c r="L606" s="5"/>
      <c r="M606" s="16"/>
      <c r="N606" s="8"/>
      <c r="O606" s="91"/>
      <c r="P606" s="45"/>
      <c r="Q606" s="45"/>
    </row>
    <row r="607" spans="1:17" x14ac:dyDescent="0.25">
      <c r="A607" s="39"/>
      <c r="B607" s="18"/>
      <c r="C607" s="18"/>
      <c r="D607" s="167"/>
      <c r="E607" s="61"/>
      <c r="F607" s="118"/>
      <c r="G607" s="25"/>
      <c r="H607" s="25"/>
      <c r="I607" s="10"/>
      <c r="J607" s="133"/>
      <c r="K607" s="131"/>
      <c r="L607" s="5"/>
      <c r="M607" s="16"/>
      <c r="N607" s="8"/>
      <c r="O607" s="91"/>
      <c r="P607" s="45"/>
      <c r="Q607" s="45"/>
    </row>
    <row r="608" spans="1:17" x14ac:dyDescent="0.25">
      <c r="A608" s="39"/>
      <c r="B608" s="18"/>
      <c r="C608" s="18"/>
      <c r="D608" s="167"/>
      <c r="E608" s="61"/>
      <c r="F608" s="118"/>
      <c r="G608" s="25"/>
      <c r="H608" s="25"/>
      <c r="I608" s="10"/>
      <c r="J608" s="133"/>
      <c r="K608" s="131"/>
      <c r="L608" s="5"/>
      <c r="M608" s="16"/>
      <c r="N608" s="8"/>
      <c r="O608" s="91"/>
      <c r="P608" s="45"/>
      <c r="Q608" s="45"/>
    </row>
    <row r="609" spans="1:17" x14ac:dyDescent="0.25">
      <c r="A609" s="39"/>
      <c r="B609" s="18"/>
      <c r="C609" s="18"/>
      <c r="D609" s="167"/>
      <c r="E609" s="61"/>
      <c r="F609" s="118"/>
      <c r="G609" s="25"/>
      <c r="H609" s="25"/>
      <c r="I609" s="10"/>
      <c r="J609" s="133"/>
      <c r="K609" s="131"/>
      <c r="L609" s="5"/>
      <c r="M609" s="16"/>
      <c r="N609" s="8"/>
      <c r="O609" s="91"/>
      <c r="P609" s="45"/>
      <c r="Q609" s="45"/>
    </row>
    <row r="610" spans="1:17" x14ac:dyDescent="0.25">
      <c r="A610" s="39"/>
      <c r="B610" s="18"/>
      <c r="C610" s="18"/>
      <c r="D610" s="167"/>
      <c r="E610" s="61"/>
      <c r="F610" s="118"/>
      <c r="G610" s="25"/>
      <c r="H610" s="25"/>
      <c r="I610" s="10"/>
      <c r="J610" s="133"/>
      <c r="K610" s="131"/>
      <c r="L610" s="5"/>
      <c r="M610" s="16"/>
      <c r="N610" s="8"/>
      <c r="O610" s="91"/>
      <c r="P610" s="45"/>
      <c r="Q610" s="45"/>
    </row>
    <row r="611" spans="1:17" x14ac:dyDescent="0.25">
      <c r="A611" s="39"/>
      <c r="B611" s="18"/>
      <c r="C611" s="18"/>
      <c r="D611" s="167"/>
      <c r="E611" s="61"/>
      <c r="F611" s="118"/>
      <c r="G611" s="25"/>
      <c r="H611" s="25"/>
      <c r="I611" s="10"/>
      <c r="J611" s="133"/>
      <c r="K611" s="131"/>
      <c r="L611" s="5"/>
      <c r="M611" s="16"/>
      <c r="N611" s="8"/>
      <c r="O611" s="91"/>
      <c r="P611" s="45"/>
      <c r="Q611" s="45"/>
    </row>
    <row r="612" spans="1:17" x14ac:dyDescent="0.25">
      <c r="A612" s="39"/>
      <c r="B612" s="18"/>
      <c r="C612" s="18"/>
      <c r="D612" s="167"/>
      <c r="E612" s="61"/>
      <c r="F612" s="118"/>
      <c r="G612" s="25"/>
      <c r="H612" s="25"/>
      <c r="I612" s="10"/>
      <c r="J612" s="133"/>
      <c r="K612" s="131"/>
      <c r="L612" s="5"/>
      <c r="M612" s="16"/>
      <c r="N612" s="8"/>
      <c r="O612" s="91"/>
      <c r="P612" s="45"/>
      <c r="Q612" s="45"/>
    </row>
    <row r="613" spans="1:17" x14ac:dyDescent="0.25">
      <c r="A613" s="39"/>
      <c r="B613" s="18"/>
      <c r="C613" s="18"/>
      <c r="D613" s="7"/>
      <c r="E613" s="61"/>
      <c r="F613" s="95"/>
      <c r="G613" s="25"/>
      <c r="H613" s="25"/>
      <c r="I613" s="10"/>
      <c r="J613" s="130"/>
      <c r="K613" s="132"/>
      <c r="L613" s="5"/>
      <c r="M613" s="16"/>
      <c r="N613" s="8"/>
      <c r="O613" s="91"/>
      <c r="P613" s="45"/>
      <c r="Q613" s="45"/>
    </row>
    <row r="614" spans="1:17" x14ac:dyDescent="0.25">
      <c r="A614" s="96"/>
      <c r="E614" s="76">
        <f>SUM(E6:E613)</f>
        <v>144000216.30400008</v>
      </c>
      <c r="F614" s="76">
        <f>SUM(F6:F251)</f>
        <v>125</v>
      </c>
    </row>
    <row r="615" spans="1:17" ht="15.75" x14ac:dyDescent="0.25">
      <c r="A615" s="96"/>
      <c r="D615" t="s">
        <v>806</v>
      </c>
      <c r="E615" s="77">
        <f>E614+F614</f>
        <v>144000341.30400008</v>
      </c>
    </row>
    <row r="616" spans="1:17" x14ac:dyDescent="0.25">
      <c r="A616" s="96"/>
      <c r="E616" s="86"/>
      <c r="P616" s="45"/>
    </row>
    <row r="617" spans="1:17" x14ac:dyDescent="0.25">
      <c r="A617" s="96"/>
      <c r="E617" s="86"/>
    </row>
    <row r="618" spans="1:17" ht="17.25" x14ac:dyDescent="0.3">
      <c r="A618" s="96"/>
      <c r="D618" s="163">
        <v>42736</v>
      </c>
      <c r="E618" s="88">
        <f>SUM(E566:E584)</f>
        <v>4074546.38</v>
      </c>
      <c r="F618" s="86">
        <f>E619-F628</f>
        <v>0</v>
      </c>
    </row>
    <row r="619" spans="1:17" s="33" customFormat="1" ht="17.25" x14ac:dyDescent="0.3">
      <c r="A619" s="96"/>
      <c r="B619"/>
      <c r="C619"/>
      <c r="D619" s="163">
        <v>42767</v>
      </c>
      <c r="E619" s="88">
        <f>SUM(E585:E612)</f>
        <v>4115116.8499999992</v>
      </c>
      <c r="F619" s="2">
        <v>1150862.1599999999</v>
      </c>
      <c r="I619"/>
      <c r="J619"/>
      <c r="K619"/>
      <c r="L619" s="3"/>
      <c r="M619"/>
      <c r="N619"/>
      <c r="O619"/>
      <c r="P619"/>
      <c r="Q619"/>
    </row>
    <row r="620" spans="1:17" s="33" customFormat="1" x14ac:dyDescent="0.25">
      <c r="A620" s="96"/>
      <c r="B620"/>
      <c r="C620"/>
      <c r="D620"/>
      <c r="E620" s="2"/>
      <c r="F620" s="160">
        <v>136218.14000000001</v>
      </c>
      <c r="I620"/>
      <c r="J620"/>
      <c r="K620"/>
      <c r="L620" s="3"/>
      <c r="M620"/>
      <c r="N620"/>
      <c r="O620"/>
      <c r="P620"/>
      <c r="Q620"/>
    </row>
    <row r="621" spans="1:17" s="33" customFormat="1" x14ac:dyDescent="0.25">
      <c r="A621" s="96"/>
      <c r="B621"/>
      <c r="C621"/>
      <c r="D621"/>
      <c r="E621" s="2"/>
      <c r="F621" s="150">
        <v>370998.17</v>
      </c>
      <c r="G621" s="154"/>
      <c r="I621"/>
      <c r="J621"/>
      <c r="K621"/>
      <c r="L621" s="3"/>
      <c r="M621"/>
      <c r="N621"/>
      <c r="O621"/>
      <c r="P621"/>
      <c r="Q621"/>
    </row>
    <row r="622" spans="1:17" s="33" customFormat="1" x14ac:dyDescent="0.25">
      <c r="A622" s="96"/>
      <c r="B622"/>
      <c r="C622"/>
      <c r="D622"/>
      <c r="E622" s="2"/>
      <c r="F622" s="160">
        <v>187600.71</v>
      </c>
      <c r="G622" s="112"/>
      <c r="I622"/>
      <c r="J622"/>
      <c r="K622"/>
      <c r="L622" s="3"/>
      <c r="M622"/>
      <c r="N622"/>
      <c r="O622"/>
      <c r="P622"/>
      <c r="Q622"/>
    </row>
    <row r="623" spans="1:17" s="33" customFormat="1" x14ac:dyDescent="0.25">
      <c r="A623" s="96"/>
      <c r="B623"/>
      <c r="C623"/>
      <c r="D623"/>
      <c r="E623" s="2"/>
      <c r="F623" s="160">
        <v>360030.19</v>
      </c>
      <c r="G623" s="112"/>
      <c r="I623"/>
      <c r="J623"/>
      <c r="K623"/>
      <c r="L623" s="3"/>
      <c r="M623"/>
      <c r="N623"/>
      <c r="O623"/>
      <c r="P623"/>
      <c r="Q623"/>
    </row>
    <row r="624" spans="1:17" s="33" customFormat="1" x14ac:dyDescent="0.25">
      <c r="A624" s="96"/>
      <c r="B624"/>
      <c r="C624"/>
      <c r="D624"/>
      <c r="E624" s="2"/>
      <c r="F624" s="160">
        <v>1558594.25</v>
      </c>
      <c r="G624" s="124"/>
      <c r="H624" s="112"/>
      <c r="I624"/>
      <c r="J624"/>
      <c r="K624"/>
      <c r="L624" s="3"/>
      <c r="M624"/>
      <c r="N624"/>
      <c r="O624"/>
      <c r="P624"/>
      <c r="Q624"/>
    </row>
    <row r="625" spans="1:28" s="33" customFormat="1" x14ac:dyDescent="0.25">
      <c r="A625" s="96"/>
      <c r="B625"/>
      <c r="C625"/>
      <c r="D625"/>
      <c r="E625" s="2"/>
      <c r="F625" s="160">
        <v>350813.23</v>
      </c>
      <c r="I625"/>
      <c r="J625"/>
      <c r="K625"/>
      <c r="L625" s="3"/>
      <c r="M625"/>
      <c r="N625"/>
      <c r="O625"/>
      <c r="P625"/>
      <c r="Q625"/>
    </row>
    <row r="626" spans="1:28" s="33" customFormat="1" x14ac:dyDescent="0.25">
      <c r="A626" s="96"/>
      <c r="B626"/>
      <c r="C626"/>
      <c r="D626"/>
      <c r="E626" s="2"/>
      <c r="F626" s="160"/>
      <c r="I626"/>
      <c r="J626"/>
      <c r="K626"/>
      <c r="L626" s="3"/>
      <c r="M626"/>
      <c r="N626"/>
      <c r="O626"/>
      <c r="P626"/>
      <c r="Q626"/>
    </row>
    <row r="627" spans="1:28" x14ac:dyDescent="0.25">
      <c r="A627" s="96"/>
      <c r="F627" s="160"/>
    </row>
    <row r="628" spans="1:28" x14ac:dyDescent="0.25">
      <c r="A628" s="96"/>
      <c r="F628" s="164">
        <f>SUM(F619:F627)</f>
        <v>4115116.8499999996</v>
      </c>
    </row>
    <row r="629" spans="1:28" x14ac:dyDescent="0.25">
      <c r="A629" s="97"/>
      <c r="F629" s="86"/>
    </row>
    <row r="630" spans="1:28" x14ac:dyDescent="0.25">
      <c r="A630" s="97"/>
      <c r="F630" s="86"/>
    </row>
    <row r="631" spans="1:28" s="33" customFormat="1" x14ac:dyDescent="0.25">
      <c r="A631" s="97"/>
      <c r="B631"/>
      <c r="C631"/>
      <c r="D631"/>
      <c r="E631" s="2"/>
      <c r="F631" s="86"/>
      <c r="I631"/>
      <c r="J631"/>
      <c r="K631"/>
      <c r="L631" s="3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</row>
    <row r="632" spans="1:28" s="33" customFormat="1" x14ac:dyDescent="0.25">
      <c r="A632" s="97"/>
      <c r="B632"/>
      <c r="C632"/>
      <c r="D632"/>
      <c r="E632" s="2"/>
      <c r="F632" s="86"/>
      <c r="I632"/>
      <c r="J632"/>
      <c r="K632"/>
      <c r="L632" s="3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</row>
    <row r="633" spans="1:28" s="33" customFormat="1" x14ac:dyDescent="0.25">
      <c r="A633" s="97"/>
      <c r="B633"/>
      <c r="C633"/>
      <c r="D633"/>
      <c r="E633" s="2"/>
      <c r="F633" s="86"/>
      <c r="I633"/>
      <c r="J633"/>
      <c r="K633"/>
      <c r="L633" s="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</row>
    <row r="634" spans="1:28" s="33" customFormat="1" x14ac:dyDescent="0.25">
      <c r="A634"/>
      <c r="B634"/>
      <c r="C634"/>
      <c r="D634"/>
      <c r="E634" s="2"/>
      <c r="F634" s="86"/>
      <c r="I634"/>
      <c r="J634"/>
      <c r="K634"/>
      <c r="L634" s="3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</row>
    <row r="635" spans="1:28" s="33" customFormat="1" x14ac:dyDescent="0.25">
      <c r="A635"/>
      <c r="B635"/>
      <c r="C635"/>
      <c r="D635"/>
      <c r="E635" s="2"/>
      <c r="F635" s="86"/>
      <c r="I635"/>
      <c r="J635"/>
      <c r="K635"/>
      <c r="L635" s="3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</row>
    <row r="636" spans="1:28" s="33" customFormat="1" x14ac:dyDescent="0.25">
      <c r="A636"/>
      <c r="B636"/>
      <c r="C636"/>
      <c r="D636"/>
      <c r="E636" s="2"/>
      <c r="F636" s="86"/>
      <c r="I636"/>
      <c r="J636"/>
      <c r="K636"/>
      <c r="L636" s="3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</row>
  </sheetData>
  <autoFilter ref="A5:Q615"/>
  <dataConsolidate/>
  <mergeCells count="16">
    <mergeCell ref="Q4:Q5"/>
    <mergeCell ref="B1:O1"/>
    <mergeCell ref="B2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N4"/>
    <mergeCell ref="O4:O5"/>
    <mergeCell ref="P4:P5"/>
  </mergeCells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218"/>
  <sheetViews>
    <sheetView topLeftCell="A208" workbookViewId="0">
      <selection activeCell="A218" sqref="A218"/>
    </sheetView>
  </sheetViews>
  <sheetFormatPr defaultRowHeight="15" x14ac:dyDescent="0.25"/>
  <cols>
    <col min="1" max="1" width="9.140625" style="33"/>
    <col min="2" max="2" width="19.85546875" customWidth="1"/>
    <col min="3" max="3" width="29.140625" customWidth="1"/>
    <col min="4" max="4" width="22.42578125" customWidth="1"/>
    <col min="5" max="5" width="23.140625" style="30" customWidth="1"/>
    <col min="6" max="6" width="15.7109375" customWidth="1"/>
    <col min="7" max="7" width="16.7109375" bestFit="1" customWidth="1"/>
    <col min="8" max="8" width="0.140625" hidden="1" customWidth="1"/>
    <col min="9" max="10" width="15.7109375" hidden="1" customWidth="1"/>
    <col min="11" max="11" width="4.5703125" hidden="1" customWidth="1"/>
    <col min="12" max="12" width="4" customWidth="1"/>
    <col min="13" max="13" width="6.7109375" customWidth="1"/>
    <col min="15" max="15" width="6.140625" customWidth="1"/>
    <col min="16" max="16" width="77.28515625" customWidth="1"/>
  </cols>
  <sheetData>
    <row r="2" spans="1:11" ht="18.75" x14ac:dyDescent="0.3">
      <c r="A2" s="35" t="s">
        <v>523</v>
      </c>
    </row>
    <row r="3" spans="1:11" x14ac:dyDescent="0.25">
      <c r="A3" s="85" t="s">
        <v>2180</v>
      </c>
    </row>
    <row r="5" spans="1:11" ht="30" x14ac:dyDescent="0.25">
      <c r="A5" s="34" t="s">
        <v>524</v>
      </c>
      <c r="B5" s="26" t="s">
        <v>8</v>
      </c>
      <c r="C5" s="26" t="s">
        <v>525</v>
      </c>
      <c r="D5" s="26" t="s">
        <v>526</v>
      </c>
      <c r="E5" s="32" t="s">
        <v>529</v>
      </c>
      <c r="F5" s="31" t="s">
        <v>527</v>
      </c>
      <c r="G5" s="31" t="s">
        <v>528</v>
      </c>
      <c r="H5" s="31" t="s">
        <v>528</v>
      </c>
      <c r="I5" s="31" t="s">
        <v>528</v>
      </c>
      <c r="J5" s="31" t="s">
        <v>528</v>
      </c>
      <c r="K5" s="31" t="s">
        <v>528</v>
      </c>
    </row>
    <row r="6" spans="1:11" x14ac:dyDescent="0.25">
      <c r="A6" s="34">
        <v>1</v>
      </c>
      <c r="B6" s="26" t="str">
        <f>'Инвентаризация на 01.07.16'!L6</f>
        <v>г.Новосибирск</v>
      </c>
      <c r="C6" s="28" t="str">
        <f>'Инвентаризация на 01.07.16'!M6</f>
        <v>Кропоткина</v>
      </c>
      <c r="D6" s="29" t="str">
        <f>'Инвентаризация на 01.07.16'!N6</f>
        <v>136</v>
      </c>
      <c r="E6" s="37">
        <f>F6+G6</f>
        <v>2656616</v>
      </c>
      <c r="F6" s="38">
        <f>'Инвентаризация на 01.07.16'!E6+'Инвентаризация на 01.07.16'!E14+'Инвентаризация на 01.07.16'!E41+'Инвентаризация на 01.07.16'!E70</f>
        <v>619502.13</v>
      </c>
      <c r="G6" s="38">
        <f>'Инвентаризация на 01.07.16'!E13+'Инвентаризация на 01.07.16'!E60+'Инвентаризация на 01.07.16'!E86+'Инвентаризация на 01.07.16'!E89+'Инвентаризация на 01.08.16'!E286+'Инвентаризация на 01.10.16 '!E395</f>
        <v>2037113.87</v>
      </c>
      <c r="H6" s="38"/>
      <c r="I6" s="38"/>
      <c r="J6" s="38"/>
      <c r="K6" s="38"/>
    </row>
    <row r="7" spans="1:11" x14ac:dyDescent="0.25">
      <c r="A7" s="34">
        <f>A6+1</f>
        <v>2</v>
      </c>
      <c r="B7" s="26" t="s">
        <v>14</v>
      </c>
      <c r="C7" s="28" t="s">
        <v>1033</v>
      </c>
      <c r="D7" s="29" t="str">
        <f>'Инвентаризация на 01.07.16'!N7</f>
        <v>69а</v>
      </c>
      <c r="E7" s="37">
        <f t="shared" ref="E7:E70" si="0">F7+G7</f>
        <v>582487.51</v>
      </c>
      <c r="F7" s="38">
        <f>'Инвентаризация на 01.07.16'!E7+'Инвентаризация на 01.12.16 '!E282</f>
        <v>248510.59999999998</v>
      </c>
      <c r="G7" s="38">
        <f>'Инвентаризация на 01.12.16 '!E490+'Инвентаризация на 01.02.17 '!E496</f>
        <v>333976.91000000003</v>
      </c>
      <c r="H7" s="38"/>
      <c r="I7" s="38"/>
      <c r="J7" s="38"/>
      <c r="K7" s="38"/>
    </row>
    <row r="8" spans="1:11" x14ac:dyDescent="0.25">
      <c r="A8" s="34">
        <f>A7+1</f>
        <v>3</v>
      </c>
      <c r="B8" s="26" t="s">
        <v>27</v>
      </c>
      <c r="C8" s="28" t="str">
        <f>'Инвентаризация на 01.07.16'!M10</f>
        <v>Островского</v>
      </c>
      <c r="D8" s="29" t="str">
        <f>'Инвентаризация на 01.07.16'!N9</f>
        <v>64</v>
      </c>
      <c r="E8" s="37">
        <f t="shared" si="0"/>
        <v>407009.33999999997</v>
      </c>
      <c r="F8" s="38">
        <f>'Инвентаризация на 01.07.16'!E8+'Инвентаризация на 01.07.16'!E9+'Инвентаризация на 01.07.16'!E10+'Инвентаризация на 01.07.16'!E11+'Инвентаризация на 01.07.16'!E12</f>
        <v>122102.8</v>
      </c>
      <c r="G8" s="38">
        <f>'Инвентаризация на 01.07.16'!E22+'Инвентаризация на 01.07.16'!E23+'Инвентаризация на 01.07.16'!E24+'Инвентаризация на 01.07.16'!E30+'Инвентаризация на 01.07.16'!E33</f>
        <v>284906.53999999998</v>
      </c>
      <c r="H8" s="38"/>
      <c r="I8" s="38"/>
      <c r="J8" s="38"/>
      <c r="K8" s="38"/>
    </row>
    <row r="9" spans="1:11" x14ac:dyDescent="0.25">
      <c r="A9" s="34">
        <f t="shared" ref="A9:A72" si="1">A8+1</f>
        <v>4</v>
      </c>
      <c r="B9" s="26" t="s">
        <v>14</v>
      </c>
      <c r="C9" s="28" t="str">
        <f>'Инвентаризация на 01.07.16'!M15</f>
        <v>Высоцкого</v>
      </c>
      <c r="D9" s="29" t="str">
        <f>'Инвентаризация на 01.07.16'!N15</f>
        <v>41</v>
      </c>
      <c r="E9" s="37">
        <f t="shared" si="0"/>
        <v>459664</v>
      </c>
      <c r="F9" s="38">
        <f>'Инвентаризация на 01.07.16'!E15</f>
        <v>137899.20000000001</v>
      </c>
      <c r="G9" s="38">
        <f>'Инвентаризация на 01.07.16'!E53+'Инвентаризация на 01.07.16'!E105</f>
        <v>321764.8</v>
      </c>
      <c r="H9" s="38"/>
      <c r="I9" s="38"/>
      <c r="J9" s="38"/>
      <c r="K9" s="38"/>
    </row>
    <row r="10" spans="1:11" x14ac:dyDescent="0.25">
      <c r="A10" s="34">
        <f t="shared" si="1"/>
        <v>5</v>
      </c>
      <c r="B10" s="26" t="s">
        <v>14</v>
      </c>
      <c r="C10" s="28" t="str">
        <f>'Инвентаризация на 01.07.16'!M16</f>
        <v>Иванова</v>
      </c>
      <c r="D10" s="29" t="str">
        <f>'Инвентаризация на 01.07.16'!N16</f>
        <v>28а</v>
      </c>
      <c r="E10" s="37">
        <f t="shared" si="0"/>
        <v>271580.14999999997</v>
      </c>
      <c r="F10" s="38">
        <f>'Инвентаризация на 01.07.16'!E16</f>
        <v>81474.039999999994</v>
      </c>
      <c r="G10" s="38">
        <f>'Инвентаризация на 01.07.16'!E27</f>
        <v>190106.11</v>
      </c>
      <c r="H10" s="38"/>
      <c r="I10" s="38"/>
      <c r="J10" s="38"/>
      <c r="K10" s="38"/>
    </row>
    <row r="11" spans="1:11" x14ac:dyDescent="0.25">
      <c r="A11" s="34">
        <f t="shared" si="1"/>
        <v>6</v>
      </c>
      <c r="B11" s="26" t="s">
        <v>14</v>
      </c>
      <c r="C11" s="28" t="str">
        <f>'Инвентаризация на 01.07.16'!M17</f>
        <v>Петухова</v>
      </c>
      <c r="D11" s="29" t="str">
        <f>'Инвентаризация на 01.07.16'!N17</f>
        <v>46</v>
      </c>
      <c r="E11" s="37">
        <f t="shared" si="0"/>
        <v>337695</v>
      </c>
      <c r="F11" s="38">
        <f>'Инвентаризация на 01.07.16'!E17</f>
        <v>44308.5</v>
      </c>
      <c r="G11" s="38">
        <f>'Инвентаризация на 01.07.16'!E91+'Инвентаризация на 01.07.16'!E200+'Инвентаризация на 01.08.16'!E258</f>
        <v>293386.5</v>
      </c>
      <c r="H11" s="38"/>
      <c r="I11" s="38"/>
      <c r="J11" s="38"/>
      <c r="K11" s="38"/>
    </row>
    <row r="12" spans="1:11" x14ac:dyDescent="0.25">
      <c r="A12" s="34">
        <f t="shared" si="1"/>
        <v>7</v>
      </c>
      <c r="B12" s="26" t="s">
        <v>14</v>
      </c>
      <c r="C12" s="28" t="str">
        <f>'Инвентаризация на 01.07.16'!M18</f>
        <v>Федосеева</v>
      </c>
      <c r="D12" s="29" t="str">
        <f>'Инвентаризация на 01.07.16'!N18</f>
        <v>1</v>
      </c>
      <c r="E12" s="37">
        <f t="shared" si="0"/>
        <v>1807703.3599999999</v>
      </c>
      <c r="F12" s="38">
        <f>'Инвентаризация на 01.07.16'!E18+'Инвентаризация на 01.07.16'!E44</f>
        <v>314880.52</v>
      </c>
      <c r="G12" s="38">
        <f>'Инвентаризация на 01.07.16'!E26+'Инвентаризация на 01.07.16'!E110+'Инвентаризация на 01.07.16'!E197+'Инвентаризация на 01.08.16'!E265+'Инвентаризация на 01.12.16 '!E417</f>
        <v>1492822.8399999999</v>
      </c>
      <c r="H12" s="38"/>
      <c r="I12" s="38"/>
      <c r="J12" s="38"/>
      <c r="K12" s="38"/>
    </row>
    <row r="13" spans="1:11" x14ac:dyDescent="0.25">
      <c r="A13" s="34">
        <f t="shared" si="1"/>
        <v>8</v>
      </c>
      <c r="B13" s="26" t="s">
        <v>14</v>
      </c>
      <c r="C13" s="28" t="str">
        <f>'Инвентаризация на 01.07.16'!M19</f>
        <v>Полякова</v>
      </c>
      <c r="D13" s="29" t="str">
        <f>'Инвентаризация на 01.07.16'!N19</f>
        <v>3</v>
      </c>
      <c r="E13" s="37">
        <f t="shared" si="0"/>
        <v>199140</v>
      </c>
      <c r="F13" s="38">
        <f>'Инвентаризация на 01.07.16'!E19</f>
        <v>59742</v>
      </c>
      <c r="G13" s="38">
        <f>'Инвентаризация на 01.07.16'!E28</f>
        <v>139398</v>
      </c>
      <c r="H13" s="38"/>
      <c r="I13" s="38"/>
      <c r="J13" s="38"/>
      <c r="K13" s="38"/>
    </row>
    <row r="14" spans="1:11" x14ac:dyDescent="0.25">
      <c r="A14" s="34">
        <f t="shared" si="1"/>
        <v>9</v>
      </c>
      <c r="B14" s="26" t="s">
        <v>14</v>
      </c>
      <c r="C14" s="28" t="str">
        <f>'Инвентаризация на 01.07.16'!M20</f>
        <v>Бориса Богаткова</v>
      </c>
      <c r="D14" s="29" t="str">
        <f>'Инвентаризация на 01.07.16'!N20</f>
        <v>194/2</v>
      </c>
      <c r="E14" s="37">
        <f t="shared" si="0"/>
        <v>1225980.1740000001</v>
      </c>
      <c r="F14" s="38">
        <f>'Инвентаризация на 01.07.16'!E20+'Инвентаризация на 01.07.16'!E35</f>
        <v>786547.96</v>
      </c>
      <c r="G14" s="38">
        <f>'Инвентаризация на 01.07.16'!E107+'Инвентаризация на 01.07.16'!E151</f>
        <v>439432.21400000004</v>
      </c>
      <c r="H14" s="38"/>
      <c r="I14" s="38"/>
      <c r="J14" s="38"/>
      <c r="K14" s="38"/>
    </row>
    <row r="15" spans="1:11" x14ac:dyDescent="0.25">
      <c r="A15" s="34">
        <f t="shared" si="1"/>
        <v>10</v>
      </c>
      <c r="B15" s="26" t="s">
        <v>14</v>
      </c>
      <c r="C15" s="26" t="str">
        <f>'Инвентаризация на 01.07.16'!M21</f>
        <v xml:space="preserve">3 Интернационала </v>
      </c>
      <c r="D15" s="29" t="str">
        <f>'Инвентаризация на 01.07.16'!N21</f>
        <v>23</v>
      </c>
      <c r="E15" s="37">
        <f t="shared" si="0"/>
        <v>304947.40000000002</v>
      </c>
      <c r="F15" s="38">
        <f>'Инвентаризация на 01.07.16'!E21</f>
        <v>95086.17</v>
      </c>
      <c r="G15" s="38">
        <f>'Инвентаризация на 01.07.16'!E34+'Инвентаризация на 01.07.16'!E58</f>
        <v>209861.23</v>
      </c>
      <c r="H15" s="38"/>
      <c r="I15" s="38"/>
      <c r="J15" s="38"/>
      <c r="K15" s="38"/>
    </row>
    <row r="16" spans="1:11" x14ac:dyDescent="0.25">
      <c r="A16" s="34">
        <f t="shared" si="1"/>
        <v>11</v>
      </c>
      <c r="B16" s="26" t="s">
        <v>14</v>
      </c>
      <c r="C16" s="28" t="str">
        <f>'Инвентаризация на 01.07.16'!M25</f>
        <v>25 лет Октября</v>
      </c>
      <c r="D16" s="29" t="str">
        <f>'Инвентаризация на 01.07.16'!N25</f>
        <v>16</v>
      </c>
      <c r="E16" s="37">
        <f t="shared" si="0"/>
        <v>714000</v>
      </c>
      <c r="F16" s="38">
        <f>'Инвентаризация на 01.07.16'!E25</f>
        <v>210000</v>
      </c>
      <c r="G16" s="38">
        <f>'Инвентаризация на 01.07.16'!E54</f>
        <v>504000</v>
      </c>
      <c r="H16" s="38"/>
      <c r="I16" s="38"/>
      <c r="J16" s="38"/>
      <c r="K16" s="38"/>
    </row>
    <row r="17" spans="1:11" x14ac:dyDescent="0.25">
      <c r="A17" s="34">
        <f t="shared" si="1"/>
        <v>12</v>
      </c>
      <c r="B17" s="26" t="s">
        <v>14</v>
      </c>
      <c r="C17" s="28" t="str">
        <f>'Инвентаризация на 01.07.16'!M29</f>
        <v>Немировича-Данченко</v>
      </c>
      <c r="D17" s="29" t="str">
        <f>'Инвентаризация на 01.07.16'!N29</f>
        <v>28/5</v>
      </c>
      <c r="E17" s="37">
        <f t="shared" si="0"/>
        <v>1812387.04</v>
      </c>
      <c r="F17" s="38">
        <f>'Инвентаризация на 01.07.16'!E29</f>
        <v>566705.53</v>
      </c>
      <c r="G17" s="38">
        <f>'Инвентаризация на 01.08.16'!E57+'Инвентаризация на 01.08.16'!E108+'Инвентаризация на 01.08.16'!E139+'Инвентаризация на 01.08.16'!E170+'Инвентаризация на 01.08.16'!E195+'Инвентаризация на 01.08.16'!E203+'Инвентаризация на 01.08.16'!E259+'Инвентаризация на 01.10.16 '!E378+'Инвентаризация на 01.12.16 '!E438+'Инвентаризация на 01.12.16 '!E465+'Инвентаризация на 01.12.16 '!E483+'Инвентаризация на 01.02.17 '!E525+'Инвентаризация на 01.02.17 '!E566+'Инвентаризация на 01.03.17 '!E591</f>
        <v>1245681.51</v>
      </c>
      <c r="H17" s="38"/>
      <c r="I17" s="38"/>
      <c r="J17" s="38"/>
      <c r="K17" s="38"/>
    </row>
    <row r="18" spans="1:11" x14ac:dyDescent="0.25">
      <c r="A18" s="34">
        <f t="shared" si="1"/>
        <v>13</v>
      </c>
      <c r="B18" s="26" t="s">
        <v>14</v>
      </c>
      <c r="C18" s="28" t="str">
        <f>'Инвентаризация на 01.07.16'!M31</f>
        <v>Первомайская</v>
      </c>
      <c r="D18" s="29" t="str">
        <f>'Инвентаризация на 01.07.16'!N31</f>
        <v>118</v>
      </c>
      <c r="E18" s="37">
        <f t="shared" si="0"/>
        <v>145800</v>
      </c>
      <c r="F18" s="38">
        <f>'Инвентаризация на 01.07.16'!E31</f>
        <v>43740</v>
      </c>
      <c r="G18" s="38">
        <f>'Инвентаризация на 01.07.16'!E46</f>
        <v>102060</v>
      </c>
      <c r="H18" s="38"/>
      <c r="I18" s="38"/>
      <c r="J18" s="38"/>
      <c r="K18" s="38"/>
    </row>
    <row r="19" spans="1:11" x14ac:dyDescent="0.25">
      <c r="A19" s="34">
        <f t="shared" si="1"/>
        <v>14</v>
      </c>
      <c r="B19" s="26" t="s">
        <v>14</v>
      </c>
      <c r="C19" s="28" t="str">
        <f>'Инвентаризация на 01.07.16'!M32</f>
        <v>Бориса Богаткова</v>
      </c>
      <c r="D19" s="29" t="str">
        <f>'Инвентаризация на 01.07.16'!N32</f>
        <v>165/3</v>
      </c>
      <c r="E19" s="37">
        <f t="shared" si="0"/>
        <v>591367</v>
      </c>
      <c r="F19" s="38">
        <f>'Инвентаризация на 01.07.16'!E32</f>
        <v>177410.1</v>
      </c>
      <c r="G19" s="38">
        <f>'Инвентаризация на 01.07.16'!E69+'Инвентаризация на 01.07.16'!E104</f>
        <v>413956.9</v>
      </c>
      <c r="H19" s="38"/>
      <c r="I19" s="38"/>
      <c r="J19" s="38"/>
      <c r="K19" s="38"/>
    </row>
    <row r="20" spans="1:11" x14ac:dyDescent="0.25">
      <c r="A20" s="34">
        <f t="shared" si="1"/>
        <v>15</v>
      </c>
      <c r="B20" s="26" t="s">
        <v>14</v>
      </c>
      <c r="C20" s="28" t="str">
        <f>'Инвентаризация на 01.07.16'!M36</f>
        <v>Есенина</v>
      </c>
      <c r="D20" s="29" t="str">
        <f>'Инвентаризация на 01.07.16'!N36</f>
        <v>10/2</v>
      </c>
      <c r="E20" s="37">
        <f t="shared" si="0"/>
        <v>1041725.2200000001</v>
      </c>
      <c r="F20" s="38">
        <f>'Инвентаризация на 01.07.16'!E36+'Инвентаризация на 01.08.16'!E230</f>
        <v>220706.36</v>
      </c>
      <c r="G20" s="38">
        <f>'Инвентаризация на 01.07.16'!E103+'Инвентаризация на 01.08.16'!E231+'Инвентаризация на 01.08.16'!E307+'Инвентаризация на 01.08.16'!E308</f>
        <v>821018.8600000001</v>
      </c>
      <c r="H20" s="38"/>
      <c r="I20" s="38"/>
      <c r="J20" s="38"/>
      <c r="K20" s="38"/>
    </row>
    <row r="21" spans="1:11" x14ac:dyDescent="0.25">
      <c r="A21" s="34">
        <f t="shared" si="1"/>
        <v>16</v>
      </c>
      <c r="B21" s="26" t="s">
        <v>14</v>
      </c>
      <c r="C21" s="28" t="str">
        <f>'Инвентаризация на 01.07.16'!M38</f>
        <v>Чкалова</v>
      </c>
      <c r="D21" s="29" t="str">
        <f>'Инвентаризация на 01.07.16'!N38</f>
        <v>70/1</v>
      </c>
      <c r="E21" s="37">
        <f t="shared" si="0"/>
        <v>2669611</v>
      </c>
      <c r="F21" s="38">
        <f>'Инвентаризация на 01.07.16'!E38+'Инвентаризация на 01.07.16'!E156</f>
        <v>812794.65</v>
      </c>
      <c r="G21" s="38">
        <f>'Инвентаризация на 01.07.16'!E120+'Инвентаризация на 01.07.16'!E135+'Инвентаризация на 01.07.16'!E191+'Инвентаризация на 01.07.16'!E214+'Инвентаризация на 01.08.16'!E254+'Инвентаризация на 01.10.16 '!E354+'Инвентаризация на 01.12.16 '!E452</f>
        <v>1856816.35</v>
      </c>
      <c r="H21" s="38"/>
      <c r="I21" s="38"/>
      <c r="J21" s="38"/>
      <c r="K21" s="38"/>
    </row>
    <row r="22" spans="1:11" x14ac:dyDescent="0.25">
      <c r="A22" s="34">
        <f t="shared" si="1"/>
        <v>17</v>
      </c>
      <c r="B22" s="26" t="s">
        <v>14</v>
      </c>
      <c r="C22" s="28" t="str">
        <f>'Инвентаризация на 01.07.16'!M40</f>
        <v xml:space="preserve">Ольги Жилиной </v>
      </c>
      <c r="D22" s="29" t="str">
        <f>'Инвентаризация на 01.07.16'!N40</f>
        <v>92а</v>
      </c>
      <c r="E22" s="37">
        <f t="shared" si="0"/>
        <v>260000</v>
      </c>
      <c r="F22" s="38">
        <f>'Инвентаризация на 01.07.16'!E40</f>
        <v>50000</v>
      </c>
      <c r="G22" s="38">
        <f>'Инвентаризация на 01.07.16'!E98+'Инвентаризация на 01.07.16'!E113</f>
        <v>210000</v>
      </c>
      <c r="H22" s="38"/>
      <c r="I22" s="38"/>
      <c r="J22" s="38"/>
      <c r="K22" s="38"/>
    </row>
    <row r="23" spans="1:11" x14ac:dyDescent="0.25">
      <c r="A23" s="34">
        <f t="shared" si="1"/>
        <v>18</v>
      </c>
      <c r="B23" s="26" t="s">
        <v>14</v>
      </c>
      <c r="C23" s="28" t="str">
        <f>'Инвентаризация на 01.07.16'!M39</f>
        <v xml:space="preserve">Толбухина </v>
      </c>
      <c r="D23" s="29" t="str">
        <f>'Инвентаризация на 01.07.16'!N39</f>
        <v>25</v>
      </c>
      <c r="E23" s="37">
        <f t="shared" si="0"/>
        <v>2086473.2</v>
      </c>
      <c r="F23" s="38">
        <f>'Инвентаризация на 01.07.16'!E39+'Инвентаризация на 01.09.16 '!E311</f>
        <v>625941.96</v>
      </c>
      <c r="G23" s="38">
        <f>'Инвентаризация на 01.07.16'!E52+'Инвентаризация на 01.07.16'!E72+'Инвентаризация на 01.07.16'!E155+'Инвентаризация на 01.10.16 '!E365+'Инвентаризация на 01.12.16 '!E486</f>
        <v>1460531.24</v>
      </c>
      <c r="H23" s="38"/>
      <c r="I23" s="38"/>
      <c r="J23" s="38"/>
      <c r="K23" s="38"/>
    </row>
    <row r="24" spans="1:11" x14ac:dyDescent="0.25">
      <c r="A24" s="34">
        <f t="shared" si="1"/>
        <v>19</v>
      </c>
      <c r="B24" s="26" t="s">
        <v>14</v>
      </c>
      <c r="C24" s="28" t="str">
        <f>'Инвентаризация на 01.07.16'!M42</f>
        <v>Кирова</v>
      </c>
      <c r="D24" s="29" t="str">
        <f>'Инвентаризация на 01.07.16'!N42</f>
        <v>114</v>
      </c>
      <c r="E24" s="37">
        <f t="shared" si="0"/>
        <v>112800</v>
      </c>
      <c r="F24" s="38">
        <f>'Инвентаризация на 01.07.16'!E42</f>
        <v>33840</v>
      </c>
      <c r="G24" s="38">
        <f>'Инвентаризация на 01.07.16'!E77</f>
        <v>78960</v>
      </c>
      <c r="H24" s="38"/>
      <c r="I24" s="38"/>
      <c r="J24" s="38"/>
      <c r="K24" s="38"/>
    </row>
    <row r="25" spans="1:11" x14ac:dyDescent="0.25">
      <c r="A25" s="34">
        <f t="shared" si="1"/>
        <v>20</v>
      </c>
      <c r="B25" s="26" t="s">
        <v>14</v>
      </c>
      <c r="C25" s="28" t="str">
        <f>'Инвентаризация на 01.07.16'!M43</f>
        <v>Кирова</v>
      </c>
      <c r="D25" s="29" t="str">
        <f>'Инвентаризация на 01.07.16'!N43</f>
        <v>112</v>
      </c>
      <c r="E25" s="37">
        <f t="shared" si="0"/>
        <v>105750</v>
      </c>
      <c r="F25" s="38">
        <f>'Инвентаризация на 01.07.16'!E43</f>
        <v>31725</v>
      </c>
      <c r="G25" s="38">
        <f>'Инвентаризация на 01.07.16'!E76</f>
        <v>74025</v>
      </c>
      <c r="H25" s="38"/>
      <c r="I25" s="38"/>
      <c r="J25" s="38"/>
      <c r="K25" s="38"/>
    </row>
    <row r="26" spans="1:11" x14ac:dyDescent="0.25">
      <c r="A26" s="34">
        <f t="shared" si="1"/>
        <v>21</v>
      </c>
      <c r="B26" s="26" t="s">
        <v>27</v>
      </c>
      <c r="C26" s="28" t="str">
        <f>'Инвентаризация на 01.07.16'!M45</f>
        <v>Микрорайон</v>
      </c>
      <c r="D26" s="29" t="str">
        <f>'Инвентаризация на 01.07.16'!N45</f>
        <v>26</v>
      </c>
      <c r="E26" s="37">
        <f t="shared" si="0"/>
        <v>273611.84999999998</v>
      </c>
      <c r="F26" s="38">
        <f>'Инвентаризация на 01.07.16'!E45</f>
        <v>94408.2</v>
      </c>
      <c r="G26" s="38">
        <f>'Инвентаризация на 01.08.16'!E303+'Инвентаризация на 01.08.16'!E304+'Инвентаризация на 01.10.16 '!E368</f>
        <v>179203.65</v>
      </c>
      <c r="H26" s="38"/>
      <c r="I26" s="38"/>
      <c r="J26" s="38"/>
      <c r="K26" s="38"/>
    </row>
    <row r="27" spans="1:11" x14ac:dyDescent="0.25">
      <c r="A27" s="34">
        <f t="shared" si="1"/>
        <v>22</v>
      </c>
      <c r="B27" s="26" t="s">
        <v>14</v>
      </c>
      <c r="C27" s="28" t="str">
        <f>'Инвентаризация на 01.07.16'!M49</f>
        <v>Аэропорт</v>
      </c>
      <c r="D27" s="29" t="str">
        <f>'Инвентаризация на 01.07.16'!N49</f>
        <v>56</v>
      </c>
      <c r="E27" s="37">
        <f t="shared" si="0"/>
        <v>488286.16000000003</v>
      </c>
      <c r="F27" s="38">
        <f>'Инвентаризация на 01.07.16'!E49+'Инвентаризация на 01.07.16'!E100</f>
        <v>146485.85</v>
      </c>
      <c r="G27" s="38">
        <f>'Инвентаризация на 01.07.16'!E78+'Инвентаризация на 01.07.16'!E138</f>
        <v>341800.31</v>
      </c>
      <c r="H27" s="38"/>
      <c r="I27" s="38"/>
      <c r="J27" s="38"/>
      <c r="K27" s="38"/>
    </row>
    <row r="28" spans="1:11" x14ac:dyDescent="0.25">
      <c r="A28" s="34">
        <f t="shared" si="1"/>
        <v>23</v>
      </c>
      <c r="B28" s="26" t="s">
        <v>14</v>
      </c>
      <c r="C28" s="28" t="str">
        <f>'Инвентаризация на 01.07.16'!M47</f>
        <v>Сибирская</v>
      </c>
      <c r="D28" s="29" t="str">
        <f>'Инвентаризация на 01.07.16'!N47</f>
        <v>13</v>
      </c>
      <c r="E28" s="37">
        <f t="shared" si="0"/>
        <v>498555.9</v>
      </c>
      <c r="F28" s="38">
        <f>'Инвентаризация на 01.07.16'!E47</f>
        <v>149566.76999999999</v>
      </c>
      <c r="G28" s="38">
        <f>'Инвентаризация на 01.07.16'!E92+'Инвентаризация на 01.07.16'!E130</f>
        <v>348989.13</v>
      </c>
      <c r="H28" s="38"/>
      <c r="I28" s="38"/>
      <c r="J28" s="38"/>
      <c r="K28" s="38"/>
    </row>
    <row r="29" spans="1:11" x14ac:dyDescent="0.25">
      <c r="A29" s="34">
        <f t="shared" si="1"/>
        <v>24</v>
      </c>
      <c r="B29" s="26" t="s">
        <v>14</v>
      </c>
      <c r="C29" s="28" t="str">
        <f>'Инвентаризация на 01.07.16'!M48</f>
        <v>Челюскинцев</v>
      </c>
      <c r="D29" s="29" t="str">
        <f>'Инвентаризация на 01.07.16'!N48</f>
        <v>24</v>
      </c>
      <c r="E29" s="37">
        <f t="shared" si="0"/>
        <v>918300</v>
      </c>
      <c r="F29" s="38">
        <f>'Инвентаризация на 01.07.16'!E48+'Инвентаризация на 01.08.16'!E280</f>
        <v>456000</v>
      </c>
      <c r="G29" s="38">
        <f>'Инвентаризация на 01.10.16 '!E397+'Инвентаризация на 01.02.17 '!E555</f>
        <v>462300</v>
      </c>
      <c r="H29" s="38"/>
      <c r="I29" s="38"/>
      <c r="J29" s="38"/>
      <c r="K29" s="38"/>
    </row>
    <row r="30" spans="1:11" x14ac:dyDescent="0.25">
      <c r="A30" s="34">
        <f t="shared" si="1"/>
        <v>25</v>
      </c>
      <c r="B30" s="26" t="s">
        <v>14</v>
      </c>
      <c r="C30" s="28" t="str">
        <f>'Инвентаризация на 01.07.16'!M51</f>
        <v>Станиславского</v>
      </c>
      <c r="D30" s="29" t="str">
        <f>'Инвентаризация на 01.07.16'!N51</f>
        <v>28/1</v>
      </c>
      <c r="E30" s="37">
        <f t="shared" si="0"/>
        <v>220000</v>
      </c>
      <c r="F30" s="38">
        <f>'Инвентаризация на 01.07.16'!E51</f>
        <v>66000</v>
      </c>
      <c r="G30" s="38">
        <f>'Инвентаризация на 01.07.16'!E90</f>
        <v>154000</v>
      </c>
      <c r="H30" s="38"/>
      <c r="I30" s="38"/>
      <c r="J30" s="38"/>
      <c r="K30" s="38"/>
    </row>
    <row r="31" spans="1:11" x14ac:dyDescent="0.25">
      <c r="A31" s="34">
        <f t="shared" si="1"/>
        <v>26</v>
      </c>
      <c r="B31" s="26" t="s">
        <v>14</v>
      </c>
      <c r="C31" s="28" t="str">
        <f>'Инвентаризация на 01.07.16'!M50</f>
        <v>Серебренниковская</v>
      </c>
      <c r="D31" s="29" t="str">
        <f>'Инвентаризация на 01.07.16'!N50</f>
        <v>4/2</v>
      </c>
      <c r="E31" s="37">
        <f t="shared" si="0"/>
        <v>342424.54</v>
      </c>
      <c r="F31" s="38">
        <f>'Инвентаризация на 01.07.16'!E50</f>
        <v>102727.36</v>
      </c>
      <c r="G31" s="38">
        <f>'Инвентаризация на 01.07.16'!E97+'Инвентаризация на 01.07.16'!E140+'Инвентаризация на 01.07.16'!E184</f>
        <v>239697.18</v>
      </c>
      <c r="H31" s="38"/>
      <c r="I31" s="38"/>
      <c r="J31" s="38"/>
      <c r="K31" s="38"/>
    </row>
    <row r="32" spans="1:11" x14ac:dyDescent="0.25">
      <c r="A32" s="34">
        <f t="shared" si="1"/>
        <v>27</v>
      </c>
      <c r="B32" s="26" t="s">
        <v>14</v>
      </c>
      <c r="C32" s="28" t="str">
        <f>'Инвентаризация на 01.07.16'!M55</f>
        <v>Бориса Богаткова</v>
      </c>
      <c r="D32" s="29" t="str">
        <f>'Инвентаризация на 01.07.16'!N55</f>
        <v>185</v>
      </c>
      <c r="E32" s="37">
        <f t="shared" si="0"/>
        <v>85596.96</v>
      </c>
      <c r="F32" s="38">
        <f>'Инвентаризация на 01.02.17 '!E527</f>
        <v>85596.96</v>
      </c>
      <c r="G32" s="38"/>
      <c r="H32" s="38"/>
      <c r="I32" s="38"/>
      <c r="J32" s="38"/>
      <c r="K32" s="38"/>
    </row>
    <row r="33" spans="1:11" x14ac:dyDescent="0.25">
      <c r="A33" s="34">
        <f t="shared" si="1"/>
        <v>28</v>
      </c>
      <c r="B33" s="26" t="s">
        <v>14</v>
      </c>
      <c r="C33" s="28" t="str">
        <f>'Инвентаризация на 01.07.16'!M56</f>
        <v>1905 года</v>
      </c>
      <c r="D33" s="29" t="str">
        <f>'Инвентаризация на 01.07.16'!N56</f>
        <v>87</v>
      </c>
      <c r="E33" s="37">
        <f t="shared" si="0"/>
        <v>1626800.75</v>
      </c>
      <c r="F33" s="38">
        <f>'Инвентаризация на 01.07.16'!E56</f>
        <v>193821.09</v>
      </c>
      <c r="G33" s="38">
        <f>'Инвентаризация на 01.07.16'!E145+'Инвентаризация на 01.08.16'!E281+'Инвентаризация на 01.12.16 '!E433+'Инвентаризация на 01.03.17 '!E596</f>
        <v>1432979.66</v>
      </c>
      <c r="H33" s="38"/>
      <c r="I33" s="38"/>
      <c r="J33" s="38"/>
      <c r="K33" s="38"/>
    </row>
    <row r="34" spans="1:11" x14ac:dyDescent="0.25">
      <c r="A34" s="34">
        <f t="shared" si="1"/>
        <v>29</v>
      </c>
      <c r="B34" s="26" t="s">
        <v>14</v>
      </c>
      <c r="C34" s="28" t="str">
        <f>'Инвентаризация на 01.07.16'!M59</f>
        <v>Полевая</v>
      </c>
      <c r="D34" s="29" t="str">
        <f>'Инвентаризация на 01.07.16'!N59</f>
        <v>14</v>
      </c>
      <c r="E34" s="37">
        <f t="shared" si="0"/>
        <v>504209.9</v>
      </c>
      <c r="F34" s="38">
        <f>'Инвентаризация на 01.07.16'!E59</f>
        <v>151262.97</v>
      </c>
      <c r="G34" s="38">
        <f>'Инвентаризация на 01.07.16'!E118</f>
        <v>352946.93</v>
      </c>
      <c r="H34" s="38"/>
      <c r="I34" s="38"/>
      <c r="J34" s="38"/>
      <c r="K34" s="38"/>
    </row>
    <row r="35" spans="1:11" x14ac:dyDescent="0.25">
      <c r="A35" s="34">
        <f t="shared" si="1"/>
        <v>30</v>
      </c>
      <c r="B35" s="26" t="s">
        <v>193</v>
      </c>
      <c r="C35" s="28" t="str">
        <f>'Инвентаризация на 01.07.16'!M61</f>
        <v>нет</v>
      </c>
      <c r="D35" s="29" t="str">
        <f>'Инвентаризация на 01.07.16'!N61</f>
        <v>28</v>
      </c>
      <c r="E35" s="37">
        <f t="shared" si="0"/>
        <v>710000</v>
      </c>
      <c r="F35" s="38">
        <f>'Инвентаризация на 01.07.16'!E61</f>
        <v>213000</v>
      </c>
      <c r="G35" s="38">
        <f>'Инвентаризация на 01.07.16'!E115</f>
        <v>497000</v>
      </c>
      <c r="H35" s="38"/>
      <c r="I35" s="38"/>
      <c r="J35" s="38"/>
      <c r="K35" s="38"/>
    </row>
    <row r="36" spans="1:11" x14ac:dyDescent="0.25">
      <c r="A36" s="34">
        <f t="shared" si="1"/>
        <v>31</v>
      </c>
      <c r="B36" s="26" t="s">
        <v>14</v>
      </c>
      <c r="C36" s="28" t="str">
        <f>'Инвентаризация на 01.07.16'!M62</f>
        <v>Кропоткина</v>
      </c>
      <c r="D36" s="29" t="str">
        <f>'Инвентаризация на 01.07.16'!N62</f>
        <v>130/1</v>
      </c>
      <c r="E36" s="37">
        <f t="shared" si="0"/>
        <v>652000</v>
      </c>
      <c r="F36" s="38">
        <f>'Инвентаризация на 01.07.16'!E62</f>
        <v>195600</v>
      </c>
      <c r="G36" s="38">
        <f>'Инвентаризация на 01.07.16'!E128</f>
        <v>456400</v>
      </c>
      <c r="H36" s="38"/>
      <c r="I36" s="38"/>
      <c r="J36" s="38"/>
      <c r="K36" s="38"/>
    </row>
    <row r="37" spans="1:11" x14ac:dyDescent="0.25">
      <c r="A37" s="34">
        <f t="shared" si="1"/>
        <v>32</v>
      </c>
      <c r="B37" s="26" t="s">
        <v>14</v>
      </c>
      <c r="C37" s="28" t="str">
        <f>'Инвентаризация на 01.07.16'!M63</f>
        <v>Нарымская</v>
      </c>
      <c r="D37" s="29" t="str">
        <f>'Инвентаризация на 01.07.16'!N63</f>
        <v>7</v>
      </c>
      <c r="E37" s="37">
        <f t="shared" si="0"/>
        <v>487981.92</v>
      </c>
      <c r="F37" s="38">
        <f>'Инвентаризация на 01.07.16'!E63</f>
        <v>146394.57</v>
      </c>
      <c r="G37" s="38">
        <f>'Инвентаризация на 01.07.16'!E85+'Инвентаризация на 01.07.16'!E174+'Инвентаризация на 01.08.16'!E266</f>
        <v>341587.35</v>
      </c>
      <c r="H37" s="38"/>
      <c r="I37" s="38"/>
      <c r="J37" s="38"/>
      <c r="K37" s="38"/>
    </row>
    <row r="38" spans="1:11" x14ac:dyDescent="0.25">
      <c r="A38" s="34">
        <f t="shared" si="1"/>
        <v>33</v>
      </c>
      <c r="B38" s="26" t="s">
        <v>14</v>
      </c>
      <c r="C38" s="28" t="str">
        <f>'Инвентаризация на 01.07.16'!M64</f>
        <v>Крылова</v>
      </c>
      <c r="D38" s="29" t="str">
        <f>'Инвентаризация на 01.07.16'!N64</f>
        <v>43а</v>
      </c>
      <c r="E38" s="37">
        <f t="shared" si="0"/>
        <v>202250</v>
      </c>
      <c r="F38" s="38">
        <f>'Инвентаризация на 01.07.16'!E64+'Инвентаризация на 01.07.16'!F64</f>
        <v>60685</v>
      </c>
      <c r="G38" s="38">
        <f>'Инвентаризация на 01.07.16'!E121+'Инвентаризация на 01.07.16'!F121</f>
        <v>141565</v>
      </c>
      <c r="H38" s="38"/>
      <c r="I38" s="38"/>
      <c r="J38" s="38"/>
      <c r="K38" s="38"/>
    </row>
    <row r="39" spans="1:11" x14ac:dyDescent="0.25">
      <c r="A39" s="34">
        <f t="shared" si="1"/>
        <v>34</v>
      </c>
      <c r="B39" s="26" t="s">
        <v>14</v>
      </c>
      <c r="C39" s="28" t="str">
        <f>'Инвентаризация на 01.07.16'!M65</f>
        <v>Полевая</v>
      </c>
      <c r="D39" s="29" t="str">
        <f>'Инвентаризация на 01.07.16'!N65</f>
        <v>10</v>
      </c>
      <c r="E39" s="37">
        <f t="shared" si="0"/>
        <v>504209.9</v>
      </c>
      <c r="F39" s="38">
        <f>'Инвентаризация на 01.07.16'!E65</f>
        <v>151262.97</v>
      </c>
      <c r="G39" s="38">
        <f>'Инвентаризация на 01.07.16'!E119</f>
        <v>352946.93</v>
      </c>
      <c r="H39" s="38"/>
      <c r="I39" s="38"/>
      <c r="J39" s="38"/>
      <c r="K39" s="38"/>
    </row>
    <row r="40" spans="1:11" x14ac:dyDescent="0.25">
      <c r="A40" s="34">
        <f t="shared" si="1"/>
        <v>35</v>
      </c>
      <c r="B40" s="26" t="s">
        <v>27</v>
      </c>
      <c r="C40" s="28" t="str">
        <f>'Инвентаризация на 01.07.16'!M66</f>
        <v>Спортивная</v>
      </c>
      <c r="D40" s="29" t="str">
        <f>'Инвентаризация на 01.07.16'!N67</f>
        <v>9</v>
      </c>
      <c r="E40" s="37">
        <f t="shared" si="0"/>
        <v>159089.14000000001</v>
      </c>
      <c r="F40" s="38">
        <f>'Инвентаризация на 01.07.16'!E66</f>
        <v>32744</v>
      </c>
      <c r="G40" s="38">
        <f>'Инвентаризация на 01.07.16'!E67+'Инвентаризация на 01.07.16'!E68</f>
        <v>126345.14</v>
      </c>
      <c r="H40" s="38"/>
      <c r="I40" s="38"/>
      <c r="J40" s="38"/>
      <c r="K40" s="38"/>
    </row>
    <row r="41" spans="1:11" x14ac:dyDescent="0.25">
      <c r="A41" s="34">
        <f t="shared" si="1"/>
        <v>36</v>
      </c>
      <c r="B41" s="26" t="s">
        <v>14</v>
      </c>
      <c r="C41" s="28" t="str">
        <f>'Инвентаризация на 01.07.16'!M71</f>
        <v xml:space="preserve">Красноярская </v>
      </c>
      <c r="D41" s="29" t="str">
        <f>'Инвентаризация на 01.07.16'!N71</f>
        <v>36</v>
      </c>
      <c r="E41" s="37">
        <f t="shared" si="0"/>
        <v>769977.14</v>
      </c>
      <c r="F41" s="38">
        <f>'Инвентаризация на 01.07.16'!E71</f>
        <v>230993.14</v>
      </c>
      <c r="G41" s="38">
        <f>'Инвентаризация на 01.07.16'!E109+'Инвентаризация на 01.07.16'!E137+'Инвентаризация на 01.07.16'!E171+'Инвентаризация на 01.07.16'!E194+'Инвентаризация на 01.08.16'!E220</f>
        <v>538984</v>
      </c>
      <c r="H41" s="38"/>
      <c r="I41" s="38"/>
      <c r="J41" s="38"/>
      <c r="K41" s="38"/>
    </row>
    <row r="42" spans="1:11" x14ac:dyDescent="0.25">
      <c r="A42" s="34">
        <f t="shared" si="1"/>
        <v>37</v>
      </c>
      <c r="B42" s="26" t="s">
        <v>14</v>
      </c>
      <c r="C42" s="28" t="str">
        <f>'Инвентаризация на 01.07.16'!M73</f>
        <v>Сакко и Ванцетти</v>
      </c>
      <c r="D42" s="29" t="str">
        <f>'Инвентаризация на 01.07.16'!N73</f>
        <v>52</v>
      </c>
      <c r="E42" s="37">
        <f t="shared" si="0"/>
        <v>425457.87</v>
      </c>
      <c r="F42" s="38">
        <f>'Инвентаризация на 01.07.16'!E73+'Инвентаризация на 01.07.16'!E134</f>
        <v>127637.36</v>
      </c>
      <c r="G42" s="38">
        <f>'Инвентаризация на 01.07.16'!E106+'Инвентаризация на 01.07.16'!E152</f>
        <v>297820.51</v>
      </c>
      <c r="H42" s="38"/>
      <c r="I42" s="38"/>
      <c r="J42" s="38"/>
      <c r="K42" s="38"/>
    </row>
    <row r="43" spans="1:11" x14ac:dyDescent="0.25">
      <c r="A43" s="34">
        <f t="shared" si="1"/>
        <v>38</v>
      </c>
      <c r="B43" s="26" t="s">
        <v>14</v>
      </c>
      <c r="C43" s="28" t="str">
        <f>'Инвентаризация на 01.07.16'!M74</f>
        <v>Ветлужская</v>
      </c>
      <c r="D43" s="29" t="str">
        <f>'Инвентаризация на 01.07.16'!N74</f>
        <v>26</v>
      </c>
      <c r="E43" s="37">
        <f t="shared" si="0"/>
        <v>500720</v>
      </c>
      <c r="F43" s="38">
        <f>'Инвентаризация на 01.07.16'!E74</f>
        <v>150216</v>
      </c>
      <c r="G43" s="38">
        <f>'Инвентаризация на 01.07.16'!E114</f>
        <v>350504</v>
      </c>
      <c r="H43" s="38"/>
      <c r="I43" s="38"/>
      <c r="J43" s="38"/>
      <c r="K43" s="38"/>
    </row>
    <row r="44" spans="1:11" x14ac:dyDescent="0.25">
      <c r="A44" s="34">
        <f t="shared" si="1"/>
        <v>39</v>
      </c>
      <c r="B44" s="26" t="s">
        <v>14</v>
      </c>
      <c r="C44" s="28" t="str">
        <f>'Инвентаризация на 01.07.16'!M75</f>
        <v>1905 года</v>
      </c>
      <c r="D44" s="29" t="str">
        <f>'Инвентаризация на 01.07.16'!N75</f>
        <v>85</v>
      </c>
      <c r="E44" s="37">
        <f t="shared" si="0"/>
        <v>1228913.21</v>
      </c>
      <c r="F44" s="38">
        <f>'Инвентаризация на 01.07.16'!E75</f>
        <v>180000</v>
      </c>
      <c r="G44" s="38">
        <f>'Инвентаризация на 01.07.16'!E123+'Инвентаризация на 01.08.16'!E297+'Инвентаризация на 01.12.16 '!E447+'Инвентаризация на 01.12.16 '!E488</f>
        <v>1048913.21</v>
      </c>
      <c r="H44" s="38"/>
      <c r="I44" s="38"/>
      <c r="J44" s="38"/>
      <c r="K44" s="38"/>
    </row>
    <row r="45" spans="1:11" x14ac:dyDescent="0.25">
      <c r="A45" s="34">
        <f t="shared" si="1"/>
        <v>40</v>
      </c>
      <c r="B45" s="26" t="s">
        <v>248</v>
      </c>
      <c r="C45" s="28" t="str">
        <f>'Инвентаризация на 01.07.16'!M79</f>
        <v>Микрорайон</v>
      </c>
      <c r="D45" s="29" t="str">
        <f>'Инвентаризация на 01.07.16'!N79</f>
        <v>16</v>
      </c>
      <c r="E45" s="37">
        <f t="shared" si="0"/>
        <v>432197.89</v>
      </c>
      <c r="F45" s="38">
        <f>'Инвентаризация на 01.07.16'!E79+'Инвентаризация на 01.10.16 '!E380</f>
        <v>129659.37</v>
      </c>
      <c r="G45" s="38">
        <f>'Инвентаризация на 01.07.16'!E99+'Инвентаризация на 01.12.16 '!E412</f>
        <v>302538.52</v>
      </c>
      <c r="H45" s="38"/>
      <c r="I45" s="38"/>
      <c r="J45" s="38"/>
      <c r="K45" s="38"/>
    </row>
    <row r="46" spans="1:11" x14ac:dyDescent="0.25">
      <c r="A46" s="34">
        <f t="shared" si="1"/>
        <v>41</v>
      </c>
      <c r="B46" s="26" t="s">
        <v>14</v>
      </c>
      <c r="C46" s="28" t="str">
        <f>'Инвентаризация на 01.07.16'!M80</f>
        <v>Железнодорожная</v>
      </c>
      <c r="D46" s="29" t="str">
        <f>'Инвентаризация на 01.07.16'!N80</f>
        <v>8/1</v>
      </c>
      <c r="E46" s="37">
        <f t="shared" si="0"/>
        <v>4169786.55</v>
      </c>
      <c r="F46" s="38">
        <f>'Инвентаризация на 01.07.16'!E80+'Инвентаризация на 01.07.16'!E81</f>
        <v>375526.33999999997</v>
      </c>
      <c r="G46" s="38">
        <f>'Инвентаризация на 01.07.16'!E82+'Инвентаризация на 01.07.16'!E122+'Инвентаризация на 01.07.16'!E127+'Инвентаризация на 01.12.16 '!E400+'Инвентаризация на 01.02.17 '!E571</f>
        <v>3794260.21</v>
      </c>
      <c r="H46" s="38"/>
      <c r="I46" s="38"/>
      <c r="J46" s="38"/>
      <c r="K46" s="38"/>
    </row>
    <row r="47" spans="1:11" x14ac:dyDescent="0.25">
      <c r="A47" s="34">
        <f t="shared" si="1"/>
        <v>42</v>
      </c>
      <c r="B47" s="26" t="s">
        <v>14</v>
      </c>
      <c r="C47" s="28" t="str">
        <f>'Инвентаризация на 01.07.16'!M83</f>
        <v>Степная</v>
      </c>
      <c r="D47" s="29" t="str">
        <f>'Инвентаризация на 01.07.16'!N83</f>
        <v>55а</v>
      </c>
      <c r="E47" s="37">
        <f t="shared" si="0"/>
        <v>376253.56999999995</v>
      </c>
      <c r="F47" s="38">
        <f>'Инвентаризация на 01.07.16'!E83+'Инвентаризация на 01.12.16 '!E324</f>
        <v>152982.97999999998</v>
      </c>
      <c r="G47" s="38">
        <f>'Инвентаризация на 01.07.16'!E149+'Инвентаризация на 01.12.16 '!E462+'Инвентаризация на 01.02.17 '!E577</f>
        <v>223270.59</v>
      </c>
      <c r="H47" s="38"/>
      <c r="I47" s="38"/>
      <c r="J47" s="38"/>
      <c r="K47" s="38"/>
    </row>
    <row r="48" spans="1:11" x14ac:dyDescent="0.25">
      <c r="A48" s="34">
        <f t="shared" si="1"/>
        <v>43</v>
      </c>
      <c r="B48" s="26" t="s">
        <v>14</v>
      </c>
      <c r="C48" s="28" t="str">
        <f>'Инвентаризация на 01.07.16'!M84</f>
        <v>Бориса Богаткова</v>
      </c>
      <c r="D48" s="29" t="str">
        <f>'Инвентаризация на 01.07.16'!N84</f>
        <v>194/7</v>
      </c>
      <c r="E48" s="37">
        <f t="shared" si="0"/>
        <v>371481</v>
      </c>
      <c r="F48" s="38">
        <f>'Инвентаризация на 01.07.16'!E84</f>
        <v>71801.100000000006</v>
      </c>
      <c r="G48" s="38">
        <f>'Инвентаризация на 01.07.16'!E96+'Инвентаризация на 01.08.16'!E274+'Инвентаризация на 01.09.16 '!E337</f>
        <v>299679.89999999997</v>
      </c>
      <c r="H48" s="38"/>
      <c r="I48" s="38"/>
      <c r="J48" s="38"/>
      <c r="K48" s="38"/>
    </row>
    <row r="49" spans="1:11" x14ac:dyDescent="0.25">
      <c r="A49" s="34">
        <f t="shared" si="1"/>
        <v>44</v>
      </c>
      <c r="B49" s="26" t="s">
        <v>14</v>
      </c>
      <c r="C49" s="28" t="str">
        <f>'Инвентаризация на 01.07.16'!M87</f>
        <v>Вертковская</v>
      </c>
      <c r="D49" s="29" t="str">
        <f>'Инвентаризация на 01.07.16'!N87</f>
        <v>8/1</v>
      </c>
      <c r="E49" s="37">
        <f t="shared" si="0"/>
        <v>212528.00999999998</v>
      </c>
      <c r="F49" s="38">
        <f>'Инвентаризация на 01.07.16'!E87</f>
        <v>63758.400000000001</v>
      </c>
      <c r="G49" s="38">
        <f>'Инвентаризация на 01.07.16'!E136</f>
        <v>148769.60999999999</v>
      </c>
      <c r="H49" s="38"/>
      <c r="I49" s="38"/>
      <c r="J49" s="38"/>
      <c r="K49" s="38"/>
    </row>
    <row r="50" spans="1:11" x14ac:dyDescent="0.25">
      <c r="A50" s="34">
        <f t="shared" si="1"/>
        <v>45</v>
      </c>
      <c r="B50" s="26" t="s">
        <v>14</v>
      </c>
      <c r="C50" s="28" t="str">
        <f>'Инвентаризация на 01.07.16'!M88</f>
        <v>Молодости</v>
      </c>
      <c r="D50" s="29" t="str">
        <f>'Инвентаризация на 01.07.16'!N88</f>
        <v>24</v>
      </c>
      <c r="E50" s="37">
        <f t="shared" si="0"/>
        <v>1748072.8399999999</v>
      </c>
      <c r="F50" s="38">
        <f>'Инвентаризация на 01.07.16'!E88+'Инвентаризация на 01.07.16'!E208+'Инвентаризация на 01.02.17 '!E556</f>
        <v>733721.9</v>
      </c>
      <c r="G50" s="38">
        <f>'Инвентаризация на 01.07.16'!E126+'Инвентаризация на 01.08.16'!E264+'Инвентаризация на 01.10.16 '!E373</f>
        <v>1014350.94</v>
      </c>
      <c r="H50" s="38"/>
      <c r="I50" s="38"/>
      <c r="J50" s="38"/>
      <c r="K50" s="38"/>
    </row>
    <row r="51" spans="1:11" x14ac:dyDescent="0.25">
      <c r="A51" s="34">
        <f t="shared" si="1"/>
        <v>46</v>
      </c>
      <c r="B51" s="26" t="s">
        <v>283</v>
      </c>
      <c r="C51" s="26" t="str">
        <f>'Инвентаризация на 01.07.16'!M93</f>
        <v>нет</v>
      </c>
      <c r="D51" s="29" t="str">
        <f>'Инвентаризация на 01.07.16'!N93</f>
        <v>3</v>
      </c>
      <c r="E51" s="37">
        <f t="shared" si="0"/>
        <v>1336207.1800000002</v>
      </c>
      <c r="F51" s="38">
        <f>'Инвентаризация на 01.07.16'!E93+'Инвентаризация на 01.07.16'!E94+'Инвентаризация на 01.12.16 '!E410</f>
        <v>400862.15</v>
      </c>
      <c r="G51" s="38">
        <f>'Инвентаризация на 01.07.16'!E125+'Инвентаризация на 01.07.16'!E169+'Инвентаризация на 01.02.17 '!E557</f>
        <v>935345.03</v>
      </c>
      <c r="H51" s="38"/>
      <c r="I51" s="38"/>
      <c r="J51" s="38"/>
      <c r="K51" s="38"/>
    </row>
    <row r="52" spans="1:11" x14ac:dyDescent="0.25">
      <c r="A52" s="34">
        <f t="shared" si="1"/>
        <v>47</v>
      </c>
      <c r="B52" s="26" t="s">
        <v>14</v>
      </c>
      <c r="C52" s="28" t="str">
        <f>'Инвентаризация на 01.07.16'!M95</f>
        <v>Белинского</v>
      </c>
      <c r="D52" s="29" t="str">
        <f>'Инвентаризация на 01.07.16'!N95</f>
        <v>3</v>
      </c>
      <c r="E52" s="37">
        <f t="shared" si="0"/>
        <v>1099130</v>
      </c>
      <c r="F52" s="38">
        <f>'Инвентаризация на 01.07.16'!E95</f>
        <v>329739</v>
      </c>
      <c r="G52" s="38">
        <f>'Инвентаризация на 01.07.16'!E132</f>
        <v>769391</v>
      </c>
      <c r="H52" s="38"/>
      <c r="I52" s="38"/>
      <c r="J52" s="38"/>
      <c r="K52" s="38"/>
    </row>
    <row r="53" spans="1:11" x14ac:dyDescent="0.25">
      <c r="A53" s="34">
        <f t="shared" si="1"/>
        <v>48</v>
      </c>
      <c r="B53" s="26" t="s">
        <v>14</v>
      </c>
      <c r="C53" s="28" t="str">
        <f>'Инвентаризация на 01.07.16'!M101</f>
        <v>Кропоткина</v>
      </c>
      <c r="D53" s="29" t="str">
        <f>'Инвентаризация на 01.07.16'!N101</f>
        <v>104</v>
      </c>
      <c r="E53" s="37">
        <f t="shared" si="0"/>
        <v>277509.87</v>
      </c>
      <c r="F53" s="38">
        <f>'Инвентаризация на 01.07.16'!E101</f>
        <v>83252.960000000006</v>
      </c>
      <c r="G53" s="38">
        <f>'Инвентаризация на 01.07.16'!E133</f>
        <v>194256.91</v>
      </c>
      <c r="H53" s="38"/>
      <c r="I53" s="38"/>
      <c r="J53" s="38"/>
      <c r="K53" s="38"/>
    </row>
    <row r="54" spans="1:11" x14ac:dyDescent="0.25">
      <c r="A54" s="34">
        <f t="shared" si="1"/>
        <v>49</v>
      </c>
      <c r="B54" s="26" t="s">
        <v>27</v>
      </c>
      <c r="C54" s="28" t="str">
        <f>'Инвентаризация на 01.07.16'!M102</f>
        <v>Павлова</v>
      </c>
      <c r="D54" s="29" t="str">
        <f>'Инвентаризация на 01.07.16'!N102</f>
        <v>4/1</v>
      </c>
      <c r="E54" s="37">
        <f t="shared" si="0"/>
        <v>329117.33999999997</v>
      </c>
      <c r="F54" s="38">
        <f>'Инвентаризация на 01.07.16'!E102</f>
        <v>98735</v>
      </c>
      <c r="G54" s="38">
        <f>'Инвентаризация на 01.07.16'!E150</f>
        <v>230382.34</v>
      </c>
      <c r="H54" s="38"/>
      <c r="I54" s="38"/>
      <c r="J54" s="38"/>
      <c r="K54" s="38"/>
    </row>
    <row r="55" spans="1:11" x14ac:dyDescent="0.25">
      <c r="A55" s="34">
        <f t="shared" si="1"/>
        <v>50</v>
      </c>
      <c r="B55" s="26" t="s">
        <v>14</v>
      </c>
      <c r="C55" s="28" t="str">
        <f>'Инвентаризация на 01.07.16'!M112</f>
        <v>Демакова</v>
      </c>
      <c r="D55" s="29" t="str">
        <f>'Инвентаризация на 01.07.16'!N112</f>
        <v>12</v>
      </c>
      <c r="E55" s="37">
        <f t="shared" si="0"/>
        <v>600000</v>
      </c>
      <c r="F55" s="38"/>
      <c r="G55" s="38">
        <f>'Инвентаризация на 01.07.16'!E112</f>
        <v>600000</v>
      </c>
      <c r="H55" s="38"/>
      <c r="I55" s="38"/>
      <c r="J55" s="38"/>
      <c r="K55" s="38"/>
    </row>
    <row r="56" spans="1:11" x14ac:dyDescent="0.25">
      <c r="A56" s="34">
        <f t="shared" si="1"/>
        <v>51</v>
      </c>
      <c r="B56" s="26" t="s">
        <v>14</v>
      </c>
      <c r="C56" s="28" t="str">
        <f>'Инвентаризация на 01.07.16'!M111</f>
        <v>Новогодняя</v>
      </c>
      <c r="D56" s="29" t="str">
        <f>'Инвентаризация на 01.07.16'!N111</f>
        <v>34/1</v>
      </c>
      <c r="E56" s="37">
        <f t="shared" si="0"/>
        <v>250166.28</v>
      </c>
      <c r="F56" s="38">
        <f>'Инвентаризация на 01.07.16'!E111</f>
        <v>75049.88</v>
      </c>
      <c r="G56" s="38">
        <f>'Инвентаризация на 01.07.16'!E142</f>
        <v>175116.4</v>
      </c>
      <c r="H56" s="38"/>
      <c r="I56" s="38"/>
      <c r="J56" s="38"/>
      <c r="K56" s="38"/>
    </row>
    <row r="57" spans="1:11" x14ac:dyDescent="0.25">
      <c r="A57" s="34">
        <f t="shared" si="1"/>
        <v>52</v>
      </c>
      <c r="B57" s="26" t="s">
        <v>14</v>
      </c>
      <c r="C57" s="28" t="str">
        <f>'Инвентаризация на 01.07.16'!M116</f>
        <v>Бориса Богаткова</v>
      </c>
      <c r="D57" s="29" t="str">
        <f>'Инвентаризация на 01.07.16'!N116</f>
        <v>208/1</v>
      </c>
      <c r="E57" s="37">
        <f t="shared" si="0"/>
        <v>707715</v>
      </c>
      <c r="F57" s="38">
        <f>'Инвентаризация на 01.07.16'!E116+'Инвентаризация на 01.07.16'!F116</f>
        <v>212317</v>
      </c>
      <c r="G57" s="38">
        <f>'Инвентаризация на 01.07.16'!E154+'Инвентаризация на 01.07.16'!F154+'Инвентаризация на 01.07.16'!E157+'Инвентаризация на 01.07.16'!F157</f>
        <v>495398</v>
      </c>
      <c r="H57" s="38"/>
      <c r="I57" s="38"/>
      <c r="J57" s="38"/>
      <c r="K57" s="38"/>
    </row>
    <row r="58" spans="1:11" x14ac:dyDescent="0.25">
      <c r="A58" s="34">
        <f t="shared" si="1"/>
        <v>53</v>
      </c>
      <c r="B58" s="26" t="s">
        <v>14</v>
      </c>
      <c r="C58" s="28" t="str">
        <f>'Инвентаризация на 01.07.16'!M117</f>
        <v>Станиславского</v>
      </c>
      <c r="D58" s="29" t="s">
        <v>229</v>
      </c>
      <c r="E58" s="37">
        <f t="shared" si="0"/>
        <v>810374.76</v>
      </c>
      <c r="F58" s="38">
        <f>'Инвентаризация на 01.07.16'!E117</f>
        <v>450374.76</v>
      </c>
      <c r="G58" s="38">
        <f>'Инвентаризация на 01.07.16'!E176</f>
        <v>360000</v>
      </c>
      <c r="H58" s="38"/>
      <c r="I58" s="38"/>
      <c r="J58" s="38"/>
      <c r="K58" s="38"/>
    </row>
    <row r="59" spans="1:11" x14ac:dyDescent="0.25">
      <c r="A59" s="34">
        <f t="shared" si="1"/>
        <v>54</v>
      </c>
      <c r="B59" s="26" t="s">
        <v>14</v>
      </c>
      <c r="C59" s="28" t="str">
        <f>'Инвентаризация на 01.07.16'!M124</f>
        <v xml:space="preserve">пр.Дзержинского </v>
      </c>
      <c r="D59" s="29" t="s">
        <v>341</v>
      </c>
      <c r="E59" s="37">
        <f t="shared" si="0"/>
        <v>211152.03999999998</v>
      </c>
      <c r="F59" s="38">
        <f>'Инвентаризация на 01.07.16'!E124+'Инвентаризация на 01.08.16'!E238</f>
        <v>63345.61</v>
      </c>
      <c r="G59" s="38">
        <f>'Инвентаризация на 01.07.16'!E147+'Инвентаризация на 01.09.16 '!E332</f>
        <v>147806.43</v>
      </c>
      <c r="H59" s="38"/>
      <c r="I59" s="38"/>
      <c r="J59" s="38"/>
      <c r="K59" s="38"/>
    </row>
    <row r="60" spans="1:11" x14ac:dyDescent="0.25">
      <c r="A60" s="34">
        <f t="shared" si="1"/>
        <v>55</v>
      </c>
      <c r="B60" s="26" t="s">
        <v>27</v>
      </c>
      <c r="C60" s="28" t="str">
        <f>'Инвентаризация на 01.07.16'!M129</f>
        <v>Горького</v>
      </c>
      <c r="D60" s="29" t="s">
        <v>350</v>
      </c>
      <c r="E60" s="37">
        <f t="shared" si="0"/>
        <v>860078</v>
      </c>
      <c r="F60" s="38"/>
      <c r="G60" s="38">
        <f>'Инвентаризация на 01.07.16'!E129</f>
        <v>860078</v>
      </c>
      <c r="H60" s="38"/>
      <c r="I60" s="38"/>
      <c r="J60" s="38"/>
      <c r="K60" s="38"/>
    </row>
    <row r="61" spans="1:11" x14ac:dyDescent="0.25">
      <c r="A61" s="34">
        <f t="shared" si="1"/>
        <v>56</v>
      </c>
      <c r="B61" s="26" t="s">
        <v>14</v>
      </c>
      <c r="C61" s="28" t="str">
        <f>'Инвентаризация на 01.07.16'!M131</f>
        <v>Нарымская</v>
      </c>
      <c r="D61" s="29" t="s">
        <v>356</v>
      </c>
      <c r="E61" s="37">
        <f t="shared" si="0"/>
        <v>413243.89999999997</v>
      </c>
      <c r="F61" s="38">
        <f>'Инвентаризация на 01.07.16'!E131</f>
        <v>123973.17</v>
      </c>
      <c r="G61" s="38">
        <f>'Инвентаризация на 01.07.16'!E159</f>
        <v>289270.73</v>
      </c>
      <c r="H61" s="38"/>
      <c r="I61" s="38"/>
      <c r="J61" s="38"/>
      <c r="K61" s="38"/>
    </row>
    <row r="62" spans="1:11" x14ac:dyDescent="0.25">
      <c r="A62" s="34">
        <f t="shared" si="1"/>
        <v>57</v>
      </c>
      <c r="B62" s="26" t="s">
        <v>14</v>
      </c>
      <c r="C62" s="28" t="str">
        <f>'Инвентаризация на 01.07.16'!M141</f>
        <v>Бориса Богаткова</v>
      </c>
      <c r="D62" s="29" t="s">
        <v>369</v>
      </c>
      <c r="E62" s="37">
        <f t="shared" si="0"/>
        <v>718194.4</v>
      </c>
      <c r="F62" s="38">
        <f>'Инвентаризация на 01.07.16'!E141</f>
        <v>96600</v>
      </c>
      <c r="G62" s="38">
        <f>'Инвентаризация на 01.07.16'!E161+'Инвентаризация на 01.10.16 '!E346</f>
        <v>621594.4</v>
      </c>
      <c r="H62" s="38"/>
      <c r="I62" s="38"/>
      <c r="J62" s="38"/>
      <c r="K62" s="38"/>
    </row>
    <row r="63" spans="1:11" x14ac:dyDescent="0.25">
      <c r="A63" s="34">
        <f t="shared" si="1"/>
        <v>58</v>
      </c>
      <c r="B63" s="26" t="s">
        <v>14</v>
      </c>
      <c r="C63" s="28" t="str">
        <f>'Инвентаризация на 01.07.16'!M143</f>
        <v>Трудовая</v>
      </c>
      <c r="D63" s="29" t="s">
        <v>374</v>
      </c>
      <c r="E63" s="37">
        <f t="shared" si="0"/>
        <v>412914.2</v>
      </c>
      <c r="F63" s="38">
        <f>'Инвентаризация на 01.07.16'!E143+'Инвентаризация на 01.10.16 '!E370</f>
        <v>174970.2</v>
      </c>
      <c r="G63" s="38">
        <f>'Инвентаризация на 01.07.16'!E162</f>
        <v>237944</v>
      </c>
      <c r="H63" s="38"/>
      <c r="I63" s="38"/>
      <c r="J63" s="38"/>
      <c r="K63" s="38"/>
    </row>
    <row r="64" spans="1:11" x14ac:dyDescent="0.25">
      <c r="A64" s="34">
        <f t="shared" si="1"/>
        <v>59</v>
      </c>
      <c r="B64" s="26" t="s">
        <v>14</v>
      </c>
      <c r="C64" s="28" t="str">
        <f>'Инвентаризация на 01.07.16'!M146</f>
        <v>ул.Добролюбова</v>
      </c>
      <c r="D64" s="29" t="s">
        <v>188</v>
      </c>
      <c r="E64" s="37">
        <f t="shared" si="0"/>
        <v>480708.14</v>
      </c>
      <c r="F64" s="38">
        <f>'Инвентаризация на 01.07.16'!E146</f>
        <v>144212.44</v>
      </c>
      <c r="G64" s="38">
        <f>'Инвентаризация на 01.07.16'!E173</f>
        <v>336495.7</v>
      </c>
      <c r="H64" s="38"/>
      <c r="I64" s="38"/>
      <c r="J64" s="38"/>
      <c r="K64" s="38"/>
    </row>
    <row r="65" spans="1:11" x14ac:dyDescent="0.25">
      <c r="A65" s="34">
        <f t="shared" si="1"/>
        <v>60</v>
      </c>
      <c r="B65" s="26" t="s">
        <v>14</v>
      </c>
      <c r="C65" s="28" t="str">
        <f>'Инвентаризация на 01.07.16'!M148</f>
        <v>ул.Иванова</v>
      </c>
      <c r="D65" s="29" t="s">
        <v>393</v>
      </c>
      <c r="E65" s="37">
        <f t="shared" si="0"/>
        <v>815000</v>
      </c>
      <c r="F65" s="38">
        <f>'Инвентаризация на 01.12.16 '!E404</f>
        <v>150000</v>
      </c>
      <c r="G65" s="38">
        <f>'Инвентаризация на 01.07.16'!E148+'Инвентаризация на 01.12.16 '!E489</f>
        <v>665000</v>
      </c>
      <c r="H65" s="38"/>
      <c r="I65" s="38"/>
      <c r="J65" s="38"/>
      <c r="K65" s="38"/>
    </row>
    <row r="66" spans="1:11" x14ac:dyDescent="0.25">
      <c r="A66" s="34">
        <f t="shared" si="1"/>
        <v>61</v>
      </c>
      <c r="B66" s="26" t="s">
        <v>14</v>
      </c>
      <c r="C66" s="28" t="str">
        <f>'Инвентаризация на 01.07.16'!M153</f>
        <v>ул.Вертковская</v>
      </c>
      <c r="D66" s="29" t="s">
        <v>405</v>
      </c>
      <c r="E66" s="37">
        <f t="shared" si="0"/>
        <v>700058.59</v>
      </c>
      <c r="F66" s="38">
        <f>'Инвентаризация на 01.07.16'!E153</f>
        <v>243374.85</v>
      </c>
      <c r="G66" s="38">
        <f>'Инвентаризация на 01.12.16 '!E432</f>
        <v>456683.74</v>
      </c>
      <c r="H66" s="38"/>
      <c r="I66" s="38"/>
      <c r="J66" s="38"/>
      <c r="K66" s="38"/>
    </row>
    <row r="67" spans="1:11" x14ac:dyDescent="0.25">
      <c r="A67" s="34">
        <f t="shared" si="1"/>
        <v>62</v>
      </c>
      <c r="B67" s="26" t="s">
        <v>14</v>
      </c>
      <c r="C67" s="28" t="str">
        <f>'Инвентаризация на 01.07.16'!M158</f>
        <v>Бориса Богаткова</v>
      </c>
      <c r="D67" s="29" t="s">
        <v>419</v>
      </c>
      <c r="E67" s="37">
        <f t="shared" si="0"/>
        <v>1320366.8999999999</v>
      </c>
      <c r="F67" s="38">
        <f>'Инвентаризация на 01.07.16'!E158</f>
        <v>753783.88</v>
      </c>
      <c r="G67" s="38">
        <f>'Инвентаризация на 01.09.16 '!E313+'Инвентаризация на 01.10.16 '!E353+'Инвентаризация на 01.12.16 '!E416+'Инвентаризация на 01.12.16 '!E470+'Инвентаризация на 01.02.17 '!E508</f>
        <v>566583.02</v>
      </c>
      <c r="H67" s="38"/>
      <c r="I67" s="38"/>
      <c r="J67" s="38"/>
      <c r="K67" s="38"/>
    </row>
    <row r="68" spans="1:11" x14ac:dyDescent="0.25">
      <c r="A68" s="34">
        <f t="shared" si="1"/>
        <v>63</v>
      </c>
      <c r="B68" s="26" t="s">
        <v>14</v>
      </c>
      <c r="C68" s="28" t="str">
        <f>'Инвентаризация на 01.07.16'!M160</f>
        <v xml:space="preserve">Бориса Богаткова </v>
      </c>
      <c r="D68" s="29" t="s">
        <v>425</v>
      </c>
      <c r="E68" s="37">
        <f t="shared" si="0"/>
        <v>1052166.04</v>
      </c>
      <c r="F68" s="38">
        <f>'Инвентаризация на 01.07.16'!E160</f>
        <v>179626.33</v>
      </c>
      <c r="G68" s="38">
        <f>'Инвентаризация на 01.07.16'!E190+'Инвентаризация на 01.12.16 '!E411+'Инвентаризация на 01.12.16 '!E482</f>
        <v>872539.71000000008</v>
      </c>
      <c r="H68" s="38"/>
      <c r="I68" s="38"/>
      <c r="J68" s="38"/>
      <c r="K68" s="38"/>
    </row>
    <row r="69" spans="1:11" x14ac:dyDescent="0.25">
      <c r="A69" s="34">
        <f t="shared" si="1"/>
        <v>64</v>
      </c>
      <c r="B69" s="26" t="s">
        <v>14</v>
      </c>
      <c r="C69" s="28" t="str">
        <f>'Инвентаризация на 01.07.16'!M163</f>
        <v xml:space="preserve"> ул.Лебедевского</v>
      </c>
      <c r="D69" s="29" t="s">
        <v>434</v>
      </c>
      <c r="E69" s="37">
        <f t="shared" si="0"/>
        <v>3186339.06</v>
      </c>
      <c r="F69" s="38">
        <f>'Инвентаризация на 01.12.16 '!E403+'Инвентаризация на 01.12.16 '!E413</f>
        <v>249795</v>
      </c>
      <c r="G69" s="38">
        <f>'Инвентаризация на 01.07.16'!E163+'Инвентаризация на 01.12.16 '!E493+'Инвентаризация на 01.12.16 '!E485</f>
        <v>2936544.06</v>
      </c>
      <c r="H69" s="38"/>
      <c r="I69" s="38"/>
      <c r="J69" s="38"/>
      <c r="K69" s="38"/>
    </row>
    <row r="70" spans="1:11" x14ac:dyDescent="0.25">
      <c r="A70" s="34">
        <f t="shared" si="1"/>
        <v>65</v>
      </c>
      <c r="B70" s="26" t="s">
        <v>14</v>
      </c>
      <c r="C70" s="26" t="s">
        <v>867</v>
      </c>
      <c r="D70" s="29" t="s">
        <v>439</v>
      </c>
      <c r="E70" s="37">
        <f t="shared" si="0"/>
        <v>1612000</v>
      </c>
      <c r="F70" s="38">
        <f>'Инвентаризация на 01.07.16'!E164</f>
        <v>350000</v>
      </c>
      <c r="G70" s="38">
        <f>'Инвентаризация на 01.07.16'!E188+'Инвентаризация на 01.08.16'!E216+'Инвентаризация на 01.09.16 '!E310+'Инвентаризация на 01.10.16 '!E376+'Инвентаризация на 01.12.16 '!E430+'Инвентаризация на 01.12.16 '!E494+'Инвентаризация на 01.02.17 '!E558+'Инвентаризация на 01.02.17 '!E578</f>
        <v>1262000</v>
      </c>
      <c r="H70" s="38"/>
      <c r="I70" s="38"/>
      <c r="J70" s="38"/>
      <c r="K70" s="38"/>
    </row>
    <row r="71" spans="1:11" x14ac:dyDescent="0.25">
      <c r="A71" s="34">
        <f t="shared" si="1"/>
        <v>66</v>
      </c>
      <c r="B71" s="26" t="s">
        <v>14</v>
      </c>
      <c r="C71" s="28" t="str">
        <f>'Инвентаризация на 01.07.16'!M166</f>
        <v>ул.Молодости</v>
      </c>
      <c r="D71" s="29" t="s">
        <v>447</v>
      </c>
      <c r="E71" s="37">
        <f t="shared" ref="E71:E134" si="2">F71+G71</f>
        <v>600000</v>
      </c>
      <c r="F71" s="38"/>
      <c r="G71" s="38">
        <f>'Инвентаризация на 01.07.16'!E166+'Инвентаризация на 01.07.16'!E167+'Инвентаризация на 01.07.16'!E168</f>
        <v>600000</v>
      </c>
      <c r="H71" s="38"/>
      <c r="I71" s="38"/>
      <c r="J71" s="38"/>
      <c r="K71" s="38"/>
    </row>
    <row r="72" spans="1:11" x14ac:dyDescent="0.25">
      <c r="A72" s="34">
        <f t="shared" si="1"/>
        <v>67</v>
      </c>
      <c r="B72" s="26" t="str">
        <f>'Инвентаризация на 01.07.16'!L172</f>
        <v>с.Криводановка</v>
      </c>
      <c r="C72" s="26" t="s">
        <v>141</v>
      </c>
      <c r="D72" s="29" t="s">
        <v>458</v>
      </c>
      <c r="E72" s="37">
        <f t="shared" si="2"/>
        <v>210000</v>
      </c>
      <c r="F72" s="38">
        <f>'Инвентаризация на 01.08.16'!E172</f>
        <v>63000</v>
      </c>
      <c r="G72" s="38">
        <f>'Инвентаризация на 01.08.16'!E204</f>
        <v>147000</v>
      </c>
      <c r="H72" s="38"/>
      <c r="I72" s="38"/>
      <c r="J72" s="38"/>
      <c r="K72" s="38"/>
    </row>
    <row r="73" spans="1:11" x14ac:dyDescent="0.25">
      <c r="A73" s="34">
        <f t="shared" ref="A73:A94" si="3">A72+1</f>
        <v>68</v>
      </c>
      <c r="B73" s="26" t="s">
        <v>14</v>
      </c>
      <c r="C73" s="28" t="str">
        <f>'Инвентаризация на 01.07.16'!M175</f>
        <v>Высоцкого</v>
      </c>
      <c r="D73" s="29" t="s">
        <v>464</v>
      </c>
      <c r="E73" s="37">
        <f t="shared" si="2"/>
        <v>1751828.65</v>
      </c>
      <c r="F73" s="38"/>
      <c r="G73" s="38">
        <f>'Инвентаризация на 01.07.16'!E175</f>
        <v>1751828.65</v>
      </c>
      <c r="H73" s="38"/>
      <c r="I73" s="38"/>
      <c r="J73" s="38"/>
      <c r="K73" s="38"/>
    </row>
    <row r="74" spans="1:11" x14ac:dyDescent="0.25">
      <c r="A74" s="34">
        <f t="shared" si="3"/>
        <v>69</v>
      </c>
      <c r="B74" s="26" t="s">
        <v>14</v>
      </c>
      <c r="C74" s="26" t="str">
        <f>'Инвентаризация на 01.07.16'!M178</f>
        <v>ул.Ильича</v>
      </c>
      <c r="D74" s="29">
        <v>3</v>
      </c>
      <c r="E74" s="37">
        <f t="shared" si="2"/>
        <v>373391.05</v>
      </c>
      <c r="F74" s="38">
        <f>'Инвентаризация на 01.07.16'!E178</f>
        <v>135000</v>
      </c>
      <c r="G74" s="38">
        <f>'Инвентаризация на 01.09.16 '!E316</f>
        <v>238391.05</v>
      </c>
      <c r="H74" s="38"/>
      <c r="I74" s="38"/>
      <c r="J74" s="38"/>
      <c r="K74" s="38"/>
    </row>
    <row r="75" spans="1:11" x14ac:dyDescent="0.25">
      <c r="A75" s="34">
        <f t="shared" si="3"/>
        <v>70</v>
      </c>
      <c r="B75" s="26" t="s">
        <v>14</v>
      </c>
      <c r="C75" s="26" t="str">
        <f>'Инвентаризация на 01.07.16'!M177</f>
        <v>ул.Сибиряков-Гвардейцев</v>
      </c>
      <c r="D75" s="29" t="s">
        <v>470</v>
      </c>
      <c r="E75" s="37">
        <f t="shared" si="2"/>
        <v>200010.74</v>
      </c>
      <c r="F75" s="38">
        <f>'Инвентаризация на 01.07.16'!E177</f>
        <v>60000</v>
      </c>
      <c r="G75" s="38">
        <f>'Инвентаризация на 01.07.16'!E207</f>
        <v>140010.74</v>
      </c>
      <c r="H75" s="38"/>
      <c r="I75" s="38"/>
      <c r="J75" s="38"/>
      <c r="K75" s="38"/>
    </row>
    <row r="76" spans="1:11" x14ac:dyDescent="0.25">
      <c r="A76" s="34">
        <f t="shared" si="3"/>
        <v>71</v>
      </c>
      <c r="B76" s="26" t="s">
        <v>14</v>
      </c>
      <c r="C76" s="26" t="str">
        <f>'Инвентаризация на 01.07.16'!M181</f>
        <v>Высоцкого</v>
      </c>
      <c r="D76" s="29" t="s">
        <v>61</v>
      </c>
      <c r="E76" s="37">
        <f t="shared" si="2"/>
        <v>1703650</v>
      </c>
      <c r="F76" s="38">
        <f>'Инвентаризация на 01.07.16'!E181</f>
        <v>511095</v>
      </c>
      <c r="G76" s="38">
        <f>'Инвентаризация на 01.07.16'!E193+'Инвентаризация на 01.08.16'!E218</f>
        <v>1192555</v>
      </c>
      <c r="H76" s="38"/>
      <c r="I76" s="38"/>
      <c r="J76" s="38"/>
      <c r="K76" s="38"/>
    </row>
    <row r="77" spans="1:11" x14ac:dyDescent="0.25">
      <c r="A77" s="34">
        <f t="shared" si="3"/>
        <v>72</v>
      </c>
      <c r="B77" s="26" t="s">
        <v>14</v>
      </c>
      <c r="C77" s="28" t="str">
        <f>'Инвентаризация на 01.07.16'!M183</f>
        <v>Тамбовская</v>
      </c>
      <c r="D77" s="29" t="s">
        <v>490</v>
      </c>
      <c r="E77" s="37">
        <f t="shared" si="2"/>
        <v>500938.32</v>
      </c>
      <c r="F77" s="38">
        <f>'Инвентаризация на 01.07.16'!E183</f>
        <v>150281.5</v>
      </c>
      <c r="G77" s="38">
        <f>'Инвентаризация на 01.08.16'!E251</f>
        <v>350656.82</v>
      </c>
      <c r="H77" s="38"/>
      <c r="I77" s="38"/>
      <c r="J77" s="38"/>
      <c r="K77" s="38"/>
    </row>
    <row r="78" spans="1:11" x14ac:dyDescent="0.25">
      <c r="A78" s="34">
        <f t="shared" si="3"/>
        <v>73</v>
      </c>
      <c r="B78" s="26" t="s">
        <v>14</v>
      </c>
      <c r="C78" s="26" t="str">
        <f>'Инвентаризация на 01.07.16'!M180</f>
        <v>Некрасова</v>
      </c>
      <c r="D78" s="29" t="s">
        <v>722</v>
      </c>
      <c r="E78" s="37">
        <f t="shared" si="2"/>
        <v>1067694.8400000001</v>
      </c>
      <c r="F78" s="38">
        <f>'Инвентаризация на 01.07.16'!E180</f>
        <v>338211.25</v>
      </c>
      <c r="G78" s="38">
        <f>'Инвентаризация на 01.08.16'!E239+'Инвентаризация на 01.09.16 '!E320+'Инвентаризация на 01.10.16 '!E389+'Инвентаризация на 01.02.17 '!E539</f>
        <v>729483.59000000008</v>
      </c>
      <c r="H78" s="38"/>
      <c r="I78" s="38"/>
      <c r="J78" s="38"/>
      <c r="K78" s="38"/>
    </row>
    <row r="79" spans="1:11" x14ac:dyDescent="0.25">
      <c r="A79" s="34">
        <f t="shared" si="3"/>
        <v>74</v>
      </c>
      <c r="B79" s="26" t="s">
        <v>14</v>
      </c>
      <c r="C79" s="28" t="str">
        <f>'Инвентаризация на 01.07.16'!M182</f>
        <v>Березовая</v>
      </c>
      <c r="D79" s="29" t="s">
        <v>487</v>
      </c>
      <c r="E79" s="37">
        <f t="shared" si="2"/>
        <v>219818</v>
      </c>
      <c r="F79" s="38">
        <f>'Инвентаризация на 01.07.16'!E182</f>
        <v>65945.399999999994</v>
      </c>
      <c r="G79" s="38">
        <f>'Инвентаризация на 01.08.16'!E229</f>
        <v>153872.6</v>
      </c>
      <c r="H79" s="38"/>
      <c r="I79" s="38"/>
      <c r="J79" s="38"/>
      <c r="K79" s="38"/>
    </row>
    <row r="80" spans="1:11" x14ac:dyDescent="0.25">
      <c r="A80" s="34">
        <f t="shared" si="3"/>
        <v>75</v>
      </c>
      <c r="B80" s="26" t="s">
        <v>14</v>
      </c>
      <c r="C80" s="28" t="str">
        <f>'Инвентаризация на 01.07.16'!M185</f>
        <v>ул.Петухова</v>
      </c>
      <c r="D80" s="29" t="s">
        <v>497</v>
      </c>
      <c r="E80" s="37">
        <f t="shared" si="2"/>
        <v>555847.97</v>
      </c>
      <c r="F80" s="38"/>
      <c r="G80" s="38">
        <f>'Инвентаризация на 01.07.16'!E185+'Инвентаризация на 01.02.17 '!E580</f>
        <v>555847.97</v>
      </c>
      <c r="H80" s="38"/>
      <c r="I80" s="38"/>
      <c r="J80" s="38"/>
      <c r="K80" s="38"/>
    </row>
    <row r="81" spans="1:11" x14ac:dyDescent="0.25">
      <c r="A81" s="34">
        <f t="shared" si="3"/>
        <v>76</v>
      </c>
      <c r="B81" s="26" t="s">
        <v>14</v>
      </c>
      <c r="C81" s="28" t="str">
        <f>'Инвентаризация на 01.07.16'!M189</f>
        <v>Красноярская</v>
      </c>
      <c r="D81" s="29" t="s">
        <v>510</v>
      </c>
      <c r="E81" s="37">
        <f t="shared" si="2"/>
        <v>510000</v>
      </c>
      <c r="F81" s="38">
        <f>'Инвентаризация на 01.07.16'!E189</f>
        <v>153000</v>
      </c>
      <c r="G81" s="38">
        <f>'Инвентаризация на 01.07.16'!E205+'Инвентаризация на 01.07.16'!E206</f>
        <v>357000</v>
      </c>
      <c r="H81" s="38"/>
      <c r="I81" s="38"/>
      <c r="J81" s="38"/>
      <c r="K81" s="38"/>
    </row>
    <row r="82" spans="1:11" x14ac:dyDescent="0.25">
      <c r="A82" s="34">
        <f t="shared" si="3"/>
        <v>77</v>
      </c>
      <c r="B82" s="26" t="str">
        <f>'Инвентаризация на 01.07.16'!L186</f>
        <v>с.Криводановка</v>
      </c>
      <c r="C82" s="28" t="s">
        <v>933</v>
      </c>
      <c r="D82" s="29" t="s">
        <v>501</v>
      </c>
      <c r="E82" s="37">
        <f t="shared" si="2"/>
        <v>210000</v>
      </c>
      <c r="F82" s="38">
        <f>'Инвентаризация на 01.07.16'!E186</f>
        <v>63000</v>
      </c>
      <c r="G82" s="38">
        <f>'Инвентаризация на 01.10.16 '!E369</f>
        <v>147000</v>
      </c>
      <c r="H82" s="38"/>
      <c r="I82" s="38"/>
      <c r="J82" s="38"/>
      <c r="K82" s="38"/>
    </row>
    <row r="83" spans="1:11" x14ac:dyDescent="0.25">
      <c r="A83" s="34">
        <f t="shared" si="3"/>
        <v>78</v>
      </c>
      <c r="B83" s="26" t="s">
        <v>14</v>
      </c>
      <c r="C83" s="28" t="str">
        <f>'Инвентаризация на 01.07.16'!M187</f>
        <v>Есенина</v>
      </c>
      <c r="D83" s="29" t="s">
        <v>121</v>
      </c>
      <c r="E83" s="37">
        <f t="shared" si="2"/>
        <v>81151.88</v>
      </c>
      <c r="F83" s="38">
        <f>'Инвентаризация на 01.07.16'!E187</f>
        <v>24345.56</v>
      </c>
      <c r="G83" s="38">
        <f>'Инвентаризация на 01.08.16'!E237</f>
        <v>56806.32</v>
      </c>
      <c r="H83" s="38"/>
      <c r="I83" s="38"/>
      <c r="J83" s="38"/>
      <c r="K83" s="38"/>
    </row>
    <row r="84" spans="1:11" x14ac:dyDescent="0.25">
      <c r="A84" s="34">
        <f t="shared" si="3"/>
        <v>79</v>
      </c>
      <c r="B84" s="26" t="s">
        <v>14</v>
      </c>
      <c r="C84" s="28" t="str">
        <f>'Инвентаризация на 01.07.16'!M192</f>
        <v>Адриена Лежена</v>
      </c>
      <c r="D84" s="29" t="s">
        <v>464</v>
      </c>
      <c r="E84" s="37">
        <f t="shared" si="2"/>
        <v>1364734.13</v>
      </c>
      <c r="F84" s="38">
        <f>'Инвентаризация на 01.07.16'!E192+'Инвентаризация на 01.03.17 '!E601</f>
        <v>654989.5</v>
      </c>
      <c r="G84" s="38">
        <f>'Инвентаризация на 01.08.16'!E234</f>
        <v>709744.63</v>
      </c>
      <c r="H84" s="38"/>
      <c r="I84" s="38"/>
      <c r="J84" s="38"/>
      <c r="K84" s="38"/>
    </row>
    <row r="85" spans="1:11" x14ac:dyDescent="0.25">
      <c r="A85" s="34">
        <f t="shared" si="3"/>
        <v>80</v>
      </c>
      <c r="B85" s="26" t="s">
        <v>14</v>
      </c>
      <c r="C85" s="28" t="str">
        <f>'Инвентаризация на 01.07.16'!M202</f>
        <v>Полякова</v>
      </c>
      <c r="D85" s="29" t="s">
        <v>772</v>
      </c>
      <c r="E85" s="37">
        <f t="shared" si="2"/>
        <v>255594</v>
      </c>
      <c r="F85" s="38">
        <f>'Инвентаризация на 01.07.16'!E202</f>
        <v>76678.2</v>
      </c>
      <c r="G85" s="38">
        <f>'Инвентаризация на 01.08.16'!E228</f>
        <v>178915.8</v>
      </c>
      <c r="H85" s="38"/>
      <c r="I85" s="38"/>
      <c r="J85" s="38"/>
      <c r="K85" s="38"/>
    </row>
    <row r="86" spans="1:11" x14ac:dyDescent="0.25">
      <c r="A86" s="34">
        <f t="shared" si="3"/>
        <v>81</v>
      </c>
      <c r="B86" s="26" t="s">
        <v>14</v>
      </c>
      <c r="C86" s="28" t="str">
        <f>'Инвентаризация на 01.07.16'!M201</f>
        <v>Сибревкома</v>
      </c>
      <c r="D86" s="29" t="s">
        <v>434</v>
      </c>
      <c r="E86" s="37">
        <f t="shared" si="2"/>
        <v>170000</v>
      </c>
      <c r="F86" s="38">
        <f>'Инвентаризация на 01.07.16'!E201</f>
        <v>51000</v>
      </c>
      <c r="G86" s="38">
        <f>'Инвентаризация на 01.08.16'!E300</f>
        <v>119000</v>
      </c>
      <c r="H86" s="38"/>
      <c r="I86" s="38"/>
      <c r="J86" s="38"/>
      <c r="K86" s="38"/>
    </row>
    <row r="87" spans="1:11" x14ac:dyDescent="0.25">
      <c r="A87" s="34">
        <f t="shared" si="3"/>
        <v>82</v>
      </c>
      <c r="B87" s="26" t="s">
        <v>14</v>
      </c>
      <c r="C87" s="28" t="str">
        <f>'Инвентаризация на 01.07.16'!M196</f>
        <v>Куприна</v>
      </c>
      <c r="D87" s="29" t="s">
        <v>78</v>
      </c>
      <c r="E87" s="37">
        <f t="shared" si="2"/>
        <v>588294.05000000005</v>
      </c>
      <c r="F87" s="38">
        <f>'Инвентаризация на 01.07.16'!E196</f>
        <v>225581.37</v>
      </c>
      <c r="G87" s="38">
        <f>'Инвентаризация на 01.09.16 '!E328+'Инвентаризация на 01.10.16 '!E363+'Инвентаризация на 01.02.17 '!E550</f>
        <v>362712.68</v>
      </c>
      <c r="H87" s="38"/>
      <c r="I87" s="38"/>
      <c r="J87" s="38"/>
      <c r="K87" s="38"/>
    </row>
    <row r="88" spans="1:11" x14ac:dyDescent="0.25">
      <c r="A88" s="34">
        <f t="shared" si="3"/>
        <v>83</v>
      </c>
      <c r="B88" s="26" t="s">
        <v>14</v>
      </c>
      <c r="C88" s="26" t="s">
        <v>768</v>
      </c>
      <c r="D88" s="29" t="s">
        <v>771</v>
      </c>
      <c r="E88" s="37">
        <f t="shared" si="2"/>
        <v>1358553.42</v>
      </c>
      <c r="F88" s="38">
        <f>'Инвентаризация на 01.07.16'!E199</f>
        <v>335150.56</v>
      </c>
      <c r="G88" s="38">
        <f>'Инвентаризация на 01.08.16'!E240+'Инвентаризация на 01.08.16'!E290+'Инвентаризация на 01.09.16 '!E318+'Инвентаризация на 01.10.16 '!E388+'Инвентаризация на 01.10.16 '!E375+'Инвентаризация на 01.12.16 '!E454+'Инвентаризация на 01.02.17 '!E502+'Инвентаризация на 01.02.17 '!E554+'Инвентаризация на 01.02.17 '!E582</f>
        <v>1023402.86</v>
      </c>
      <c r="H88" s="38"/>
      <c r="I88" s="38"/>
      <c r="J88" s="38"/>
      <c r="K88" s="38"/>
    </row>
    <row r="89" spans="1:11" x14ac:dyDescent="0.25">
      <c r="A89" s="34">
        <f t="shared" si="3"/>
        <v>84</v>
      </c>
      <c r="B89" s="26" t="s">
        <v>14</v>
      </c>
      <c r="C89" s="26" t="s">
        <v>774</v>
      </c>
      <c r="D89" s="29" t="s">
        <v>195</v>
      </c>
      <c r="E89" s="37">
        <f t="shared" si="2"/>
        <v>544227.76</v>
      </c>
      <c r="F89" s="38">
        <f>'Инвентаризация на 01.07.16'!E213</f>
        <v>166676.67000000001</v>
      </c>
      <c r="G89" s="38">
        <f>'Инвентаризация на 01.09.16 '!E317+'Инвентаризация на 01.02.17 '!E548+'Инвентаризация на 01.02.17 '!E537+'Инвентаризация на 01.02.17 '!E538</f>
        <v>377551.09</v>
      </c>
      <c r="H89" s="38"/>
      <c r="I89" s="38"/>
      <c r="J89" s="38"/>
      <c r="K89" s="38"/>
    </row>
    <row r="90" spans="1:11" x14ac:dyDescent="0.25">
      <c r="A90" s="34">
        <f t="shared" si="3"/>
        <v>85</v>
      </c>
      <c r="B90" s="26" t="s">
        <v>14</v>
      </c>
      <c r="C90" s="26" t="s">
        <v>15</v>
      </c>
      <c r="D90" s="29" t="s">
        <v>775</v>
      </c>
      <c r="E90" s="37">
        <f t="shared" si="2"/>
        <v>881546</v>
      </c>
      <c r="F90" s="38">
        <f>'Инвентаризация на 01.07.16'!E211+'Инвентаризация на 01.07.16'!E212</f>
        <v>264463.8</v>
      </c>
      <c r="G90" s="38">
        <f>'Инвентаризация на 01.08.16'!E269+'Инвентаризация на 01.08.16'!E279</f>
        <v>617082.19999999995</v>
      </c>
      <c r="H90" s="38"/>
      <c r="I90" s="38"/>
      <c r="J90" s="38"/>
      <c r="K90" s="38"/>
    </row>
    <row r="91" spans="1:11" x14ac:dyDescent="0.25">
      <c r="A91" s="34">
        <f t="shared" si="3"/>
        <v>86</v>
      </c>
      <c r="B91" s="26" t="s">
        <v>14</v>
      </c>
      <c r="C91" s="26" t="s">
        <v>65</v>
      </c>
      <c r="D91" s="29" t="s">
        <v>776</v>
      </c>
      <c r="E91" s="37">
        <f t="shared" si="2"/>
        <v>1656000.3</v>
      </c>
      <c r="F91" s="38">
        <f>'Инвентаризация на 01.07.16'!E215</f>
        <v>537000.30000000005</v>
      </c>
      <c r="G91" s="38">
        <f>'Инвентаризация на 01.09.16 '!E330+'Инвентаризация на 01.10.16 '!E393+'Инвентаризация на 01.02.17 '!E559</f>
        <v>1119000</v>
      </c>
      <c r="H91" s="38"/>
      <c r="I91" s="38"/>
      <c r="J91" s="38"/>
      <c r="K91" s="38"/>
    </row>
    <row r="92" spans="1:11" x14ac:dyDescent="0.25">
      <c r="A92" s="34">
        <f t="shared" si="3"/>
        <v>87</v>
      </c>
      <c r="B92" s="26" t="s">
        <v>14</v>
      </c>
      <c r="C92" s="26" t="s">
        <v>15</v>
      </c>
      <c r="D92" s="29" t="s">
        <v>377</v>
      </c>
      <c r="E92" s="37">
        <f t="shared" si="2"/>
        <v>305529.08999999997</v>
      </c>
      <c r="F92" s="38">
        <f>'Инвентаризация на 01.07.16'!E144+'Инвентаризация на 01.07.16'!E209+'Инвентаризация на 01.07.16'!E210</f>
        <v>91658.73</v>
      </c>
      <c r="G92" s="38">
        <f>'Инвентаризация на 01.07.16'!E179</f>
        <v>213870.36</v>
      </c>
      <c r="H92" s="38"/>
      <c r="I92" s="38"/>
      <c r="J92" s="38"/>
      <c r="K92" s="38"/>
    </row>
    <row r="93" spans="1:11" x14ac:dyDescent="0.25">
      <c r="A93" s="34">
        <f t="shared" si="3"/>
        <v>88</v>
      </c>
      <c r="B93" s="26" t="s">
        <v>14</v>
      </c>
      <c r="C93" s="26" t="s">
        <v>442</v>
      </c>
      <c r="D93" s="29" t="s">
        <v>443</v>
      </c>
      <c r="E93" s="37">
        <f t="shared" si="2"/>
        <v>5358015.16</v>
      </c>
      <c r="F93" s="38"/>
      <c r="G93" s="38">
        <f>'Инвентаризация на 01.07.16'!E165</f>
        <v>5358015.16</v>
      </c>
      <c r="H93" s="38"/>
      <c r="I93" s="38"/>
      <c r="J93" s="38"/>
      <c r="K93" s="38"/>
    </row>
    <row r="94" spans="1:11" x14ac:dyDescent="0.25">
      <c r="A94" s="34">
        <f t="shared" si="3"/>
        <v>89</v>
      </c>
      <c r="B94" s="26" t="s">
        <v>14</v>
      </c>
      <c r="C94" s="26" t="s">
        <v>801</v>
      </c>
      <c r="D94" s="29" t="s">
        <v>770</v>
      </c>
      <c r="E94" s="37">
        <f t="shared" si="2"/>
        <v>2100566.2999999998</v>
      </c>
      <c r="F94" s="38">
        <f>'Инвентаризация на 01.07.16'!E198+'Инвентаризация на 01.12.16 '!E484</f>
        <v>1077804.8400000001</v>
      </c>
      <c r="G94" s="38">
        <f>'Инвентаризация на 01.10.16 '!E364</f>
        <v>1022761.46</v>
      </c>
      <c r="H94" s="38"/>
      <c r="I94" s="38"/>
      <c r="J94" s="38"/>
      <c r="K94" s="38"/>
    </row>
    <row r="95" spans="1:11" x14ac:dyDescent="0.25">
      <c r="A95" s="34">
        <v>89</v>
      </c>
      <c r="B95" s="26" t="s">
        <v>14</v>
      </c>
      <c r="C95" s="26" t="s">
        <v>395</v>
      </c>
      <c r="D95" s="29" t="s">
        <v>110</v>
      </c>
      <c r="E95" s="37">
        <f t="shared" si="2"/>
        <v>0</v>
      </c>
      <c r="F95" s="38">
        <f>30000-30000</f>
        <v>0</v>
      </c>
      <c r="G95" s="38"/>
      <c r="H95" s="38"/>
      <c r="I95" s="38"/>
      <c r="J95" s="38"/>
      <c r="K95" s="38"/>
    </row>
    <row r="96" spans="1:11" x14ac:dyDescent="0.25">
      <c r="A96" s="34">
        <v>90</v>
      </c>
      <c r="B96" s="26" t="s">
        <v>14</v>
      </c>
      <c r="C96" s="26" t="s">
        <v>865</v>
      </c>
      <c r="D96" s="29" t="s">
        <v>866</v>
      </c>
      <c r="E96" s="37">
        <f t="shared" si="2"/>
        <v>565078.86</v>
      </c>
      <c r="F96" s="38">
        <f>'Инвентаризация на 01.08.16'!E217</f>
        <v>170945.32</v>
      </c>
      <c r="G96" s="38">
        <f>'Инвентаризация на 01.09.16 '!E322</f>
        <v>394133.54</v>
      </c>
      <c r="H96" s="38"/>
      <c r="I96" s="38"/>
      <c r="J96" s="38"/>
      <c r="K96" s="38"/>
    </row>
    <row r="97" spans="1:11" x14ac:dyDescent="0.25">
      <c r="A97" s="34">
        <v>91</v>
      </c>
      <c r="B97" s="26" t="s">
        <v>248</v>
      </c>
      <c r="C97" s="26" t="s">
        <v>141</v>
      </c>
      <c r="D97" s="29" t="s">
        <v>929</v>
      </c>
      <c r="E97" s="37">
        <f t="shared" si="2"/>
        <v>235000</v>
      </c>
      <c r="F97" s="38">
        <f>'Инвентаризация на 01.08.16'!E221</f>
        <v>70500</v>
      </c>
      <c r="G97" s="38">
        <f>'Инвентаризация на 01.10.16 '!E359</f>
        <v>164500</v>
      </c>
      <c r="H97" s="38"/>
      <c r="I97" s="38"/>
      <c r="J97" s="38"/>
      <c r="K97" s="38"/>
    </row>
    <row r="98" spans="1:11" x14ac:dyDescent="0.25">
      <c r="A98" s="34">
        <v>92</v>
      </c>
      <c r="B98" s="26" t="s">
        <v>248</v>
      </c>
      <c r="C98" s="26" t="s">
        <v>933</v>
      </c>
      <c r="D98" s="29" t="s">
        <v>918</v>
      </c>
      <c r="E98" s="37">
        <f t="shared" si="2"/>
        <v>375500</v>
      </c>
      <c r="F98" s="38">
        <f>'Инвентаризация на 01.08.16'!E222</f>
        <v>112650</v>
      </c>
      <c r="G98" s="38">
        <f>'Инвентаризация на 01.10.16 '!E360</f>
        <v>262850</v>
      </c>
      <c r="H98" s="38"/>
      <c r="I98" s="38"/>
      <c r="J98" s="38"/>
      <c r="K98" s="38"/>
    </row>
    <row r="99" spans="1:11" x14ac:dyDescent="0.25">
      <c r="A99" s="34">
        <v>93</v>
      </c>
      <c r="B99" s="26" t="s">
        <v>14</v>
      </c>
      <c r="C99" s="26" t="s">
        <v>151</v>
      </c>
      <c r="D99" s="29" t="s">
        <v>447</v>
      </c>
      <c r="E99" s="37">
        <f t="shared" si="2"/>
        <v>723946.89</v>
      </c>
      <c r="F99" s="38">
        <f>'Инвентаризация на 01.08.16'!E223+'Инвентаризация на 01.08.16'!E252+'Инвентаризация на 01.09.16 '!E315</f>
        <v>206571.89</v>
      </c>
      <c r="G99" s="38">
        <f>'Инвентаризация на 01.10.16 '!E387+'Инвентаризация на 01.02.17 '!E501+'Инвентаризация на 01.03.17 '!E586</f>
        <v>517375</v>
      </c>
      <c r="H99" s="38"/>
      <c r="I99" s="38"/>
      <c r="J99" s="38"/>
      <c r="K99" s="38"/>
    </row>
    <row r="100" spans="1:11" x14ac:dyDescent="0.25">
      <c r="A100" s="34">
        <v>94</v>
      </c>
      <c r="B100" s="26" t="s">
        <v>248</v>
      </c>
      <c r="C100" s="26" t="s">
        <v>141</v>
      </c>
      <c r="D100" s="29" t="s">
        <v>924</v>
      </c>
      <c r="E100" s="37">
        <f t="shared" si="2"/>
        <v>316200</v>
      </c>
      <c r="F100" s="38">
        <f>'Инвентаризация на 01.08.16'!E224</f>
        <v>94860</v>
      </c>
      <c r="G100" s="38">
        <f>'Инвентаризация на 01.10.16 '!E361</f>
        <v>221340</v>
      </c>
      <c r="H100" s="38"/>
      <c r="I100" s="38"/>
      <c r="J100" s="38"/>
      <c r="K100" s="38"/>
    </row>
    <row r="101" spans="1:11" x14ac:dyDescent="0.25">
      <c r="A101" s="34">
        <v>95</v>
      </c>
      <c r="B101" s="26" t="s">
        <v>14</v>
      </c>
      <c r="C101" s="26" t="s">
        <v>65</v>
      </c>
      <c r="D101" s="29" t="s">
        <v>881</v>
      </c>
      <c r="E101" s="37">
        <f t="shared" si="2"/>
        <v>1510951.88</v>
      </c>
      <c r="F101" s="38">
        <f>'Инвентаризация на 01.08.16'!E225</f>
        <v>474338.4</v>
      </c>
      <c r="G101" s="38">
        <f>'Инвентаризация на 01.09.16 '!E323+'Инвентаризация на 01.12.16 '!E418</f>
        <v>1036613.48</v>
      </c>
      <c r="H101" s="38"/>
      <c r="I101" s="38"/>
      <c r="J101" s="38"/>
      <c r="K101" s="38"/>
    </row>
    <row r="102" spans="1:11" x14ac:dyDescent="0.25">
      <c r="A102" s="34">
        <v>96</v>
      </c>
      <c r="B102" s="26" t="s">
        <v>14</v>
      </c>
      <c r="C102" s="26" t="s">
        <v>65</v>
      </c>
      <c r="D102" s="29" t="s">
        <v>920</v>
      </c>
      <c r="E102" s="37">
        <f t="shared" si="2"/>
        <v>150000</v>
      </c>
      <c r="F102" s="38">
        <f>'Инвентаризация на 01.08.16'!E226</f>
        <v>45000</v>
      </c>
      <c r="G102" s="38">
        <f>'Инвентаризация на 01.08.16'!E277</f>
        <v>105000</v>
      </c>
      <c r="H102" s="38"/>
      <c r="I102" s="38"/>
      <c r="J102" s="38"/>
      <c r="K102" s="38"/>
    </row>
    <row r="103" spans="1:11" x14ac:dyDescent="0.25">
      <c r="A103" s="34">
        <v>97</v>
      </c>
      <c r="B103" s="26" t="s">
        <v>14</v>
      </c>
      <c r="C103" s="26" t="s">
        <v>917</v>
      </c>
      <c r="D103" s="29" t="s">
        <v>918</v>
      </c>
      <c r="E103" s="37">
        <f t="shared" si="2"/>
        <v>560497.80999999994</v>
      </c>
      <c r="F103" s="38">
        <f>'Инвентаризация на 01.08.16'!E227</f>
        <v>228668.27</v>
      </c>
      <c r="G103" s="38">
        <f>'Инвентаризация на 01.02.17 '!E543</f>
        <v>331829.53999999998</v>
      </c>
      <c r="H103" s="38"/>
      <c r="I103" s="38"/>
      <c r="J103" s="38"/>
      <c r="K103" s="38"/>
    </row>
    <row r="104" spans="1:11" x14ac:dyDescent="0.25">
      <c r="A104" s="34">
        <v>98</v>
      </c>
      <c r="B104" s="26" t="s">
        <v>14</v>
      </c>
      <c r="C104" s="26" t="s">
        <v>875</v>
      </c>
      <c r="D104" s="29" t="s">
        <v>213</v>
      </c>
      <c r="E104" s="37">
        <f t="shared" si="2"/>
        <v>384927.09</v>
      </c>
      <c r="F104" s="38"/>
      <c r="G104" s="38">
        <f>'Инвентаризация на 01.08.16'!E232+'Инвентаризация на 01.08.16'!E250</f>
        <v>384927.09</v>
      </c>
      <c r="H104" s="38"/>
      <c r="I104" s="38"/>
      <c r="J104" s="38"/>
      <c r="K104" s="38"/>
    </row>
    <row r="105" spans="1:11" x14ac:dyDescent="0.25">
      <c r="A105" s="34">
        <v>99</v>
      </c>
      <c r="B105" s="26" t="s">
        <v>14</v>
      </c>
      <c r="C105" s="26" t="s">
        <v>872</v>
      </c>
      <c r="D105" s="29" t="s">
        <v>458</v>
      </c>
      <c r="E105" s="37">
        <f t="shared" si="2"/>
        <v>1670310</v>
      </c>
      <c r="F105" s="38">
        <f>'Инвентаризация на 01.08.16'!E233</f>
        <v>501093</v>
      </c>
      <c r="G105" s="38">
        <f>'Инвентаризация на 01.08.16'!E302+'Инвентаризация на 01.12.16 '!E402+'Инвентаризация на 01.12.16 '!E455+'Инвентаризация на 01.02.17 '!E515</f>
        <v>1169217</v>
      </c>
      <c r="H105" s="38"/>
      <c r="I105" s="38"/>
      <c r="J105" s="38"/>
      <c r="K105" s="38"/>
    </row>
    <row r="106" spans="1:11" x14ac:dyDescent="0.25">
      <c r="A106" s="34">
        <v>100</v>
      </c>
      <c r="B106" s="26" t="s">
        <v>14</v>
      </c>
      <c r="C106" s="26" t="s">
        <v>960</v>
      </c>
      <c r="D106" s="29" t="s">
        <v>961</v>
      </c>
      <c r="E106" s="37">
        <f t="shared" si="2"/>
        <v>226530.44</v>
      </c>
      <c r="F106" s="38"/>
      <c r="G106" s="38">
        <f>'Инвентаризация на 01.08.16'!E235+'Инвентаризация на 01.10.16 '!E362+'Инвентаризация на 01.02.17 '!E497+'Инвентаризация на 01.02.17 '!E498+'Инвентаризация на 01.02.17 '!E499</f>
        <v>226530.44</v>
      </c>
      <c r="H106" s="38"/>
      <c r="I106" s="38"/>
      <c r="J106" s="38"/>
      <c r="K106" s="38"/>
    </row>
    <row r="107" spans="1:11" x14ac:dyDescent="0.25">
      <c r="A107" s="34">
        <v>101</v>
      </c>
      <c r="B107" s="26" t="s">
        <v>14</v>
      </c>
      <c r="C107" s="26" t="s">
        <v>1267</v>
      </c>
      <c r="D107" s="29" t="s">
        <v>907</v>
      </c>
      <c r="E107" s="37">
        <f t="shared" si="2"/>
        <v>1617759</v>
      </c>
      <c r="F107" s="38">
        <f>'Инвентаризация на 01.08.16'!E236</f>
        <v>426991.5</v>
      </c>
      <c r="G107" s="38">
        <f>'Инвентаризация на 01.08.16'!E288+'Инвентаризация на 01.12.16 '!E436</f>
        <v>1190767.5</v>
      </c>
      <c r="H107" s="38"/>
      <c r="I107" s="38"/>
      <c r="J107" s="38"/>
      <c r="K107" s="38"/>
    </row>
    <row r="108" spans="1:11" x14ac:dyDescent="0.25">
      <c r="A108" s="34">
        <v>102</v>
      </c>
      <c r="B108" s="26" t="s">
        <v>14</v>
      </c>
      <c r="C108" s="26" t="s">
        <v>65</v>
      </c>
      <c r="D108" s="29" t="s">
        <v>885</v>
      </c>
      <c r="E108" s="37">
        <f t="shared" si="2"/>
        <v>1850000</v>
      </c>
      <c r="F108" s="38">
        <f>'Инвентаризация на 01.08.16'!E241</f>
        <v>555000</v>
      </c>
      <c r="G108" s="38">
        <f>'Инвентаризация на 01.12.16 '!E421</f>
        <v>1295000</v>
      </c>
      <c r="H108" s="38"/>
      <c r="I108" s="38"/>
      <c r="J108" s="38"/>
      <c r="K108" s="38"/>
    </row>
    <row r="109" spans="1:11" x14ac:dyDescent="0.25">
      <c r="A109" s="34">
        <v>103</v>
      </c>
      <c r="B109" s="26" t="s">
        <v>14</v>
      </c>
      <c r="C109" s="26" t="s">
        <v>317</v>
      </c>
      <c r="D109" s="29" t="s">
        <v>218</v>
      </c>
      <c r="E109" s="37">
        <f t="shared" si="2"/>
        <v>208053.57</v>
      </c>
      <c r="F109" s="38"/>
      <c r="G109" s="38">
        <f>'Инвентаризация на 01.08.16'!E242+'Инвентаризация на 01.08.16'!E243</f>
        <v>208053.57</v>
      </c>
      <c r="H109" s="38"/>
      <c r="I109" s="38"/>
      <c r="J109" s="38"/>
      <c r="K109" s="38"/>
    </row>
    <row r="110" spans="1:11" x14ac:dyDescent="0.25">
      <c r="A110" s="34">
        <v>104</v>
      </c>
      <c r="B110" s="26" t="s">
        <v>248</v>
      </c>
      <c r="C110" s="26" t="s">
        <v>141</v>
      </c>
      <c r="D110" s="29" t="s">
        <v>907</v>
      </c>
      <c r="E110" s="37">
        <f t="shared" si="2"/>
        <v>355470.92000000004</v>
      </c>
      <c r="F110" s="38">
        <f>'Инвентаризация на 01.08.16'!E244</f>
        <v>106641.28</v>
      </c>
      <c r="G110" s="38">
        <f>'Инвентаризация на 01.08.16'!E287</f>
        <v>248829.64</v>
      </c>
      <c r="H110" s="38"/>
      <c r="I110" s="38"/>
      <c r="J110" s="38"/>
      <c r="K110" s="38"/>
    </row>
    <row r="111" spans="1:11" x14ac:dyDescent="0.25">
      <c r="A111" s="34">
        <v>105</v>
      </c>
      <c r="B111" s="26" t="s">
        <v>14</v>
      </c>
      <c r="C111" s="26" t="s">
        <v>322</v>
      </c>
      <c r="D111" s="29" t="s">
        <v>148</v>
      </c>
      <c r="E111" s="37">
        <f t="shared" si="2"/>
        <v>453751.13</v>
      </c>
      <c r="F111" s="38">
        <f>'Инвентаризация на 01.08.16'!E245+'Инвентаризация на 01.08.16'!E247+'Инвентаризация на 01.12.16 '!E449</f>
        <v>43800</v>
      </c>
      <c r="G111" s="38">
        <f>'Инвентаризация на 01.08.16'!E253+'Инвентаризация на 01.09.16 '!E329+'Инвентаризация на 01.12.16 '!E495</f>
        <v>409951.13</v>
      </c>
      <c r="H111" s="38"/>
      <c r="I111" s="38"/>
      <c r="J111" s="38"/>
      <c r="K111" s="38"/>
    </row>
    <row r="112" spans="1:11" x14ac:dyDescent="0.25">
      <c r="A112" s="34">
        <v>106</v>
      </c>
      <c r="B112" s="26" t="s">
        <v>14</v>
      </c>
      <c r="C112" s="26" t="s">
        <v>65</v>
      </c>
      <c r="D112" s="29" t="s">
        <v>943</v>
      </c>
      <c r="E112" s="37">
        <f t="shared" si="2"/>
        <v>160600</v>
      </c>
      <c r="F112" s="38">
        <f>'Инвентаризация на 01.08.16'!E246</f>
        <v>48180</v>
      </c>
      <c r="G112" s="38">
        <f>'Инвентаризация на 01.10.16 '!E384</f>
        <v>112420</v>
      </c>
      <c r="H112" s="38"/>
      <c r="I112" s="38"/>
      <c r="J112" s="38"/>
      <c r="K112" s="38"/>
    </row>
    <row r="113" spans="1:11" x14ac:dyDescent="0.25">
      <c r="A113" s="34">
        <v>107</v>
      </c>
      <c r="B113" s="26" t="s">
        <v>14</v>
      </c>
      <c r="C113" s="26" t="s">
        <v>867</v>
      </c>
      <c r="D113" s="29" t="s">
        <v>948</v>
      </c>
      <c r="E113" s="37">
        <f t="shared" si="2"/>
        <v>1436936.67</v>
      </c>
      <c r="F113" s="38">
        <f>'Инвентаризация на 01.08.16'!E248</f>
        <v>431081</v>
      </c>
      <c r="G113" s="38">
        <f>'Инвентаризация на 01.10.16 '!E355+'Инвентаризация на 01.12.16 '!E492</f>
        <v>1005855.6699999999</v>
      </c>
      <c r="H113" s="38"/>
      <c r="I113" s="38"/>
      <c r="J113" s="38"/>
      <c r="K113" s="38"/>
    </row>
    <row r="114" spans="1:11" x14ac:dyDescent="0.25">
      <c r="A114" s="34">
        <v>108</v>
      </c>
      <c r="B114" s="26" t="s">
        <v>14</v>
      </c>
      <c r="C114" s="26" t="s">
        <v>950</v>
      </c>
      <c r="D114" s="29" t="s">
        <v>350</v>
      </c>
      <c r="E114" s="37">
        <f t="shared" si="2"/>
        <v>1675002.92</v>
      </c>
      <c r="F114" s="38">
        <f>'Инвентаризация на 01.08.16'!E249</f>
        <v>1000552.68</v>
      </c>
      <c r="G114" s="38">
        <f>'Инвентаризация на 01.02.17 '!E560</f>
        <v>674450.24</v>
      </c>
      <c r="H114" s="38"/>
      <c r="I114" s="38"/>
      <c r="J114" s="38"/>
      <c r="K114" s="38"/>
    </row>
    <row r="115" spans="1:11" x14ac:dyDescent="0.25">
      <c r="A115" s="34">
        <v>109</v>
      </c>
      <c r="B115" s="26" t="s">
        <v>14</v>
      </c>
      <c r="C115" s="26" t="s">
        <v>1012</v>
      </c>
      <c r="D115" s="29" t="s">
        <v>1014</v>
      </c>
      <c r="E115" s="37">
        <f t="shared" si="2"/>
        <v>344699.41000000003</v>
      </c>
      <c r="F115" s="38">
        <f>'Инвентаризация на 01.08.16'!E255</f>
        <v>103409.82</v>
      </c>
      <c r="G115" s="38">
        <f>'Инвентаризация на 01.10.16 '!E356</f>
        <v>241289.59</v>
      </c>
      <c r="H115" s="38"/>
      <c r="I115" s="38"/>
      <c r="J115" s="38"/>
      <c r="K115" s="38"/>
    </row>
    <row r="116" spans="1:11" x14ac:dyDescent="0.25">
      <c r="A116" s="34">
        <v>110</v>
      </c>
      <c r="B116" s="26" t="s">
        <v>14</v>
      </c>
      <c r="C116" s="26" t="s">
        <v>388</v>
      </c>
      <c r="D116" s="29" t="s">
        <v>1013</v>
      </c>
      <c r="E116" s="37">
        <f t="shared" si="2"/>
        <v>344039.62</v>
      </c>
      <c r="F116" s="38">
        <f>'Инвентаризация на 01.08.16'!E256</f>
        <v>117039.62</v>
      </c>
      <c r="G116" s="38">
        <f>'Инвентаризация на 01.12.16 '!E434</f>
        <v>227000</v>
      </c>
      <c r="H116" s="38"/>
      <c r="I116" s="38"/>
      <c r="J116" s="38"/>
      <c r="K116" s="38"/>
    </row>
    <row r="117" spans="1:11" x14ac:dyDescent="0.25">
      <c r="A117" s="34">
        <v>111</v>
      </c>
      <c r="B117" s="26" t="s">
        <v>248</v>
      </c>
      <c r="C117" s="26" t="s">
        <v>141</v>
      </c>
      <c r="D117" s="29" t="s">
        <v>148</v>
      </c>
      <c r="E117" s="37">
        <f t="shared" si="2"/>
        <v>250591.88</v>
      </c>
      <c r="F117" s="38">
        <f>'Инвентаризация на 01.08.16'!E257</f>
        <v>75177.56</v>
      </c>
      <c r="G117" s="38">
        <f>'Инвентаризация на 01.09.16 '!E342</f>
        <v>175414.32</v>
      </c>
      <c r="H117" s="38"/>
      <c r="I117" s="38"/>
      <c r="J117" s="38"/>
      <c r="K117" s="38"/>
    </row>
    <row r="118" spans="1:11" x14ac:dyDescent="0.25">
      <c r="A118" s="34">
        <v>112</v>
      </c>
      <c r="B118" s="26" t="s">
        <v>14</v>
      </c>
      <c r="C118" s="26" t="s">
        <v>1016</v>
      </c>
      <c r="D118" s="29" t="s">
        <v>1021</v>
      </c>
      <c r="E118" s="37">
        <f t="shared" si="2"/>
        <v>1637414</v>
      </c>
      <c r="F118" s="38">
        <f>'Инвентаризация на 01.08.16'!E260</f>
        <v>491224.2</v>
      </c>
      <c r="G118" s="38">
        <f>'Инвентаризация на 01.09.16 '!E309+'Инвентаризация на 01.10.16 '!E394</f>
        <v>1146189.8</v>
      </c>
      <c r="H118" s="38"/>
      <c r="I118" s="38"/>
      <c r="J118" s="38"/>
      <c r="K118" s="38"/>
    </row>
    <row r="119" spans="1:11" x14ac:dyDescent="0.25">
      <c r="A119" s="34">
        <v>113</v>
      </c>
      <c r="B119" s="26" t="s">
        <v>14</v>
      </c>
      <c r="C119" s="26" t="s">
        <v>875</v>
      </c>
      <c r="D119" s="29" t="s">
        <v>1022</v>
      </c>
      <c r="E119" s="37">
        <f t="shared" si="2"/>
        <v>931164.8</v>
      </c>
      <c r="F119" s="38">
        <f>'Инвентаризация на 01.08.16'!E261</f>
        <v>243018</v>
      </c>
      <c r="G119" s="38">
        <f>'Инвентаризация на 01.08.16'!E306+'Инвентаризация на 01.10.16 '!E357</f>
        <v>688146.8</v>
      </c>
      <c r="H119" s="38"/>
      <c r="I119" s="38"/>
      <c r="J119" s="38"/>
      <c r="K119" s="38"/>
    </row>
    <row r="120" spans="1:11" x14ac:dyDescent="0.25">
      <c r="A120" s="34">
        <v>114</v>
      </c>
      <c r="B120" s="26" t="s">
        <v>14</v>
      </c>
      <c r="C120" s="26" t="s">
        <v>1017</v>
      </c>
      <c r="D120" s="29" t="s">
        <v>1023</v>
      </c>
      <c r="E120" s="37">
        <f t="shared" si="2"/>
        <v>418879.28</v>
      </c>
      <c r="F120" s="38">
        <f>'Инвентаризация на 01.08.16'!E262</f>
        <v>125663.78</v>
      </c>
      <c r="G120" s="38">
        <f>'Инвентаризация на 01.12.16 '!E431</f>
        <v>293215.5</v>
      </c>
      <c r="H120" s="38"/>
      <c r="I120" s="38"/>
      <c r="J120" s="38"/>
      <c r="K120" s="38"/>
    </row>
    <row r="121" spans="1:11" x14ac:dyDescent="0.25">
      <c r="A121" s="34">
        <v>115</v>
      </c>
      <c r="B121" s="26" t="s">
        <v>14</v>
      </c>
      <c r="C121" s="26" t="s">
        <v>1018</v>
      </c>
      <c r="D121" s="29" t="s">
        <v>1024</v>
      </c>
      <c r="E121" s="37">
        <f t="shared" si="2"/>
        <v>243800</v>
      </c>
      <c r="F121" s="38">
        <f>'Инвентаризация на 01.08.16'!E263</f>
        <v>73140</v>
      </c>
      <c r="G121" s="38">
        <f>'Инвентаризация на 01.12.16 '!E429</f>
        <v>170660</v>
      </c>
      <c r="H121" s="38"/>
      <c r="I121" s="38"/>
      <c r="J121" s="38"/>
      <c r="K121" s="38"/>
    </row>
    <row r="122" spans="1:11" x14ac:dyDescent="0.25">
      <c r="A122" s="34">
        <v>116</v>
      </c>
      <c r="B122" s="26" t="s">
        <v>14</v>
      </c>
      <c r="C122" s="26" t="s">
        <v>208</v>
      </c>
      <c r="D122" s="29" t="s">
        <v>1026</v>
      </c>
      <c r="E122" s="37">
        <f t="shared" si="2"/>
        <v>730866.90999999992</v>
      </c>
      <c r="F122" s="38">
        <f>'Инвентаризация на 01.08.16'!E267</f>
        <v>214961.9</v>
      </c>
      <c r="G122" s="38">
        <f>'Инвентаризация на 01.12.16 '!E476+'Инвентаризация на 01.12.16 '!E487</f>
        <v>515905.00999999995</v>
      </c>
      <c r="H122" s="38"/>
      <c r="I122" s="38"/>
      <c r="J122" s="38"/>
      <c r="K122" s="38"/>
    </row>
    <row r="123" spans="1:11" x14ac:dyDescent="0.25">
      <c r="A123" s="34">
        <v>117</v>
      </c>
      <c r="B123" s="26" t="s">
        <v>14</v>
      </c>
      <c r="C123" s="26" t="s">
        <v>890</v>
      </c>
      <c r="D123" s="29" t="s">
        <v>1027</v>
      </c>
      <c r="E123" s="37">
        <f t="shared" si="2"/>
        <v>990520</v>
      </c>
      <c r="F123" s="38">
        <f>'Инвентаризация на 01.08.16'!E268</f>
        <v>297156</v>
      </c>
      <c r="G123" s="38">
        <f>'Инвентаризация на 01.10.16 '!E385</f>
        <v>693364</v>
      </c>
      <c r="H123" s="38"/>
      <c r="I123" s="38"/>
      <c r="J123" s="38"/>
      <c r="K123" s="38"/>
    </row>
    <row r="124" spans="1:11" x14ac:dyDescent="0.25">
      <c r="A124" s="34">
        <v>118</v>
      </c>
      <c r="B124" s="26" t="s">
        <v>14</v>
      </c>
      <c r="C124" s="26" t="s">
        <v>65</v>
      </c>
      <c r="D124" s="29" t="s">
        <v>1028</v>
      </c>
      <c r="E124" s="37">
        <f t="shared" si="2"/>
        <v>1175981.6299999999</v>
      </c>
      <c r="F124" s="38">
        <f>'Инвентаризация на 01.08.16'!E270</f>
        <v>482981.63</v>
      </c>
      <c r="G124" s="38">
        <f>'Инвентаризация на 01.10.16 '!E390+'Инвентаризация на 01.02.17 '!E503+'Инвентаризация на 01.03.17 '!E593</f>
        <v>693000</v>
      </c>
      <c r="H124" s="38"/>
      <c r="I124" s="38"/>
      <c r="J124" s="38"/>
      <c r="K124" s="38"/>
    </row>
    <row r="125" spans="1:11" x14ac:dyDescent="0.25">
      <c r="A125" s="34">
        <v>119</v>
      </c>
      <c r="B125" s="26" t="s">
        <v>14</v>
      </c>
      <c r="C125" s="26" t="s">
        <v>1019</v>
      </c>
      <c r="D125" s="29" t="s">
        <v>881</v>
      </c>
      <c r="E125" s="37">
        <f t="shared" si="2"/>
        <v>1259538.8999999999</v>
      </c>
      <c r="F125" s="38">
        <f>'Инвентаризация на 01.08.16'!E271+'Инвентаризация на 01.08.16'!E272+'Инвентаризация на 01.09.16 '!E331</f>
        <v>377861.67</v>
      </c>
      <c r="G125" s="38">
        <f>'Инвентаризация на 01.02.17 '!E505</f>
        <v>881677.23</v>
      </c>
      <c r="H125" s="38"/>
      <c r="I125" s="38"/>
      <c r="J125" s="38"/>
      <c r="K125" s="38"/>
    </row>
    <row r="126" spans="1:11" x14ac:dyDescent="0.25">
      <c r="A126" s="34">
        <v>120</v>
      </c>
      <c r="B126" s="26" t="s">
        <v>14</v>
      </c>
      <c r="C126" s="26" t="s">
        <v>1020</v>
      </c>
      <c r="D126" s="29" t="s">
        <v>1029</v>
      </c>
      <c r="E126" s="37">
        <f t="shared" si="2"/>
        <v>610000</v>
      </c>
      <c r="F126" s="38">
        <f>'Инвентаризация на 01.08.16'!E273</f>
        <v>183000</v>
      </c>
      <c r="G126" s="38">
        <f>'Инвентаризация на 01.10.16 '!E391</f>
        <v>427000</v>
      </c>
      <c r="H126" s="38"/>
      <c r="I126" s="38"/>
      <c r="J126" s="38"/>
      <c r="K126" s="38"/>
    </row>
    <row r="127" spans="1:11" x14ac:dyDescent="0.25">
      <c r="A127" s="34">
        <v>121</v>
      </c>
      <c r="B127" s="26" t="s">
        <v>14</v>
      </c>
      <c r="C127" s="26" t="s">
        <v>1030</v>
      </c>
      <c r="D127" s="29" t="s">
        <v>501</v>
      </c>
      <c r="E127" s="37">
        <f t="shared" si="2"/>
        <v>856370.9</v>
      </c>
      <c r="F127" s="38">
        <f>'Инвентаризация на 01.08.16'!E275</f>
        <v>323370.90000000002</v>
      </c>
      <c r="G127" s="38">
        <f>'Инвентаризация на 01.12.16 '!E460+'Инвентаризация на 01.02.17 '!E532</f>
        <v>533000</v>
      </c>
      <c r="H127" s="38"/>
      <c r="I127" s="38"/>
      <c r="J127" s="38"/>
      <c r="K127" s="38"/>
    </row>
    <row r="128" spans="1:11" x14ac:dyDescent="0.25">
      <c r="A128" s="34">
        <v>122</v>
      </c>
      <c r="B128" s="26" t="s">
        <v>14</v>
      </c>
      <c r="C128" s="26" t="s">
        <v>1031</v>
      </c>
      <c r="D128" s="29" t="s">
        <v>1015</v>
      </c>
      <c r="E128" s="37">
        <f t="shared" si="2"/>
        <v>542905.44000000006</v>
      </c>
      <c r="F128" s="38">
        <f>'Инвентаризация на 01.08.16'!E276</f>
        <v>137639.09</v>
      </c>
      <c r="G128" s="38">
        <f>'Инвентаризация на 01.12.16 '!E446+'Инвентаризация на 01.02.17 '!E567+'Инвентаризация на 01.02.17 '!E568</f>
        <v>405266.35000000003</v>
      </c>
      <c r="H128" s="38"/>
      <c r="I128" s="38"/>
      <c r="J128" s="38"/>
      <c r="K128" s="38"/>
    </row>
    <row r="129" spans="1:11" x14ac:dyDescent="0.25">
      <c r="A129" s="34">
        <v>123</v>
      </c>
      <c r="B129" s="26" t="s">
        <v>14</v>
      </c>
      <c r="C129" s="26" t="s">
        <v>1032</v>
      </c>
      <c r="D129" s="29" t="s">
        <v>918</v>
      </c>
      <c r="E129" s="37">
        <f t="shared" si="2"/>
        <v>472541.62</v>
      </c>
      <c r="F129" s="38">
        <f>'Инвентаризация на 01.08.16'!E278</f>
        <v>141762.49</v>
      </c>
      <c r="G129" s="38">
        <f>'Инвентаризация на 01.10.16 '!E399+'Инвентаризация на 01.02.17 '!E541</f>
        <v>330779.13</v>
      </c>
      <c r="H129" s="38"/>
      <c r="I129" s="38"/>
      <c r="J129" s="38"/>
      <c r="K129" s="38"/>
    </row>
    <row r="130" spans="1:11" x14ac:dyDescent="0.25">
      <c r="A130" s="34">
        <v>124</v>
      </c>
      <c r="B130" s="26" t="s">
        <v>14</v>
      </c>
      <c r="C130" s="26" t="s">
        <v>45</v>
      </c>
      <c r="D130" s="29" t="s">
        <v>510</v>
      </c>
      <c r="E130" s="37">
        <f t="shared" si="2"/>
        <v>502734</v>
      </c>
      <c r="F130" s="38">
        <f>'Инвентаризация на 01.08.16'!E283</f>
        <v>150820.20000000001</v>
      </c>
      <c r="G130" s="38">
        <f>'Инвентаризация на 01.12.16 '!E441</f>
        <v>351913.8</v>
      </c>
      <c r="H130" s="38"/>
      <c r="I130" s="38"/>
      <c r="J130" s="38"/>
      <c r="K130" s="38"/>
    </row>
    <row r="131" spans="1:11" x14ac:dyDescent="0.25">
      <c r="A131" s="34">
        <v>125</v>
      </c>
      <c r="B131" s="26" t="s">
        <v>14</v>
      </c>
      <c r="C131" s="26" t="s">
        <v>252</v>
      </c>
      <c r="D131" s="29" t="s">
        <v>1021</v>
      </c>
      <c r="E131" s="37">
        <f t="shared" si="2"/>
        <v>1837585.68</v>
      </c>
      <c r="F131" s="38">
        <f>'Инвентаризация на 01.08.16'!E284</f>
        <v>551275.69999999995</v>
      </c>
      <c r="G131" s="38">
        <f>'Инвентаризация на 01.12.16 '!E467</f>
        <v>1286309.98</v>
      </c>
      <c r="H131" s="38"/>
      <c r="I131" s="38"/>
      <c r="J131" s="38"/>
      <c r="K131" s="38"/>
    </row>
    <row r="132" spans="1:11" x14ac:dyDescent="0.25">
      <c r="A132" s="34">
        <v>126</v>
      </c>
      <c r="B132" s="26" t="s">
        <v>1222</v>
      </c>
      <c r="C132" s="26" t="s">
        <v>1224</v>
      </c>
      <c r="D132" s="29" t="s">
        <v>218</v>
      </c>
      <c r="E132" s="37">
        <f t="shared" si="2"/>
        <v>647887</v>
      </c>
      <c r="F132" s="38">
        <f>'Инвентаризация на 01.08.16'!E285</f>
        <v>436083.6</v>
      </c>
      <c r="G132" s="38">
        <f>'Инвентаризация на 01.12.16 '!E475</f>
        <v>211803.4</v>
      </c>
      <c r="H132" s="38"/>
      <c r="I132" s="38"/>
      <c r="J132" s="38"/>
      <c r="K132" s="38"/>
    </row>
    <row r="133" spans="1:11" x14ac:dyDescent="0.25">
      <c r="A133" s="34">
        <v>127</v>
      </c>
      <c r="B133" s="26" t="s">
        <v>14</v>
      </c>
      <c r="C133" s="26" t="s">
        <v>15</v>
      </c>
      <c r="D133" s="29" t="s">
        <v>1233</v>
      </c>
      <c r="E133" s="37">
        <f t="shared" si="2"/>
        <v>887694.15</v>
      </c>
      <c r="F133" s="38">
        <f>'Инвентаризация на 01.08.16'!E289</f>
        <v>266308.25</v>
      </c>
      <c r="G133" s="38">
        <f>'Инвентаризация на 01.10.16 '!E374</f>
        <v>621385.9</v>
      </c>
      <c r="H133" s="38"/>
      <c r="I133" s="38"/>
      <c r="J133" s="38"/>
      <c r="K133" s="38"/>
    </row>
    <row r="134" spans="1:11" x14ac:dyDescent="0.25">
      <c r="A134" s="34">
        <v>128</v>
      </c>
      <c r="B134" s="26" t="s">
        <v>14</v>
      </c>
      <c r="C134" s="26" t="s">
        <v>1250</v>
      </c>
      <c r="D134" s="29" t="s">
        <v>1252</v>
      </c>
      <c r="E134" s="37">
        <f t="shared" si="2"/>
        <v>726055.68</v>
      </c>
      <c r="F134" s="38">
        <f>'Инвентаризация на 01.08.16'!E291</f>
        <v>222173.04</v>
      </c>
      <c r="G134" s="38">
        <f>'Инвентаризация на 01.10.16 '!E386+'Инвентаризация на 01.02.17 '!E524</f>
        <v>503882.64</v>
      </c>
      <c r="H134" s="38"/>
      <c r="I134" s="38"/>
      <c r="J134" s="38"/>
      <c r="K134" s="38"/>
    </row>
    <row r="135" spans="1:11" x14ac:dyDescent="0.25">
      <c r="A135" s="34">
        <v>129</v>
      </c>
      <c r="B135" s="26" t="s">
        <v>14</v>
      </c>
      <c r="C135" s="26" t="s">
        <v>890</v>
      </c>
      <c r="D135" s="29" t="s">
        <v>1253</v>
      </c>
      <c r="E135" s="37">
        <f t="shared" ref="E135:E214" si="4">F135+G135</f>
        <v>272806.84000000003</v>
      </c>
      <c r="F135" s="38">
        <f>'Инвентаризация на 01.08.16'!E292</f>
        <v>87842.05</v>
      </c>
      <c r="G135" s="38">
        <f>'Инвентаризация на 01.02.17 '!E509</f>
        <v>184964.79</v>
      </c>
      <c r="H135" s="38"/>
      <c r="I135" s="38"/>
      <c r="J135" s="38"/>
      <c r="K135" s="38"/>
    </row>
    <row r="136" spans="1:11" x14ac:dyDescent="0.25">
      <c r="A136" s="34">
        <v>130</v>
      </c>
      <c r="B136" s="26" t="s">
        <v>14</v>
      </c>
      <c r="C136" s="26" t="s">
        <v>1251</v>
      </c>
      <c r="D136" s="29" t="s">
        <v>458</v>
      </c>
      <c r="E136" s="37">
        <f t="shared" si="4"/>
        <v>354392.58</v>
      </c>
      <c r="F136" s="38">
        <f>'Инвентаризация на 01.08.16'!E293</f>
        <v>72080.77</v>
      </c>
      <c r="G136" s="38">
        <f>'Инвентаризация на 01.12.16 '!E425+'Инвентаризация на 01.02.17 '!E526+'Инвентаризация на 01.02.17 '!E553</f>
        <v>282311.81</v>
      </c>
      <c r="H136" s="38"/>
      <c r="I136" s="38"/>
      <c r="J136" s="38"/>
      <c r="K136" s="38"/>
    </row>
    <row r="137" spans="1:11" x14ac:dyDescent="0.25">
      <c r="A137" s="34">
        <v>131</v>
      </c>
      <c r="B137" s="26" t="s">
        <v>14</v>
      </c>
      <c r="C137" s="26" t="s">
        <v>1017</v>
      </c>
      <c r="D137" s="29" t="s">
        <v>1264</v>
      </c>
      <c r="E137" s="37">
        <f t="shared" si="4"/>
        <v>533001</v>
      </c>
      <c r="F137" s="38">
        <f>'Инвентаризация на 01.08.16'!E294</f>
        <v>159900.29999999999</v>
      </c>
      <c r="G137" s="38">
        <f>'Инвентаризация на 01.12.16 '!E456+'Инвентаризация на 01.02.17 '!E579</f>
        <v>373100.7</v>
      </c>
      <c r="H137" s="38"/>
      <c r="I137" s="38"/>
      <c r="J137" s="38"/>
      <c r="K137" s="38"/>
    </row>
    <row r="138" spans="1:11" x14ac:dyDescent="0.25">
      <c r="A138" s="34">
        <v>132</v>
      </c>
      <c r="B138" s="26" t="s">
        <v>14</v>
      </c>
      <c r="C138" s="26" t="s">
        <v>1018</v>
      </c>
      <c r="D138" s="29" t="s">
        <v>61</v>
      </c>
      <c r="E138" s="37">
        <f t="shared" si="4"/>
        <v>303728.3</v>
      </c>
      <c r="F138" s="38">
        <f>'Инвентаризация на 01.08.16'!E295</f>
        <v>91118.49</v>
      </c>
      <c r="G138" s="38">
        <f>'Инвентаризация на 01.09.16 '!E321</f>
        <v>212609.81</v>
      </c>
      <c r="H138" s="38"/>
      <c r="I138" s="38"/>
      <c r="J138" s="38"/>
      <c r="K138" s="38"/>
    </row>
    <row r="139" spans="1:11" x14ac:dyDescent="0.25">
      <c r="A139" s="34">
        <v>133</v>
      </c>
      <c r="B139" s="26" t="s">
        <v>14</v>
      </c>
      <c r="C139" s="26" t="s">
        <v>890</v>
      </c>
      <c r="D139" s="29" t="s">
        <v>1254</v>
      </c>
      <c r="E139" s="37">
        <f t="shared" si="4"/>
        <v>967981.64</v>
      </c>
      <c r="F139" s="38">
        <f>'Инвентаризация на 01.08.16'!E296</f>
        <v>482981.64</v>
      </c>
      <c r="G139" s="38">
        <f>'Инвентаризация на 01.12.16 '!E405</f>
        <v>485000</v>
      </c>
      <c r="H139" s="38"/>
      <c r="I139" s="38"/>
      <c r="J139" s="38"/>
      <c r="K139" s="38"/>
    </row>
    <row r="140" spans="1:11" x14ac:dyDescent="0.25">
      <c r="A140" s="34">
        <v>134</v>
      </c>
      <c r="B140" s="26" t="s">
        <v>14</v>
      </c>
      <c r="C140" s="26" t="s">
        <v>92</v>
      </c>
      <c r="D140" s="29" t="s">
        <v>405</v>
      </c>
      <c r="E140" s="37">
        <f t="shared" si="4"/>
        <v>118005.6</v>
      </c>
      <c r="F140" s="38">
        <f>'Инвентаризация на 01.08.16'!E298</f>
        <v>118005.6</v>
      </c>
      <c r="G140" s="38"/>
      <c r="H140" s="38"/>
      <c r="I140" s="38"/>
      <c r="J140" s="38"/>
      <c r="K140" s="38"/>
    </row>
    <row r="141" spans="1:11" x14ac:dyDescent="0.25">
      <c r="A141" s="34">
        <v>135</v>
      </c>
      <c r="B141" s="26" t="s">
        <v>14</v>
      </c>
      <c r="C141" s="26" t="s">
        <v>890</v>
      </c>
      <c r="D141" s="29" t="s">
        <v>1255</v>
      </c>
      <c r="E141" s="37">
        <f t="shared" si="4"/>
        <v>139538.59</v>
      </c>
      <c r="F141" s="38">
        <f>'Инвентаризация на 01.08.16'!E299</f>
        <v>41861.58</v>
      </c>
      <c r="G141" s="38">
        <f>'Инвентаризация на 01.12.16 '!E409</f>
        <v>97677.01</v>
      </c>
      <c r="H141" s="38"/>
      <c r="I141" s="38"/>
      <c r="J141" s="38"/>
      <c r="K141" s="38"/>
    </row>
    <row r="142" spans="1:11" x14ac:dyDescent="0.25">
      <c r="A142" s="34">
        <v>136</v>
      </c>
      <c r="B142" s="26" t="s">
        <v>248</v>
      </c>
      <c r="C142" s="26" t="s">
        <v>141</v>
      </c>
      <c r="D142" s="29" t="s">
        <v>405</v>
      </c>
      <c r="E142" s="37">
        <f t="shared" si="4"/>
        <v>195000</v>
      </c>
      <c r="F142" s="38">
        <f>'Инвентаризация на 01.08.16'!E219</f>
        <v>58500</v>
      </c>
      <c r="G142" s="38">
        <f>'Инвентаризация на 01.08.16'!E301</f>
        <v>136500</v>
      </c>
      <c r="H142" s="38"/>
      <c r="I142" s="38"/>
      <c r="J142" s="38"/>
      <c r="K142" s="38"/>
    </row>
    <row r="143" spans="1:11" x14ac:dyDescent="0.25">
      <c r="A143" s="34">
        <v>137</v>
      </c>
      <c r="B143" s="26" t="str">
        <f>'Инвентаризация на 01.08.16'!L305</f>
        <v>г.Новосибирск</v>
      </c>
      <c r="C143" s="28" t="str">
        <f>'Инвентаризация на 01.08.16'!M305</f>
        <v>Терешковой</v>
      </c>
      <c r="D143" s="29" t="s">
        <v>443</v>
      </c>
      <c r="E143" s="37">
        <f t="shared" si="4"/>
        <v>1784376</v>
      </c>
      <c r="F143" s="38">
        <f>'Инвентаризация на 01.08.16'!E305</f>
        <v>535312.80000000005</v>
      </c>
      <c r="G143" s="38">
        <f>'Инвентаризация на 01.12.16 '!E474+'Инвентаризация на 01.02.17 '!E544+'Инвентаризация на 01.02.17 '!E581</f>
        <v>1249063.2</v>
      </c>
      <c r="H143" s="38"/>
      <c r="I143" s="38"/>
      <c r="J143" s="38"/>
      <c r="K143" s="38"/>
    </row>
    <row r="144" spans="1:11" x14ac:dyDescent="0.25">
      <c r="A144" s="34">
        <v>138</v>
      </c>
      <c r="B144" s="26" t="s">
        <v>14</v>
      </c>
      <c r="C144" s="26" t="s">
        <v>890</v>
      </c>
      <c r="D144" s="29" t="s">
        <v>1375</v>
      </c>
      <c r="E144" s="37">
        <f t="shared" si="4"/>
        <v>377893.23</v>
      </c>
      <c r="F144" s="38">
        <f>'Инвентаризация на 01.09.16 '!E312</f>
        <v>113367.97</v>
      </c>
      <c r="G144" s="38">
        <f>'Инвентаризация на 01.10.16 '!E392</f>
        <v>264525.26</v>
      </c>
      <c r="H144" s="38"/>
      <c r="I144" s="38"/>
      <c r="J144" s="38"/>
      <c r="K144" s="38"/>
    </row>
    <row r="145" spans="1:11" x14ac:dyDescent="0.25">
      <c r="A145" s="34">
        <v>139</v>
      </c>
      <c r="B145" s="26" t="str">
        <f>'Инвентаризация на 01.09.16 '!L319</f>
        <v>г.Болотное</v>
      </c>
      <c r="C145" s="28" t="str">
        <f>'Инвентаризация на 01.09.16 '!M319</f>
        <v>Степная</v>
      </c>
      <c r="D145" s="29" t="s">
        <v>1415</v>
      </c>
      <c r="E145" s="37">
        <f t="shared" si="4"/>
        <v>133000</v>
      </c>
      <c r="F145" s="38">
        <f>'Инвентаризация на 01.09.16 '!E319</f>
        <v>39900</v>
      </c>
      <c r="G145" s="38">
        <f>'Инвентаризация на 01.10.16 '!E367</f>
        <v>93100</v>
      </c>
      <c r="H145" s="38"/>
      <c r="I145" s="38"/>
      <c r="J145" s="38"/>
      <c r="K145" s="38"/>
    </row>
    <row r="146" spans="1:11" x14ac:dyDescent="0.25">
      <c r="A146" s="34">
        <v>140</v>
      </c>
      <c r="B146" s="26" t="s">
        <v>14</v>
      </c>
      <c r="C146" s="28" t="s">
        <v>890</v>
      </c>
      <c r="D146" s="29" t="s">
        <v>1413</v>
      </c>
      <c r="E146" s="37">
        <f t="shared" si="4"/>
        <v>1016862.6799999999</v>
      </c>
      <c r="F146" s="38">
        <f>'Инвентаризация на 01.09.16 '!E314</f>
        <v>268223.28999999998</v>
      </c>
      <c r="G146" s="38">
        <f>'Инвентаризация на 01.12.16 '!E453+'Инвентаризация на 01.02.17 '!E510</f>
        <v>748639.39</v>
      </c>
      <c r="H146" s="38"/>
      <c r="I146" s="38"/>
      <c r="J146" s="38"/>
      <c r="K146" s="38"/>
    </row>
    <row r="147" spans="1:11" x14ac:dyDescent="0.25">
      <c r="A147" s="34">
        <v>141</v>
      </c>
      <c r="B147" s="26" t="s">
        <v>14</v>
      </c>
      <c r="C147" s="28" t="s">
        <v>15</v>
      </c>
      <c r="D147" s="29" t="s">
        <v>1436</v>
      </c>
      <c r="E147" s="37">
        <f t="shared" si="4"/>
        <v>1416954.62</v>
      </c>
      <c r="F147" s="38">
        <f>'Инвентаризация на 01.09.16 '!E326</f>
        <v>425086.38</v>
      </c>
      <c r="G147" s="38">
        <f>'Инвентаризация на 01.12.16 '!E415</f>
        <v>991868.24</v>
      </c>
      <c r="H147" s="38"/>
      <c r="I147" s="38"/>
      <c r="J147" s="38"/>
      <c r="K147" s="38"/>
    </row>
    <row r="148" spans="1:11" x14ac:dyDescent="0.25">
      <c r="A148" s="34">
        <v>142</v>
      </c>
      <c r="B148" s="26" t="s">
        <v>14</v>
      </c>
      <c r="C148" s="28" t="s">
        <v>1435</v>
      </c>
      <c r="D148" s="29" t="s">
        <v>1437</v>
      </c>
      <c r="E148" s="37">
        <f t="shared" si="4"/>
        <v>532877.38</v>
      </c>
      <c r="F148" s="38">
        <f>'Инвентаризация на 01.09.16 '!E327</f>
        <v>159863.21</v>
      </c>
      <c r="G148" s="38">
        <f>'Инвентаризация на 01.12.16 '!E424</f>
        <v>373014.17</v>
      </c>
      <c r="H148" s="38"/>
      <c r="I148" s="38"/>
      <c r="J148" s="38"/>
      <c r="K148" s="38"/>
    </row>
    <row r="149" spans="1:11" x14ac:dyDescent="0.25">
      <c r="A149" s="34">
        <v>143</v>
      </c>
      <c r="B149" s="26" t="s">
        <v>14</v>
      </c>
      <c r="C149" s="28" t="s">
        <v>1456</v>
      </c>
      <c r="D149" s="29" t="s">
        <v>458</v>
      </c>
      <c r="E149" s="37">
        <f t="shared" si="4"/>
        <v>343796</v>
      </c>
      <c r="F149" s="38">
        <f>'Инвентаризация на 01.09.16 '!E333</f>
        <v>103138.8</v>
      </c>
      <c r="G149" s="38">
        <f>'Инвентаризация на 01.02.17 '!E561</f>
        <v>240657.2</v>
      </c>
      <c r="H149" s="38"/>
      <c r="I149" s="38"/>
      <c r="J149" s="38"/>
      <c r="K149" s="38"/>
    </row>
    <row r="150" spans="1:11" x14ac:dyDescent="0.25">
      <c r="A150" s="34">
        <v>144</v>
      </c>
      <c r="B150" s="26" t="s">
        <v>14</v>
      </c>
      <c r="C150" s="28" t="s">
        <v>1020</v>
      </c>
      <c r="D150" s="29" t="s">
        <v>1457</v>
      </c>
      <c r="E150" s="37">
        <f t="shared" si="4"/>
        <v>88209.01</v>
      </c>
      <c r="F150" s="38">
        <f>'Инвентаризация на 01.09.16 '!E334</f>
        <v>88209.01</v>
      </c>
      <c r="G150" s="38"/>
      <c r="H150" s="38"/>
      <c r="I150" s="38"/>
      <c r="J150" s="38"/>
      <c r="K150" s="38"/>
    </row>
    <row r="151" spans="1:11" x14ac:dyDescent="0.25">
      <c r="A151" s="34">
        <v>145</v>
      </c>
      <c r="B151" s="26" t="s">
        <v>14</v>
      </c>
      <c r="C151" s="28" t="s">
        <v>1031</v>
      </c>
      <c r="D151" s="29" t="s">
        <v>510</v>
      </c>
      <c r="E151" s="37">
        <f t="shared" si="4"/>
        <v>155737.57999999999</v>
      </c>
      <c r="F151" s="38">
        <f>'Инвентаризация на 01.09.16 '!E335</f>
        <v>46721.27</v>
      </c>
      <c r="G151" s="38">
        <f>'Инвентаризация на 01.12.16 '!E464</f>
        <v>109016.31</v>
      </c>
      <c r="H151" s="38"/>
      <c r="I151" s="38"/>
      <c r="J151" s="38"/>
      <c r="K151" s="38"/>
    </row>
    <row r="152" spans="1:11" x14ac:dyDescent="0.25">
      <c r="A152" s="34">
        <v>146</v>
      </c>
      <c r="B152" s="134" t="s">
        <v>283</v>
      </c>
      <c r="C152" s="16"/>
      <c r="D152" s="136" t="s">
        <v>464</v>
      </c>
      <c r="E152" s="37">
        <f t="shared" si="4"/>
        <v>973210.31</v>
      </c>
      <c r="F152" s="38">
        <f>'Инвентаризация на 01.09.16 '!E336</f>
        <v>291963.09000000003</v>
      </c>
      <c r="G152" s="38">
        <f>'Инвентаризация на 01.12.16 '!E471</f>
        <v>681247.22</v>
      </c>
      <c r="H152" s="38"/>
      <c r="I152" s="38"/>
      <c r="J152" s="38"/>
      <c r="K152" s="38"/>
    </row>
    <row r="153" spans="1:11" x14ac:dyDescent="0.25">
      <c r="A153" s="34">
        <v>147</v>
      </c>
      <c r="B153" s="26" t="s">
        <v>14</v>
      </c>
      <c r="C153" s="28" t="s">
        <v>180</v>
      </c>
      <c r="D153" s="29" t="s">
        <v>195</v>
      </c>
      <c r="E153" s="37">
        <f t="shared" si="4"/>
        <v>1206323</v>
      </c>
      <c r="F153" s="38">
        <v>0</v>
      </c>
      <c r="G153" s="38">
        <f>'Инвентаризация на 01.10.16 '!E371+'Инвентаризация на 01.12.16 '!E457</f>
        <v>1206323</v>
      </c>
      <c r="H153" s="38"/>
      <c r="I153" s="38"/>
      <c r="J153" s="38"/>
      <c r="K153" s="38"/>
    </row>
    <row r="154" spans="1:11" x14ac:dyDescent="0.25">
      <c r="A154" s="34">
        <v>148</v>
      </c>
      <c r="B154" s="26" t="s">
        <v>283</v>
      </c>
      <c r="C154" s="28"/>
      <c r="D154" s="29" t="s">
        <v>1021</v>
      </c>
      <c r="E154" s="37">
        <f t="shared" si="4"/>
        <v>439374.15</v>
      </c>
      <c r="F154" s="38">
        <f>'Инвентаризация на 01.09.16 '!E341</f>
        <v>128987.41</v>
      </c>
      <c r="G154" s="38">
        <f>'Инвентаризация на 01.12.16 '!E459+'Инвентаризация на 01.12.16 '!E439</f>
        <v>310386.74000000005</v>
      </c>
      <c r="H154" s="38"/>
      <c r="I154" s="38"/>
      <c r="J154" s="38"/>
      <c r="K154" s="38"/>
    </row>
    <row r="155" spans="1:11" x14ac:dyDescent="0.25">
      <c r="A155" s="34">
        <v>149</v>
      </c>
      <c r="B155" s="26" t="s">
        <v>14</v>
      </c>
      <c r="C155" s="28" t="s">
        <v>1475</v>
      </c>
      <c r="D155" s="29" t="s">
        <v>121</v>
      </c>
      <c r="E155" s="37">
        <f t="shared" si="4"/>
        <v>1017630.0800000001</v>
      </c>
      <c r="F155" s="38">
        <f>'Инвентаризация на 01.09.16 '!E343</f>
        <v>332630.08</v>
      </c>
      <c r="G155" s="38">
        <f>'Инвентаризация на 01.02.17 '!E549+'Инвентаризация на 01.02.17 '!E545+'Инвентаризация на 01.02.17 '!E546</f>
        <v>685000</v>
      </c>
      <c r="H155" s="38"/>
      <c r="I155" s="38"/>
      <c r="J155" s="38"/>
      <c r="K155" s="38"/>
    </row>
    <row r="156" spans="1:11" x14ac:dyDescent="0.25">
      <c r="A156" s="34">
        <v>150</v>
      </c>
      <c r="B156" s="26" t="s">
        <v>14</v>
      </c>
      <c r="C156" s="28" t="s">
        <v>1476</v>
      </c>
      <c r="D156" s="29" t="s">
        <v>195</v>
      </c>
      <c r="E156" s="37">
        <f t="shared" si="4"/>
        <v>149922.83000000002</v>
      </c>
      <c r="F156" s="38">
        <f>'Инвентаризация на 01.09.16 '!E344</f>
        <v>44976.84</v>
      </c>
      <c r="G156" s="38">
        <f>'Инвентаризация на 01.02.17 '!E504</f>
        <v>104945.99</v>
      </c>
      <c r="H156" s="38"/>
      <c r="I156" s="38"/>
      <c r="J156" s="38"/>
      <c r="K156" s="38"/>
    </row>
    <row r="157" spans="1:11" x14ac:dyDescent="0.25">
      <c r="A157" s="34">
        <v>151</v>
      </c>
      <c r="B157" s="26" t="s">
        <v>14</v>
      </c>
      <c r="C157" s="142" t="s">
        <v>890</v>
      </c>
      <c r="D157" s="143" t="s">
        <v>1490</v>
      </c>
      <c r="E157" s="37">
        <f t="shared" si="4"/>
        <v>821000</v>
      </c>
      <c r="F157" s="38">
        <v>330000</v>
      </c>
      <c r="G157" s="38">
        <f>'Инвентаризация на 01.12.16 '!E481</f>
        <v>491000</v>
      </c>
      <c r="H157" s="38"/>
      <c r="I157" s="38"/>
      <c r="J157" s="38"/>
      <c r="K157" s="38"/>
    </row>
    <row r="158" spans="1:11" x14ac:dyDescent="0.25">
      <c r="A158" s="34">
        <v>152</v>
      </c>
      <c r="B158" s="26" t="s">
        <v>14</v>
      </c>
      <c r="C158" s="142" t="s">
        <v>774</v>
      </c>
      <c r="D158" s="143" t="s">
        <v>218</v>
      </c>
      <c r="E158" s="37">
        <f t="shared" si="4"/>
        <v>1970932.4300000002</v>
      </c>
      <c r="F158" s="38">
        <f>'Инвентаризация на 01.10.16 '!E398</f>
        <v>591564.07999999996</v>
      </c>
      <c r="G158" s="38">
        <f>'Инвентаризация на 01.02.17 '!E500</f>
        <v>1379368.35</v>
      </c>
      <c r="H158" s="38"/>
      <c r="I158" s="38"/>
      <c r="J158" s="38"/>
      <c r="K158" s="38"/>
    </row>
    <row r="159" spans="1:11" x14ac:dyDescent="0.25">
      <c r="A159" s="34">
        <v>153</v>
      </c>
      <c r="B159" s="26" t="s">
        <v>14</v>
      </c>
      <c r="C159" s="142" t="s">
        <v>1537</v>
      </c>
      <c r="D159" s="143" t="s">
        <v>772</v>
      </c>
      <c r="E159" s="37">
        <f t="shared" si="4"/>
        <v>481856.58999999997</v>
      </c>
      <c r="F159" s="38">
        <f>'Инвентаризация на 01.10.16 '!E372</f>
        <v>144556.97</v>
      </c>
      <c r="G159" s="38">
        <f>'Инвентаризация на 01.12.16 '!E435</f>
        <v>337299.62</v>
      </c>
      <c r="H159" s="38"/>
      <c r="I159" s="38"/>
      <c r="J159" s="38"/>
      <c r="K159" s="38"/>
    </row>
    <row r="160" spans="1:11" x14ac:dyDescent="0.25">
      <c r="A160" s="34">
        <v>154</v>
      </c>
      <c r="B160" s="26" t="s">
        <v>14</v>
      </c>
      <c r="C160" s="142" t="s">
        <v>1643</v>
      </c>
      <c r="D160" s="143" t="s">
        <v>229</v>
      </c>
      <c r="E160" s="37">
        <f t="shared" si="4"/>
        <v>374577.80000000005</v>
      </c>
      <c r="F160" s="38">
        <f>'Инвентаризация на 01.10.16 '!E345+'Инвентаризация на 01.10.16 '!E351+'Инвентаризация на 01.10.16 '!E352</f>
        <v>112373.34</v>
      </c>
      <c r="G160" s="38">
        <f>'Инвентаризация на 01.12.16 '!E428+'Инвентаризация на 01.12.16 '!E437+'Инвентаризация на 01.12.16 '!E477</f>
        <v>262204.46000000002</v>
      </c>
      <c r="H160" s="38"/>
      <c r="I160" s="38"/>
      <c r="J160" s="38"/>
      <c r="K160" s="38"/>
    </row>
    <row r="161" spans="1:11" x14ac:dyDescent="0.25">
      <c r="A161" s="34">
        <v>155</v>
      </c>
      <c r="B161" s="141" t="s">
        <v>14</v>
      </c>
      <c r="C161" s="142" t="s">
        <v>1020</v>
      </c>
      <c r="D161" s="143" t="s">
        <v>241</v>
      </c>
      <c r="E161" s="37">
        <f t="shared" si="4"/>
        <v>1457216.0499999998</v>
      </c>
      <c r="F161" s="38">
        <f>'Инвентаризация на 01.10.16 '!E347</f>
        <v>528134.86</v>
      </c>
      <c r="G161" s="38">
        <f>'Инвентаризация на 01.10.16 '!E396</f>
        <v>929081.19</v>
      </c>
      <c r="H161" s="38"/>
      <c r="I161" s="38"/>
      <c r="J161" s="38"/>
      <c r="K161" s="38"/>
    </row>
    <row r="162" spans="1:11" x14ac:dyDescent="0.25">
      <c r="A162" s="34">
        <v>156</v>
      </c>
      <c r="B162" s="141" t="s">
        <v>14</v>
      </c>
      <c r="C162" s="142" t="s">
        <v>1573</v>
      </c>
      <c r="D162" s="143" t="s">
        <v>470</v>
      </c>
      <c r="E162" s="37">
        <f t="shared" si="4"/>
        <v>680768.51</v>
      </c>
      <c r="F162" s="38">
        <f>'Инвентаризация на 01.10.16 '!E348</f>
        <v>213917.91</v>
      </c>
      <c r="G162" s="38">
        <f>'Инвентаризация на 01.12.16 '!E406+'Инвентаризация на 01.12.16 '!E469</f>
        <v>466850.6</v>
      </c>
      <c r="H162" s="38"/>
      <c r="I162" s="38"/>
      <c r="J162" s="38"/>
      <c r="K162" s="38"/>
    </row>
    <row r="163" spans="1:11" x14ac:dyDescent="0.25">
      <c r="A163" s="34">
        <v>157</v>
      </c>
      <c r="B163" s="141" t="s">
        <v>14</v>
      </c>
      <c r="C163" s="142" t="s">
        <v>1644</v>
      </c>
      <c r="D163" s="143" t="s">
        <v>1574</v>
      </c>
      <c r="E163" s="37">
        <f t="shared" si="4"/>
        <v>224703.86</v>
      </c>
      <c r="F163" s="38">
        <f>'Инвентаризация на 01.10.16 '!E349+'Инвентаризация на 01.10.16 '!E350+'Инвентаризация на 01.10.16 '!E381</f>
        <v>224703.86</v>
      </c>
      <c r="G163" s="38"/>
      <c r="H163" s="38"/>
      <c r="I163" s="38"/>
      <c r="J163" s="38"/>
      <c r="K163" s="38"/>
    </row>
    <row r="164" spans="1:11" x14ac:dyDescent="0.25">
      <c r="A164" s="34">
        <v>158</v>
      </c>
      <c r="B164" s="141" t="s">
        <v>14</v>
      </c>
      <c r="C164" s="142" t="s">
        <v>65</v>
      </c>
      <c r="D164" s="143" t="s">
        <v>1531</v>
      </c>
      <c r="E164" s="37">
        <f t="shared" si="4"/>
        <v>341286</v>
      </c>
      <c r="F164" s="38">
        <f>'Инвентаризация на 01.10.16 '!E358</f>
        <v>102385.8</v>
      </c>
      <c r="G164" s="38">
        <f>'Инвентаризация на 01.12.16 '!E463</f>
        <v>238900.2</v>
      </c>
      <c r="H164" s="38"/>
      <c r="I164" s="38"/>
      <c r="J164" s="38"/>
      <c r="K164" s="38"/>
    </row>
    <row r="165" spans="1:11" x14ac:dyDescent="0.25">
      <c r="A165" s="34">
        <v>159</v>
      </c>
      <c r="B165" s="141" t="s">
        <v>14</v>
      </c>
      <c r="C165" s="142" t="s">
        <v>774</v>
      </c>
      <c r="D165" s="143" t="s">
        <v>1535</v>
      </c>
      <c r="E165" s="37">
        <f t="shared" si="4"/>
        <v>465536.3</v>
      </c>
      <c r="F165" s="38">
        <f>'Инвентаризация на 01.10.16 '!E366</f>
        <v>465536.3</v>
      </c>
      <c r="G165" s="38"/>
      <c r="H165" s="38"/>
      <c r="I165" s="38"/>
      <c r="J165" s="38"/>
      <c r="K165" s="38"/>
    </row>
    <row r="166" spans="1:11" x14ac:dyDescent="0.25">
      <c r="A166" s="34">
        <v>160</v>
      </c>
      <c r="B166" s="141" t="s">
        <v>248</v>
      </c>
      <c r="C166" s="142" t="s">
        <v>141</v>
      </c>
      <c r="D166" s="143" t="s">
        <v>142</v>
      </c>
      <c r="E166" s="37">
        <f t="shared" si="4"/>
        <v>110514.67</v>
      </c>
      <c r="F166" s="38">
        <f>'Инвентаризация на 01.10.16 '!E377</f>
        <v>110514.67</v>
      </c>
      <c r="G166" s="38"/>
      <c r="H166" s="38"/>
      <c r="I166" s="38"/>
      <c r="J166" s="38"/>
      <c r="K166" s="38"/>
    </row>
    <row r="167" spans="1:11" x14ac:dyDescent="0.25">
      <c r="A167" s="34">
        <v>161</v>
      </c>
      <c r="B167" s="141" t="s">
        <v>14</v>
      </c>
      <c r="C167" s="142" t="s">
        <v>92</v>
      </c>
      <c r="D167" s="143" t="s">
        <v>1529</v>
      </c>
      <c r="E167" s="37">
        <f t="shared" si="4"/>
        <v>396600</v>
      </c>
      <c r="F167" s="38">
        <f>'Инвентаризация на 01.10.16 '!E379</f>
        <v>118980</v>
      </c>
      <c r="G167" s="38">
        <f>'Инвентаризация на 01.02.17 '!E564</f>
        <v>277620</v>
      </c>
      <c r="H167" s="38"/>
      <c r="I167" s="38"/>
      <c r="J167" s="38"/>
      <c r="K167" s="38"/>
    </row>
    <row r="168" spans="1:11" x14ac:dyDescent="0.25">
      <c r="A168" s="34">
        <v>162</v>
      </c>
      <c r="B168" s="141" t="s">
        <v>14</v>
      </c>
      <c r="C168" s="142" t="s">
        <v>1645</v>
      </c>
      <c r="D168" s="143" t="s">
        <v>443</v>
      </c>
      <c r="E168" s="37">
        <f t="shared" si="4"/>
        <v>217241.29</v>
      </c>
      <c r="F168" s="38">
        <f>'Инвентаризация на 01.10.16 '!E382</f>
        <v>217241.29</v>
      </c>
      <c r="G168" s="38"/>
      <c r="H168" s="38"/>
      <c r="I168" s="38"/>
      <c r="J168" s="38"/>
      <c r="K168" s="38"/>
    </row>
    <row r="169" spans="1:11" x14ac:dyDescent="0.25">
      <c r="A169" s="34">
        <v>163</v>
      </c>
      <c r="B169" s="26" t="s">
        <v>14</v>
      </c>
      <c r="C169" s="142" t="s">
        <v>917</v>
      </c>
      <c r="D169" s="143" t="s">
        <v>1599</v>
      </c>
      <c r="E169" s="37">
        <f t="shared" si="4"/>
        <v>240000</v>
      </c>
      <c r="F169" s="38">
        <f>'Инвентаризация на 01.10.16 '!E383</f>
        <v>72000</v>
      </c>
      <c r="G169" s="38">
        <f>'Инвентаризация на 01.12.16 '!E466</f>
        <v>168000</v>
      </c>
      <c r="H169" s="38"/>
      <c r="I169" s="38"/>
      <c r="J169" s="38"/>
      <c r="K169" s="38"/>
    </row>
    <row r="170" spans="1:11" x14ac:dyDescent="0.25">
      <c r="A170" s="34">
        <v>164</v>
      </c>
      <c r="B170" s="141" t="s">
        <v>27</v>
      </c>
      <c r="C170" s="142" t="s">
        <v>92</v>
      </c>
      <c r="D170" s="143" t="s">
        <v>405</v>
      </c>
      <c r="E170" s="37">
        <f t="shared" si="4"/>
        <v>275346.40000000002</v>
      </c>
      <c r="F170" s="38">
        <f>'Инвентаризация на 01.12.16 '!E401</f>
        <v>275346.40000000002</v>
      </c>
      <c r="G170" s="38"/>
      <c r="H170" s="38"/>
      <c r="I170" s="38"/>
      <c r="J170" s="38"/>
      <c r="K170" s="38"/>
    </row>
    <row r="171" spans="1:11" x14ac:dyDescent="0.25">
      <c r="A171" s="34">
        <v>165</v>
      </c>
      <c r="B171" s="141" t="s">
        <v>248</v>
      </c>
      <c r="C171" s="142" t="s">
        <v>141</v>
      </c>
      <c r="D171" s="143" t="s">
        <v>213</v>
      </c>
      <c r="E171" s="37">
        <f t="shared" si="4"/>
        <v>223200</v>
      </c>
      <c r="F171" s="38">
        <f>'Инвентаризация на 01.12.16 '!E407+'Инвентаризация на 01.12.16 '!E408</f>
        <v>66960</v>
      </c>
      <c r="G171" s="38">
        <f>'Инвентаризация на 01.02.17 '!E517+'Инвентаризация на 01.02.17 '!E518</f>
        <v>156240</v>
      </c>
      <c r="H171" s="38"/>
      <c r="I171" s="38"/>
      <c r="J171" s="38"/>
      <c r="K171" s="38"/>
    </row>
    <row r="172" spans="1:11" x14ac:dyDescent="0.25">
      <c r="A172" s="34">
        <v>166</v>
      </c>
      <c r="B172" s="141" t="s">
        <v>14</v>
      </c>
      <c r="C172" s="142" t="s">
        <v>1695</v>
      </c>
      <c r="D172" s="143" t="s">
        <v>501</v>
      </c>
      <c r="E172" s="37">
        <f t="shared" si="4"/>
        <v>390000</v>
      </c>
      <c r="F172" s="38">
        <f>'Инвентаризация на 01.12.16 '!E420+'Инвентаризация на 01.12.16 '!E427</f>
        <v>117000</v>
      </c>
      <c r="G172" s="38">
        <f>'Инвентаризация на 01.12.16 '!E491+'Инвентаризация на 01.02.17 '!E513</f>
        <v>273000</v>
      </c>
      <c r="H172" s="38"/>
      <c r="I172" s="38"/>
      <c r="J172" s="38"/>
      <c r="K172" s="38"/>
    </row>
    <row r="173" spans="1:11" x14ac:dyDescent="0.25">
      <c r="A173" s="34">
        <v>167</v>
      </c>
      <c r="B173" s="141" t="s">
        <v>14</v>
      </c>
      <c r="C173" s="142" t="s">
        <v>65</v>
      </c>
      <c r="D173" s="143" t="s">
        <v>1715</v>
      </c>
      <c r="E173" s="37">
        <f t="shared" si="4"/>
        <v>484180</v>
      </c>
      <c r="F173" s="38">
        <f>'Инвентаризация на 01.12.16 '!E426</f>
        <v>145254</v>
      </c>
      <c r="G173" s="38">
        <f>'Инвентаризация на 01.02.17 '!E574</f>
        <v>338926</v>
      </c>
      <c r="H173" s="38"/>
      <c r="I173" s="38"/>
      <c r="J173" s="38"/>
      <c r="K173" s="38"/>
    </row>
    <row r="174" spans="1:11" x14ac:dyDescent="0.25">
      <c r="A174" s="34">
        <v>168</v>
      </c>
      <c r="B174" s="141" t="s">
        <v>14</v>
      </c>
      <c r="C174" s="142" t="s">
        <v>1720</v>
      </c>
      <c r="D174" s="143" t="s">
        <v>203</v>
      </c>
      <c r="E174" s="37">
        <f t="shared" si="4"/>
        <v>455660</v>
      </c>
      <c r="F174" s="38">
        <f>'Инвентаризация на 01.12.16 '!E414</f>
        <v>19342</v>
      </c>
      <c r="G174" s="38">
        <f>'Инвентаризация на 01.12.16 '!E423+'Инвентаризация на 01.02.17 '!E542</f>
        <v>436318</v>
      </c>
      <c r="H174" s="38"/>
      <c r="I174" s="38"/>
      <c r="J174" s="38"/>
      <c r="K174" s="38"/>
    </row>
    <row r="175" spans="1:11" x14ac:dyDescent="0.25">
      <c r="A175" s="34">
        <v>169</v>
      </c>
      <c r="B175" s="141" t="s">
        <v>14</v>
      </c>
      <c r="C175" s="142" t="s">
        <v>1699</v>
      </c>
      <c r="D175" s="143" t="s">
        <v>1700</v>
      </c>
      <c r="E175" s="37">
        <f t="shared" si="4"/>
        <v>51819</v>
      </c>
      <c r="F175" s="38">
        <f>'Инвентаризация на 01.12.16 '!E419</f>
        <v>51819</v>
      </c>
      <c r="G175" s="38"/>
      <c r="H175" s="38"/>
      <c r="I175" s="38"/>
      <c r="J175" s="38"/>
      <c r="K175" s="38"/>
    </row>
    <row r="176" spans="1:11" x14ac:dyDescent="0.25">
      <c r="A176" s="34">
        <v>170</v>
      </c>
      <c r="B176" s="141" t="s">
        <v>14</v>
      </c>
      <c r="C176" s="142" t="s">
        <v>1020</v>
      </c>
      <c r="D176" s="143" t="s">
        <v>1755</v>
      </c>
      <c r="E176" s="37">
        <f t="shared" si="4"/>
        <v>1552441.4</v>
      </c>
      <c r="F176" s="38">
        <f>'Инвентаризация на 01.12.16 '!E442</f>
        <v>594963.59</v>
      </c>
      <c r="G176" s="38">
        <f>'Инвентаризация на 01.12.16 '!E473</f>
        <v>957477.81</v>
      </c>
      <c r="H176" s="38"/>
      <c r="I176" s="38"/>
      <c r="J176" s="38"/>
      <c r="K176" s="38"/>
    </row>
    <row r="177" spans="1:11" x14ac:dyDescent="0.25">
      <c r="A177" s="34">
        <v>171</v>
      </c>
      <c r="B177" s="141" t="s">
        <v>27</v>
      </c>
      <c r="C177" s="142" t="s">
        <v>1757</v>
      </c>
      <c r="D177" s="143" t="s">
        <v>1021</v>
      </c>
      <c r="E177" s="37">
        <f t="shared" si="4"/>
        <v>370000</v>
      </c>
      <c r="F177" s="38"/>
      <c r="G177" s="38">
        <f>'Инвентаризация на 01.12.16 '!E443</f>
        <v>370000</v>
      </c>
      <c r="H177" s="38"/>
      <c r="I177" s="38"/>
      <c r="J177" s="38"/>
      <c r="K177" s="38"/>
    </row>
    <row r="178" spans="1:11" x14ac:dyDescent="0.25">
      <c r="A178" s="34">
        <v>172</v>
      </c>
      <c r="B178" s="141" t="s">
        <v>27</v>
      </c>
      <c r="C178" s="142" t="s">
        <v>1757</v>
      </c>
      <c r="D178" s="143" t="s">
        <v>56</v>
      </c>
      <c r="E178" s="37">
        <f t="shared" si="4"/>
        <v>1104097.6800000002</v>
      </c>
      <c r="F178" s="38"/>
      <c r="G178" s="38">
        <f>'Инвентаризация на 01.12.16 '!E451+'Инвентаризация на 01.02.17 '!E530</f>
        <v>1104097.6800000002</v>
      </c>
      <c r="H178" s="38"/>
      <c r="I178" s="38"/>
      <c r="J178" s="38"/>
      <c r="K178" s="38"/>
    </row>
    <row r="179" spans="1:11" x14ac:dyDescent="0.25">
      <c r="A179" s="34">
        <v>173</v>
      </c>
      <c r="B179" s="141" t="s">
        <v>14</v>
      </c>
      <c r="C179" s="142" t="s">
        <v>1789</v>
      </c>
      <c r="D179" s="143" t="s">
        <v>203</v>
      </c>
      <c r="E179" s="37">
        <f t="shared" si="4"/>
        <v>350309.62</v>
      </c>
      <c r="F179" s="38">
        <f>'Инвентаризация на 01.12.16 '!E450</f>
        <v>350309.62</v>
      </c>
      <c r="G179" s="38"/>
      <c r="H179" s="38"/>
      <c r="I179" s="38"/>
      <c r="J179" s="38"/>
      <c r="K179" s="38"/>
    </row>
    <row r="180" spans="1:11" x14ac:dyDescent="0.25">
      <c r="A180" s="34">
        <v>174</v>
      </c>
      <c r="B180" s="141" t="s">
        <v>14</v>
      </c>
      <c r="C180" s="142" t="s">
        <v>1267</v>
      </c>
      <c r="D180" s="143" t="s">
        <v>1022</v>
      </c>
      <c r="E180" s="37">
        <f t="shared" si="4"/>
        <v>21633.119999999999</v>
      </c>
      <c r="F180" s="38">
        <f>'Инвентаризация на 01.12.16 '!E440</f>
        <v>21633.119999999999</v>
      </c>
      <c r="G180" s="38"/>
      <c r="H180" s="38"/>
      <c r="I180" s="38"/>
      <c r="J180" s="38"/>
      <c r="K180" s="38"/>
    </row>
    <row r="181" spans="1:11" x14ac:dyDescent="0.25">
      <c r="A181" s="34">
        <v>175</v>
      </c>
      <c r="B181" s="141" t="s">
        <v>14</v>
      </c>
      <c r="C181" s="142" t="s">
        <v>60</v>
      </c>
      <c r="D181" s="143" t="s">
        <v>56</v>
      </c>
      <c r="E181" s="37">
        <f t="shared" si="4"/>
        <v>170597.34</v>
      </c>
      <c r="F181" s="38">
        <f>'Инвентаризация на 01.12.16 '!E445</f>
        <v>51179.199999999997</v>
      </c>
      <c r="G181" s="38">
        <f>'Инвентаризация на 01.03.17 '!E590</f>
        <v>119418.14</v>
      </c>
      <c r="H181" s="38"/>
      <c r="I181" s="38"/>
      <c r="J181" s="38"/>
      <c r="K181" s="38"/>
    </row>
    <row r="182" spans="1:11" x14ac:dyDescent="0.25">
      <c r="A182" s="34">
        <v>176</v>
      </c>
      <c r="B182" s="141" t="s">
        <v>14</v>
      </c>
      <c r="C182" s="142" t="s">
        <v>1795</v>
      </c>
      <c r="D182" s="143" t="s">
        <v>142</v>
      </c>
      <c r="E182" s="37">
        <f t="shared" si="4"/>
        <v>298445.77999999997</v>
      </c>
      <c r="F182" s="38">
        <f>'Инвентаризация на 01.12.16 '!E448</f>
        <v>89533.73</v>
      </c>
      <c r="G182" s="38">
        <f>'Инвентаризация на 01.02.17 '!E536</f>
        <v>208912.05</v>
      </c>
      <c r="H182" s="38"/>
      <c r="I182" s="38"/>
      <c r="J182" s="38"/>
      <c r="K182" s="38"/>
    </row>
    <row r="183" spans="1:11" x14ac:dyDescent="0.25">
      <c r="A183" s="34">
        <v>177</v>
      </c>
      <c r="B183" s="141" t="s">
        <v>14</v>
      </c>
      <c r="C183" s="142" t="s">
        <v>774</v>
      </c>
      <c r="D183" s="143" t="s">
        <v>1799</v>
      </c>
      <c r="E183" s="37">
        <f t="shared" si="4"/>
        <v>762468.15999999992</v>
      </c>
      <c r="F183" s="38">
        <f>'Инвентаризация на 01.12.16 '!E444</f>
        <v>299468.15999999997</v>
      </c>
      <c r="G183" s="38">
        <f>'Инвентаризация на 01.02.17 '!E563</f>
        <v>463000</v>
      </c>
      <c r="H183" s="38"/>
      <c r="I183" s="38"/>
      <c r="J183" s="38"/>
      <c r="K183" s="38"/>
    </row>
    <row r="184" spans="1:11" x14ac:dyDescent="0.25">
      <c r="A184" s="34">
        <v>178</v>
      </c>
      <c r="B184" s="141" t="s">
        <v>1801</v>
      </c>
      <c r="C184" s="142" t="s">
        <v>1804</v>
      </c>
      <c r="D184" s="143" t="s">
        <v>1021</v>
      </c>
      <c r="E184" s="37">
        <f t="shared" si="4"/>
        <v>248063.64</v>
      </c>
      <c r="F184" s="38">
        <f>'Инвентаризация на 01.12.16 '!E458</f>
        <v>70000</v>
      </c>
      <c r="G184" s="38">
        <f>'Инвентаризация на 01.02.17 '!E506</f>
        <v>178063.64</v>
      </c>
      <c r="H184" s="38"/>
      <c r="I184" s="38"/>
      <c r="J184" s="38"/>
      <c r="K184" s="38"/>
    </row>
    <row r="185" spans="1:11" x14ac:dyDescent="0.25">
      <c r="A185" s="34">
        <v>179</v>
      </c>
      <c r="B185" s="141" t="s">
        <v>27</v>
      </c>
      <c r="C185" s="142" t="s">
        <v>141</v>
      </c>
      <c r="D185" s="143" t="s">
        <v>142</v>
      </c>
      <c r="E185" s="37">
        <f t="shared" si="4"/>
        <v>408123.95999999996</v>
      </c>
      <c r="F185" s="38"/>
      <c r="G185" s="38">
        <f>'Инвентаризация на 01.12.16 '!E422+'Инвентаризация на 01.02.17 '!E535</f>
        <v>408123.95999999996</v>
      </c>
      <c r="H185" s="38"/>
      <c r="I185" s="38"/>
      <c r="J185" s="38"/>
      <c r="K185" s="38"/>
    </row>
    <row r="186" spans="1:11" x14ac:dyDescent="0.25">
      <c r="A186" s="34">
        <v>180</v>
      </c>
      <c r="B186" s="141" t="s">
        <v>14</v>
      </c>
      <c r="C186" s="142" t="s">
        <v>1845</v>
      </c>
      <c r="D186" s="143" t="s">
        <v>1844</v>
      </c>
      <c r="E186" s="37">
        <f t="shared" si="4"/>
        <v>176055.99</v>
      </c>
      <c r="F186" s="38">
        <f>'Инвентаризация на 01.12.16 '!E468</f>
        <v>176055.99</v>
      </c>
      <c r="G186" s="38"/>
      <c r="H186" s="38"/>
      <c r="I186" s="38"/>
      <c r="J186" s="38"/>
      <c r="K186" s="38"/>
    </row>
    <row r="187" spans="1:11" x14ac:dyDescent="0.25">
      <c r="A187" s="34">
        <v>181</v>
      </c>
      <c r="B187" s="141" t="s">
        <v>14</v>
      </c>
      <c r="C187" s="142" t="s">
        <v>1859</v>
      </c>
      <c r="D187" s="143" t="s">
        <v>213</v>
      </c>
      <c r="E187" s="37">
        <f t="shared" si="4"/>
        <v>480883.35000000003</v>
      </c>
      <c r="F187" s="38">
        <f>'Инвентаризация на 01.12.16 '!E472</f>
        <v>144265.01</v>
      </c>
      <c r="G187" s="38">
        <f>'Инвентаризация на 01.02.17 '!E540</f>
        <v>336618.34</v>
      </c>
      <c r="H187" s="38"/>
      <c r="I187" s="38"/>
      <c r="J187" s="38"/>
      <c r="K187" s="38"/>
    </row>
    <row r="188" spans="1:11" x14ac:dyDescent="0.25">
      <c r="A188" s="34">
        <v>182</v>
      </c>
      <c r="B188" s="141" t="s">
        <v>14</v>
      </c>
      <c r="C188" s="142" t="s">
        <v>1699</v>
      </c>
      <c r="D188" s="143" t="s">
        <v>1876</v>
      </c>
      <c r="E188" s="37">
        <f t="shared" si="4"/>
        <v>365332.20999999996</v>
      </c>
      <c r="F188" s="38">
        <f>'Инвентаризация на 01.12.16 '!E479</f>
        <v>109599.66</v>
      </c>
      <c r="G188" s="38">
        <f>'Инвентаризация на 01.02.17 '!E519</f>
        <v>255732.55</v>
      </c>
      <c r="H188" s="38"/>
      <c r="I188" s="38"/>
      <c r="J188" s="38"/>
      <c r="K188" s="38"/>
    </row>
    <row r="189" spans="1:11" x14ac:dyDescent="0.25">
      <c r="A189" s="34">
        <v>183</v>
      </c>
      <c r="B189" s="141" t="s">
        <v>14</v>
      </c>
      <c r="C189" s="142" t="s">
        <v>1898</v>
      </c>
      <c r="D189" s="143" t="s">
        <v>1878</v>
      </c>
      <c r="E189" s="37">
        <f t="shared" si="4"/>
        <v>526312</v>
      </c>
      <c r="F189" s="38">
        <f>'Инвентаризация на 01.12.16 '!E480</f>
        <v>157893.6</v>
      </c>
      <c r="G189" s="38">
        <f>'Инвентаризация на 01.02.17 '!E551</f>
        <v>368418.4</v>
      </c>
      <c r="H189" s="38"/>
      <c r="I189" s="38"/>
      <c r="J189" s="38"/>
      <c r="K189" s="38"/>
    </row>
    <row r="190" spans="1:11" x14ac:dyDescent="0.25">
      <c r="A190" s="34">
        <v>184</v>
      </c>
      <c r="B190" s="141" t="s">
        <v>14</v>
      </c>
      <c r="C190" s="142" t="s">
        <v>1017</v>
      </c>
      <c r="D190" s="143" t="s">
        <v>1875</v>
      </c>
      <c r="E190" s="37">
        <f t="shared" si="4"/>
        <v>677887.7</v>
      </c>
      <c r="F190" s="38">
        <f>'Инвентаризация на 01.12.16 '!E478</f>
        <v>134351.51999999999</v>
      </c>
      <c r="G190" s="38">
        <f>'Инвентаризация на 01.02.17 '!E569+'Инвентаризация на 01.02.17 '!E584</f>
        <v>543536.17999999993</v>
      </c>
      <c r="H190" s="38"/>
      <c r="I190" s="38"/>
      <c r="J190" s="38"/>
      <c r="K190" s="38"/>
    </row>
    <row r="191" spans="1:11" x14ac:dyDescent="0.25">
      <c r="A191" s="34">
        <v>185</v>
      </c>
      <c r="B191" s="141" t="s">
        <v>1222</v>
      </c>
      <c r="C191" s="142" t="s">
        <v>1952</v>
      </c>
      <c r="D191" s="143" t="s">
        <v>1948</v>
      </c>
      <c r="E191" s="37">
        <f t="shared" si="4"/>
        <v>147000</v>
      </c>
      <c r="F191" s="38"/>
      <c r="G191" s="38">
        <f>'Инвентаризация на 01.02.17 '!E507</f>
        <v>147000</v>
      </c>
      <c r="H191" s="38"/>
      <c r="I191" s="38"/>
      <c r="J191" s="38"/>
      <c r="K191" s="38"/>
    </row>
    <row r="192" spans="1:11" x14ac:dyDescent="0.25">
      <c r="A192" s="34">
        <v>186</v>
      </c>
      <c r="B192" s="141" t="s">
        <v>14</v>
      </c>
      <c r="C192" s="142" t="s">
        <v>187</v>
      </c>
      <c r="D192" s="143" t="s">
        <v>253</v>
      </c>
      <c r="E192" s="37">
        <f t="shared" si="4"/>
        <v>57000</v>
      </c>
      <c r="F192" s="38">
        <f>'Инвентаризация на 01.02.17 '!E512</f>
        <v>57000</v>
      </c>
      <c r="G192" s="38"/>
      <c r="H192" s="38"/>
      <c r="I192" s="38"/>
      <c r="J192" s="38"/>
      <c r="K192" s="38"/>
    </row>
    <row r="193" spans="1:11" x14ac:dyDescent="0.25">
      <c r="A193" s="34">
        <v>187</v>
      </c>
      <c r="B193" s="141" t="s">
        <v>14</v>
      </c>
      <c r="C193" s="142" t="s">
        <v>1956</v>
      </c>
      <c r="D193" s="143" t="s">
        <v>1957</v>
      </c>
      <c r="E193" s="37">
        <f t="shared" si="4"/>
        <v>357412</v>
      </c>
      <c r="F193" s="38">
        <f>'Инвентаризация на 01.02.17 '!E514</f>
        <v>107223</v>
      </c>
      <c r="G193" s="38">
        <f>'Инвентаризация на 01.02.17 '!E576</f>
        <v>250189</v>
      </c>
      <c r="H193" s="38"/>
      <c r="I193" s="38"/>
      <c r="J193" s="38"/>
      <c r="K193" s="38"/>
    </row>
    <row r="194" spans="1:11" x14ac:dyDescent="0.25">
      <c r="A194" s="34">
        <v>188</v>
      </c>
      <c r="B194" s="141" t="s">
        <v>14</v>
      </c>
      <c r="C194" s="142" t="s">
        <v>1643</v>
      </c>
      <c r="D194" s="143" t="s">
        <v>1015</v>
      </c>
      <c r="E194" s="37">
        <f t="shared" si="4"/>
        <v>529997.39</v>
      </c>
      <c r="F194" s="38">
        <f>'Инвентаризация на 01.02.17 '!E511</f>
        <v>158999.22</v>
      </c>
      <c r="G194" s="38">
        <f>'Инвентаризация на 01.03.17 '!E592</f>
        <v>370998.17</v>
      </c>
      <c r="H194" s="38"/>
      <c r="I194" s="38"/>
      <c r="J194" s="38"/>
      <c r="K194" s="38"/>
    </row>
    <row r="195" spans="1:11" x14ac:dyDescent="0.25">
      <c r="A195" s="34">
        <v>189</v>
      </c>
      <c r="B195" s="141" t="s">
        <v>14</v>
      </c>
      <c r="C195" s="142" t="s">
        <v>1986</v>
      </c>
      <c r="D195" s="143" t="s">
        <v>1988</v>
      </c>
      <c r="E195" s="37">
        <f t="shared" si="4"/>
        <v>357530</v>
      </c>
      <c r="F195" s="38">
        <f>'Инвентаризация на 01.02.17 '!E520+'Инвентаризация на 01.02.17 '!E521</f>
        <v>107259</v>
      </c>
      <c r="G195" s="38">
        <f>'Инвентаризация на 01.02.17 '!E572+'Инвентаризация на 01.02.17 '!E573</f>
        <v>250271</v>
      </c>
      <c r="H195" s="38"/>
      <c r="I195" s="38"/>
      <c r="J195" s="38"/>
      <c r="K195" s="38"/>
    </row>
    <row r="196" spans="1:11" x14ac:dyDescent="0.25">
      <c r="A196" s="34">
        <v>190</v>
      </c>
      <c r="B196" s="141" t="s">
        <v>1999</v>
      </c>
      <c r="C196" s="142" t="s">
        <v>1998</v>
      </c>
      <c r="D196" s="143" t="s">
        <v>61</v>
      </c>
      <c r="E196" s="37">
        <f t="shared" si="4"/>
        <v>258734</v>
      </c>
      <c r="F196" s="38">
        <f>'Инвентаризация на 01.02.17 '!E516</f>
        <v>77620.2</v>
      </c>
      <c r="G196" s="38">
        <f>'Инвентаризация на 01.02.17 '!E575</f>
        <v>181113.8</v>
      </c>
      <c r="H196" s="38"/>
      <c r="I196" s="38"/>
      <c r="J196" s="38"/>
      <c r="K196" s="38"/>
    </row>
    <row r="197" spans="1:11" x14ac:dyDescent="0.25">
      <c r="A197" s="34">
        <v>191</v>
      </c>
      <c r="B197" s="141" t="s">
        <v>14</v>
      </c>
      <c r="C197" s="142" t="s">
        <v>50</v>
      </c>
      <c r="D197" s="143" t="s">
        <v>2002</v>
      </c>
      <c r="E197" s="37">
        <f t="shared" si="4"/>
        <v>55000</v>
      </c>
      <c r="F197" s="38"/>
      <c r="G197" s="38">
        <f>'Инвентаризация на 01.02.17 '!E522</f>
        <v>55000</v>
      </c>
      <c r="H197" s="38"/>
      <c r="I197" s="38"/>
      <c r="J197" s="38"/>
      <c r="K197" s="38"/>
    </row>
    <row r="198" spans="1:11" x14ac:dyDescent="0.25">
      <c r="A198" s="34">
        <v>192</v>
      </c>
      <c r="B198" s="141" t="s">
        <v>14</v>
      </c>
      <c r="C198" s="142" t="s">
        <v>2005</v>
      </c>
      <c r="D198" s="143" t="s">
        <v>929</v>
      </c>
      <c r="E198" s="37">
        <f t="shared" si="4"/>
        <v>840507.2</v>
      </c>
      <c r="F198" s="38"/>
      <c r="G198" s="38">
        <f>'Инвентаризация на 01.02.17 '!E523</f>
        <v>840507.2</v>
      </c>
      <c r="H198" s="38"/>
      <c r="I198" s="38"/>
      <c r="J198" s="38"/>
      <c r="K198" s="38"/>
    </row>
    <row r="199" spans="1:11" x14ac:dyDescent="0.25">
      <c r="A199" s="34">
        <v>193</v>
      </c>
      <c r="B199" s="141" t="s">
        <v>14</v>
      </c>
      <c r="C199" s="142" t="s">
        <v>104</v>
      </c>
      <c r="D199" s="143" t="s">
        <v>2008</v>
      </c>
      <c r="E199" s="37">
        <f t="shared" si="4"/>
        <v>129794.34</v>
      </c>
      <c r="F199" s="38">
        <f>'Инвентаризация на 01.02.17 '!E528+'Инвентаризация на 01.02.17 '!E529+'Инвентаризация на 01.02.17 '!E547</f>
        <v>129794.34</v>
      </c>
      <c r="G199" s="38"/>
      <c r="H199" s="38"/>
      <c r="I199" s="38"/>
      <c r="J199" s="38"/>
      <c r="K199" s="38"/>
    </row>
    <row r="200" spans="1:11" x14ac:dyDescent="0.25">
      <c r="A200" s="34">
        <v>194</v>
      </c>
      <c r="B200" s="141" t="s">
        <v>14</v>
      </c>
      <c r="C200" s="142" t="s">
        <v>2027</v>
      </c>
      <c r="D200" s="143" t="s">
        <v>61</v>
      </c>
      <c r="E200" s="37">
        <f t="shared" si="4"/>
        <v>1305998.33</v>
      </c>
      <c r="F200" s="38">
        <f>'Инвентаризация на 01.02.17 '!E533+'Инвентаризация на 01.02.17 '!E534</f>
        <v>391799.5</v>
      </c>
      <c r="G200" s="38">
        <f>'Инвентаризация на 01.03.17 '!E600+'Инвентаризация на 01.03.17 '!E597</f>
        <v>914198.83</v>
      </c>
      <c r="H200" s="38"/>
      <c r="I200" s="38"/>
      <c r="J200" s="38"/>
      <c r="K200" s="38"/>
    </row>
    <row r="201" spans="1:11" x14ac:dyDescent="0.25">
      <c r="A201" s="34">
        <v>195</v>
      </c>
      <c r="B201" s="141" t="s">
        <v>14</v>
      </c>
      <c r="C201" s="142" t="s">
        <v>1017</v>
      </c>
      <c r="D201" s="143" t="s">
        <v>924</v>
      </c>
      <c r="E201" s="37">
        <f t="shared" si="4"/>
        <v>147758.93</v>
      </c>
      <c r="F201" s="38">
        <f>'Инвентаризация на 01.02.17 '!E531</f>
        <v>147758.93</v>
      </c>
      <c r="G201" s="38"/>
      <c r="H201" s="38"/>
      <c r="I201" s="38"/>
      <c r="J201" s="38"/>
      <c r="K201" s="38"/>
    </row>
    <row r="202" spans="1:11" x14ac:dyDescent="0.25">
      <c r="A202" s="34">
        <v>196</v>
      </c>
      <c r="B202" s="141" t="s">
        <v>14</v>
      </c>
      <c r="C202" s="142" t="s">
        <v>2067</v>
      </c>
      <c r="D202" s="143" t="s">
        <v>2061</v>
      </c>
      <c r="E202" s="37">
        <f t="shared" si="4"/>
        <v>304540.3</v>
      </c>
      <c r="F202" s="38">
        <f>'Инвентаризация на 01.02.17 '!E552</f>
        <v>91362.09</v>
      </c>
      <c r="G202" s="38">
        <f>'Инвентаризация на 01.02.17 '!E583</f>
        <v>213178.21</v>
      </c>
      <c r="H202" s="38"/>
      <c r="I202" s="38"/>
      <c r="J202" s="38"/>
      <c r="K202" s="38"/>
    </row>
    <row r="203" spans="1:11" x14ac:dyDescent="0.25">
      <c r="A203" s="140">
        <v>197</v>
      </c>
      <c r="B203" s="141" t="s">
        <v>14</v>
      </c>
      <c r="C203" s="142" t="s">
        <v>2005</v>
      </c>
      <c r="D203" s="143" t="s">
        <v>2075</v>
      </c>
      <c r="E203" s="37">
        <f t="shared" si="4"/>
        <v>1048610</v>
      </c>
      <c r="F203" s="38"/>
      <c r="G203" s="38">
        <f>'Инвентаризация на 01.02.17 '!E565</f>
        <v>1048610</v>
      </c>
      <c r="H203" s="38"/>
      <c r="I203" s="38"/>
      <c r="J203" s="38"/>
      <c r="K203" s="38"/>
    </row>
    <row r="204" spans="1:11" x14ac:dyDescent="0.25">
      <c r="A204" s="140">
        <v>198</v>
      </c>
      <c r="B204" s="141" t="s">
        <v>14</v>
      </c>
      <c r="C204" s="142" t="s">
        <v>1456</v>
      </c>
      <c r="D204" s="143" t="s">
        <v>490</v>
      </c>
      <c r="E204" s="37">
        <f t="shared" si="4"/>
        <v>333689</v>
      </c>
      <c r="F204" s="38"/>
      <c r="G204" s="38">
        <f>'Инвентаризация на 01.02.17 '!E562</f>
        <v>333689</v>
      </c>
      <c r="H204" s="38"/>
      <c r="I204" s="38"/>
      <c r="J204" s="38"/>
      <c r="K204" s="38"/>
    </row>
    <row r="205" spans="1:11" x14ac:dyDescent="0.25">
      <c r="A205" s="140">
        <v>199</v>
      </c>
      <c r="B205" s="141" t="s">
        <v>14</v>
      </c>
      <c r="C205" s="142" t="s">
        <v>2096</v>
      </c>
      <c r="D205" s="143" t="s">
        <v>61</v>
      </c>
      <c r="E205" s="37">
        <f t="shared" si="4"/>
        <v>907172.93</v>
      </c>
      <c r="F205" s="38"/>
      <c r="G205" s="38">
        <f>'Инвентаризация на 01.02.17 '!E570</f>
        <v>907172.93</v>
      </c>
      <c r="H205" s="38"/>
      <c r="I205" s="38"/>
      <c r="J205" s="38"/>
      <c r="K205" s="38"/>
    </row>
    <row r="206" spans="1:11" x14ac:dyDescent="0.25">
      <c r="A206" s="140">
        <v>200</v>
      </c>
      <c r="B206" s="141" t="s">
        <v>14</v>
      </c>
      <c r="C206" s="142" t="s">
        <v>2147</v>
      </c>
      <c r="D206" s="143" t="s">
        <v>2148</v>
      </c>
      <c r="E206" s="37">
        <f t="shared" si="4"/>
        <v>553490.85</v>
      </c>
      <c r="F206" s="38">
        <f>'Инвентаризация на 01.03.17 '!E585</f>
        <v>553490.85</v>
      </c>
      <c r="G206" s="38"/>
      <c r="H206" s="38"/>
      <c r="I206" s="38"/>
      <c r="J206" s="38"/>
      <c r="K206" s="38"/>
    </row>
    <row r="207" spans="1:11" x14ac:dyDescent="0.25">
      <c r="A207" s="140">
        <v>201</v>
      </c>
      <c r="B207" s="141" t="s">
        <v>1999</v>
      </c>
      <c r="C207" s="142" t="s">
        <v>2149</v>
      </c>
      <c r="D207" s="143" t="s">
        <v>61</v>
      </c>
      <c r="E207" s="37">
        <f t="shared" si="4"/>
        <v>124360</v>
      </c>
      <c r="F207" s="38">
        <f>'Инвентаризация на 01.03.17 '!E587</f>
        <v>124360</v>
      </c>
      <c r="G207" s="38"/>
      <c r="H207" s="38"/>
      <c r="I207" s="38"/>
      <c r="J207" s="38"/>
      <c r="K207" s="38"/>
    </row>
    <row r="208" spans="1:11" x14ac:dyDescent="0.25">
      <c r="A208" s="140">
        <v>202</v>
      </c>
      <c r="B208" s="141" t="s">
        <v>14</v>
      </c>
      <c r="C208" s="142" t="s">
        <v>104</v>
      </c>
      <c r="D208" s="143" t="s">
        <v>2150</v>
      </c>
      <c r="E208" s="37">
        <f t="shared" si="4"/>
        <v>214302.22</v>
      </c>
      <c r="F208" s="38">
        <f>'Инвентаризация на 01.03.17 '!E588</f>
        <v>214302.22</v>
      </c>
      <c r="G208" s="38"/>
      <c r="H208" s="38"/>
      <c r="I208" s="38"/>
      <c r="J208" s="38"/>
      <c r="K208" s="38"/>
    </row>
    <row r="209" spans="1:11" x14ac:dyDescent="0.25">
      <c r="A209" s="140">
        <v>203</v>
      </c>
      <c r="B209" s="141" t="s">
        <v>14</v>
      </c>
      <c r="C209" s="142" t="s">
        <v>271</v>
      </c>
      <c r="D209" s="143" t="s">
        <v>1875</v>
      </c>
      <c r="E209" s="37">
        <f t="shared" si="4"/>
        <v>208709.09</v>
      </c>
      <c r="F209" s="38">
        <f>'Инвентаризация на 01.03.17 '!E589</f>
        <v>208709.09</v>
      </c>
      <c r="G209" s="38"/>
      <c r="H209" s="38"/>
      <c r="I209" s="38"/>
      <c r="J209" s="38"/>
      <c r="K209" s="38"/>
    </row>
    <row r="210" spans="1:11" x14ac:dyDescent="0.25">
      <c r="A210" s="140">
        <v>204</v>
      </c>
      <c r="B210" s="141" t="s">
        <v>14</v>
      </c>
      <c r="C210" s="142" t="s">
        <v>2151</v>
      </c>
      <c r="D210" s="143" t="s">
        <v>2152</v>
      </c>
      <c r="E210" s="37">
        <f t="shared" si="4"/>
        <v>91600.71</v>
      </c>
      <c r="F210" s="38">
        <f>'Инвентаризация на 01.03.17 '!E594</f>
        <v>91600.71</v>
      </c>
      <c r="G210" s="38"/>
      <c r="H210" s="38"/>
      <c r="I210" s="38"/>
      <c r="J210" s="38"/>
      <c r="K210" s="38"/>
    </row>
    <row r="211" spans="1:11" x14ac:dyDescent="0.25">
      <c r="A211" s="140">
        <v>205</v>
      </c>
      <c r="B211" s="141" t="s">
        <v>14</v>
      </c>
      <c r="C211" s="142" t="s">
        <v>65</v>
      </c>
      <c r="D211" s="143" t="s">
        <v>2153</v>
      </c>
      <c r="E211" s="37">
        <f t="shared" si="4"/>
        <v>360030.19</v>
      </c>
      <c r="F211" s="38">
        <f>'Инвентаризация на 01.03.17 '!E595</f>
        <v>360030.19</v>
      </c>
      <c r="G211" s="38"/>
      <c r="H211" s="38"/>
      <c r="I211" s="38"/>
      <c r="J211" s="38"/>
      <c r="K211" s="38"/>
    </row>
    <row r="212" spans="1:11" x14ac:dyDescent="0.25">
      <c r="A212" s="140">
        <v>206</v>
      </c>
      <c r="B212" s="141" t="s">
        <v>14</v>
      </c>
      <c r="C212" s="142" t="s">
        <v>787</v>
      </c>
      <c r="D212" s="143" t="s">
        <v>443</v>
      </c>
      <c r="E212" s="37">
        <f t="shared" si="4"/>
        <v>139713.22</v>
      </c>
      <c r="F212" s="38">
        <f>'Инвентаризация на 01.03.17 '!E598</f>
        <v>139713.22</v>
      </c>
      <c r="G212" s="38"/>
      <c r="H212" s="38"/>
      <c r="I212" s="38"/>
      <c r="J212" s="38"/>
      <c r="K212" s="38"/>
    </row>
    <row r="213" spans="1:11" x14ac:dyDescent="0.25">
      <c r="A213" s="140">
        <v>207</v>
      </c>
      <c r="B213" s="141" t="s">
        <v>14</v>
      </c>
      <c r="C213" s="142" t="s">
        <v>2154</v>
      </c>
      <c r="D213" s="143" t="s">
        <v>148</v>
      </c>
      <c r="E213" s="37">
        <f t="shared" si="4"/>
        <v>482615.4</v>
      </c>
      <c r="F213" s="38"/>
      <c r="G213" s="38">
        <f>'Инвентаризация на 01.03.17 '!E599</f>
        <v>482615.4</v>
      </c>
      <c r="H213" s="38"/>
      <c r="I213" s="38"/>
      <c r="J213" s="38"/>
      <c r="K213" s="38"/>
    </row>
    <row r="214" spans="1:11" x14ac:dyDescent="0.25">
      <c r="A214" s="140"/>
      <c r="B214" s="141"/>
      <c r="C214" s="142"/>
      <c r="D214" s="143"/>
      <c r="E214" s="37">
        <f t="shared" si="4"/>
        <v>0</v>
      </c>
      <c r="F214" s="38"/>
      <c r="G214" s="38"/>
      <c r="H214" s="38"/>
      <c r="I214" s="38"/>
      <c r="J214" s="38"/>
      <c r="K214" s="38"/>
    </row>
    <row r="215" spans="1:11" x14ac:dyDescent="0.25">
      <c r="A215" s="207" t="s">
        <v>381</v>
      </c>
      <c r="B215" s="208"/>
      <c r="C215" s="208"/>
      <c r="D215" s="209"/>
      <c r="E215" s="37">
        <f>SUM(E6:E214)</f>
        <v>144000341.30400008</v>
      </c>
      <c r="F215" s="37">
        <f>SUM(F6:F214)</f>
        <v>41259182.36999999</v>
      </c>
      <c r="G215" s="37">
        <f>SUM(G6:G214)</f>
        <v>102741158.93400006</v>
      </c>
      <c r="H215" s="37">
        <f>SUM(H6:H145)</f>
        <v>0</v>
      </c>
      <c r="I215" s="37">
        <f>SUM(I6:I145)</f>
        <v>0</v>
      </c>
      <c r="J215" s="37">
        <f>SUM(J6:J145)</f>
        <v>0</v>
      </c>
      <c r="K215" s="37">
        <f>SUM(K6:K145)</f>
        <v>0</v>
      </c>
    </row>
    <row r="216" spans="1:11" x14ac:dyDescent="0.25">
      <c r="E216" s="36"/>
      <c r="G216" s="161"/>
    </row>
    <row r="217" spans="1:11" x14ac:dyDescent="0.25">
      <c r="E217" s="36">
        <f>'Инвентаризация на 01.03.17 '!E615-' на 01.03.2017 '!E215</f>
        <v>0</v>
      </c>
      <c r="G217" s="117"/>
    </row>
    <row r="218" spans="1:11" x14ac:dyDescent="0.25">
      <c r="E218" s="123"/>
    </row>
  </sheetData>
  <autoFilter ref="A5:P215"/>
  <mergeCells count="1">
    <mergeCell ref="A215:D215"/>
  </mergeCells>
  <pageMargins left="0.7" right="0.7" top="0.75" bottom="0.75" header="0.3" footer="0.3"/>
  <pageSetup paperSize="9" scale="64" fitToHeight="0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704"/>
  <sheetViews>
    <sheetView zoomScale="89" zoomScaleNormal="89" workbookViewId="0">
      <pane ySplit="5" topLeftCell="A678" activePane="bottomLeft" state="frozen"/>
      <selection pane="bottomLeft" activeCell="C686" sqref="C686"/>
    </sheetView>
  </sheetViews>
  <sheetFormatPr defaultColWidth="14.7109375" defaultRowHeight="15" x14ac:dyDescent="0.25"/>
  <cols>
    <col min="1" max="1" width="4.42578125" customWidth="1"/>
    <col min="2" max="3" width="12.42578125" customWidth="1"/>
    <col min="4" max="4" width="17.140625" customWidth="1"/>
    <col min="5" max="6" width="23.5703125" style="2" customWidth="1"/>
    <col min="7" max="8" width="26.140625" style="33" customWidth="1"/>
    <col min="9" max="9" width="23.5703125" customWidth="1"/>
    <col min="10" max="10" width="22.28515625" customWidth="1"/>
    <col min="11" max="11" width="26" customWidth="1"/>
    <col min="12" max="12" width="17.5703125" style="3" customWidth="1"/>
    <col min="13" max="13" width="21.85546875" customWidth="1"/>
    <col min="14" max="14" width="10" customWidth="1"/>
    <col min="15" max="15" width="50.28515625" customWidth="1"/>
    <col min="16" max="17" width="21.140625" bestFit="1" customWidth="1"/>
  </cols>
  <sheetData>
    <row r="1" spans="1:17" ht="23.25" x14ac:dyDescent="0.35">
      <c r="B1" s="198" t="s">
        <v>382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"/>
    </row>
    <row r="2" spans="1:17" ht="26.25" x14ac:dyDescent="0.4">
      <c r="B2" s="199" t="s">
        <v>2299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"/>
    </row>
    <row r="3" spans="1:17" ht="15.75" thickBot="1" x14ac:dyDescent="0.3"/>
    <row r="4" spans="1:17" s="4" customFormat="1" x14ac:dyDescent="0.25">
      <c r="A4" s="200" t="s">
        <v>0</v>
      </c>
      <c r="B4" s="202" t="s">
        <v>531</v>
      </c>
      <c r="C4" s="196" t="s">
        <v>530</v>
      </c>
      <c r="D4" s="202" t="s">
        <v>1</v>
      </c>
      <c r="E4" s="204" t="s">
        <v>2</v>
      </c>
      <c r="F4" s="196" t="s">
        <v>520</v>
      </c>
      <c r="G4" s="196" t="s">
        <v>521</v>
      </c>
      <c r="H4" s="196" t="s">
        <v>522</v>
      </c>
      <c r="I4" s="196" t="s">
        <v>3</v>
      </c>
      <c r="J4" s="196" t="s">
        <v>4</v>
      </c>
      <c r="K4" s="202" t="s">
        <v>5</v>
      </c>
      <c r="L4" s="202"/>
      <c r="M4" s="202"/>
      <c r="N4" s="206"/>
      <c r="O4" s="196" t="s">
        <v>6</v>
      </c>
      <c r="P4" s="196" t="s">
        <v>518</v>
      </c>
      <c r="Q4" s="196" t="s">
        <v>519</v>
      </c>
    </row>
    <row r="5" spans="1:17" x14ac:dyDescent="0.25">
      <c r="A5" s="201"/>
      <c r="B5" s="203"/>
      <c r="C5" s="197"/>
      <c r="D5" s="203"/>
      <c r="E5" s="205"/>
      <c r="F5" s="197"/>
      <c r="G5" s="197"/>
      <c r="H5" s="197"/>
      <c r="I5" s="197"/>
      <c r="J5" s="197"/>
      <c r="K5" s="177" t="s">
        <v>7</v>
      </c>
      <c r="L5" s="177" t="s">
        <v>8</v>
      </c>
      <c r="M5" s="79" t="s">
        <v>9</v>
      </c>
      <c r="N5" s="80" t="s">
        <v>10</v>
      </c>
      <c r="O5" s="197"/>
      <c r="P5" s="197"/>
      <c r="Q5" s="197"/>
    </row>
    <row r="6" spans="1:17" s="48" customFormat="1" ht="60" x14ac:dyDescent="0.25">
      <c r="A6" s="49">
        <v>1</v>
      </c>
      <c r="B6" s="81">
        <v>42104</v>
      </c>
      <c r="C6" s="81">
        <v>42104</v>
      </c>
      <c r="D6" s="40">
        <v>54</v>
      </c>
      <c r="E6" s="41">
        <v>145866.29999999999</v>
      </c>
      <c r="F6" s="15">
        <v>0</v>
      </c>
      <c r="G6" s="42" t="s">
        <v>11</v>
      </c>
      <c r="H6" s="43" t="s">
        <v>11</v>
      </c>
      <c r="I6" s="44" t="s">
        <v>12</v>
      </c>
      <c r="J6" s="45" t="s">
        <v>532</v>
      </c>
      <c r="K6" s="45" t="s">
        <v>14</v>
      </c>
      <c r="L6" s="45" t="s">
        <v>14</v>
      </c>
      <c r="M6" s="46" t="s">
        <v>15</v>
      </c>
      <c r="N6" s="58" t="s">
        <v>16</v>
      </c>
      <c r="O6" s="47" t="s">
        <v>17</v>
      </c>
      <c r="P6" s="10" t="s">
        <v>533</v>
      </c>
      <c r="Q6" s="10" t="s">
        <v>1122</v>
      </c>
    </row>
    <row r="7" spans="1:17" s="48" customFormat="1" ht="90" x14ac:dyDescent="0.25">
      <c r="A7" s="49">
        <f>A6+1</f>
        <v>2</v>
      </c>
      <c r="B7" s="81">
        <v>42130</v>
      </c>
      <c r="C7" s="81">
        <v>42131</v>
      </c>
      <c r="D7" s="40">
        <v>467</v>
      </c>
      <c r="E7" s="15">
        <v>109353.55</v>
      </c>
      <c r="F7" s="15">
        <v>0</v>
      </c>
      <c r="G7" s="42" t="s">
        <v>18</v>
      </c>
      <c r="H7" s="42" t="s">
        <v>18</v>
      </c>
      <c r="I7" s="50" t="s">
        <v>19</v>
      </c>
      <c r="J7" s="45" t="s">
        <v>538</v>
      </c>
      <c r="K7" s="45" t="s">
        <v>14</v>
      </c>
      <c r="L7" s="45" t="s">
        <v>14</v>
      </c>
      <c r="M7" s="16" t="s">
        <v>1033</v>
      </c>
      <c r="N7" s="58" t="s">
        <v>21</v>
      </c>
      <c r="O7" s="47" t="s">
        <v>22</v>
      </c>
      <c r="P7" s="45" t="s">
        <v>537</v>
      </c>
      <c r="Q7" s="45" t="s">
        <v>1123</v>
      </c>
    </row>
    <row r="8" spans="1:17" s="13" customFormat="1" ht="60" x14ac:dyDescent="0.25">
      <c r="A8" s="49">
        <f t="shared" ref="A8:A71" si="0">A7+1</f>
        <v>3</v>
      </c>
      <c r="B8" s="81" t="s">
        <v>23</v>
      </c>
      <c r="C8" s="81">
        <v>42137</v>
      </c>
      <c r="D8" s="40">
        <v>482</v>
      </c>
      <c r="E8" s="41">
        <v>68152.5</v>
      </c>
      <c r="F8" s="41">
        <v>0</v>
      </c>
      <c r="G8" s="82" t="s">
        <v>24</v>
      </c>
      <c r="H8" s="82" t="s">
        <v>24</v>
      </c>
      <c r="I8" s="50" t="s">
        <v>19</v>
      </c>
      <c r="J8" s="45" t="s">
        <v>25</v>
      </c>
      <c r="K8" s="45" t="s">
        <v>26</v>
      </c>
      <c r="L8" s="45" t="s">
        <v>27</v>
      </c>
      <c r="M8" s="46" t="s">
        <v>28</v>
      </c>
      <c r="N8" s="58" t="s">
        <v>29</v>
      </c>
      <c r="O8" s="47" t="s">
        <v>30</v>
      </c>
      <c r="P8" s="45" t="s">
        <v>534</v>
      </c>
      <c r="Q8" s="45" t="s">
        <v>1124</v>
      </c>
    </row>
    <row r="9" spans="1:17" s="13" customFormat="1" ht="60" x14ac:dyDescent="0.25">
      <c r="A9" s="49">
        <f t="shared" si="0"/>
        <v>4</v>
      </c>
      <c r="B9" s="81" t="s">
        <v>23</v>
      </c>
      <c r="C9" s="81">
        <v>42137</v>
      </c>
      <c r="D9" s="9">
        <v>483</v>
      </c>
      <c r="E9" s="15">
        <v>27561.02</v>
      </c>
      <c r="F9" s="15">
        <v>0</v>
      </c>
      <c r="G9" s="51" t="s">
        <v>24</v>
      </c>
      <c r="H9" s="82" t="s">
        <v>24</v>
      </c>
      <c r="I9" s="50" t="s">
        <v>19</v>
      </c>
      <c r="J9" s="45" t="s">
        <v>31</v>
      </c>
      <c r="K9" s="45" t="s">
        <v>26</v>
      </c>
      <c r="L9" s="45" t="s">
        <v>27</v>
      </c>
      <c r="M9" s="46" t="s">
        <v>28</v>
      </c>
      <c r="N9" s="58" t="s">
        <v>29</v>
      </c>
      <c r="O9" s="47" t="s">
        <v>32</v>
      </c>
      <c r="P9" s="45" t="s">
        <v>540</v>
      </c>
      <c r="Q9" s="45" t="s">
        <v>1124</v>
      </c>
    </row>
    <row r="10" spans="1:17" s="13" customFormat="1" ht="60" x14ac:dyDescent="0.25">
      <c r="A10" s="49">
        <f t="shared" si="0"/>
        <v>5</v>
      </c>
      <c r="B10" s="14" t="s">
        <v>23</v>
      </c>
      <c r="C10" s="14">
        <v>42137</v>
      </c>
      <c r="D10" s="9">
        <v>484</v>
      </c>
      <c r="E10" s="15">
        <v>5825.78</v>
      </c>
      <c r="F10" s="15">
        <v>0</v>
      </c>
      <c r="G10" s="51" t="s">
        <v>24</v>
      </c>
      <c r="H10" s="82" t="s">
        <v>24</v>
      </c>
      <c r="I10" s="50" t="s">
        <v>19</v>
      </c>
      <c r="J10" s="45" t="s">
        <v>25</v>
      </c>
      <c r="K10" s="45" t="s">
        <v>26</v>
      </c>
      <c r="L10" s="45" t="s">
        <v>27</v>
      </c>
      <c r="M10" s="46" t="s">
        <v>28</v>
      </c>
      <c r="N10" s="58" t="s">
        <v>29</v>
      </c>
      <c r="O10" s="47" t="s">
        <v>33</v>
      </c>
      <c r="P10" s="45" t="s">
        <v>540</v>
      </c>
      <c r="Q10" s="45" t="s">
        <v>1124</v>
      </c>
    </row>
    <row r="11" spans="1:17" s="13" customFormat="1" ht="60" x14ac:dyDescent="0.25">
      <c r="A11" s="49">
        <f t="shared" si="0"/>
        <v>6</v>
      </c>
      <c r="B11" s="14" t="s">
        <v>23</v>
      </c>
      <c r="C11" s="14">
        <v>42137</v>
      </c>
      <c r="D11" s="9">
        <v>485</v>
      </c>
      <c r="E11" s="15">
        <v>8698.5</v>
      </c>
      <c r="F11" s="15">
        <v>0</v>
      </c>
      <c r="G11" s="51" t="s">
        <v>24</v>
      </c>
      <c r="H11" s="82" t="s">
        <v>24</v>
      </c>
      <c r="I11" s="50" t="s">
        <v>19</v>
      </c>
      <c r="J11" s="45" t="s">
        <v>25</v>
      </c>
      <c r="K11" s="45" t="s">
        <v>26</v>
      </c>
      <c r="L11" s="45" t="s">
        <v>27</v>
      </c>
      <c r="M11" s="46" t="s">
        <v>28</v>
      </c>
      <c r="N11" s="58" t="s">
        <v>29</v>
      </c>
      <c r="O11" s="47" t="s">
        <v>34</v>
      </c>
      <c r="P11" s="45" t="s">
        <v>537</v>
      </c>
      <c r="Q11" s="45" t="s">
        <v>1124</v>
      </c>
    </row>
    <row r="12" spans="1:17" s="13" customFormat="1" ht="60" x14ac:dyDescent="0.25">
      <c r="A12" s="49">
        <f t="shared" si="0"/>
        <v>7</v>
      </c>
      <c r="B12" s="14" t="s">
        <v>23</v>
      </c>
      <c r="C12" s="14">
        <v>42137</v>
      </c>
      <c r="D12" s="9">
        <v>486</v>
      </c>
      <c r="E12" s="15">
        <v>11865</v>
      </c>
      <c r="F12" s="15">
        <v>0</v>
      </c>
      <c r="G12" s="51" t="s">
        <v>24</v>
      </c>
      <c r="H12" s="51" t="s">
        <v>24</v>
      </c>
      <c r="I12" s="50" t="s">
        <v>19</v>
      </c>
      <c r="J12" s="10" t="s">
        <v>35</v>
      </c>
      <c r="K12" s="45" t="s">
        <v>26</v>
      </c>
      <c r="L12" s="45" t="s">
        <v>27</v>
      </c>
      <c r="M12" s="46" t="s">
        <v>28</v>
      </c>
      <c r="N12" s="58" t="s">
        <v>29</v>
      </c>
      <c r="O12" s="47" t="s">
        <v>36</v>
      </c>
      <c r="P12" s="10" t="s">
        <v>537</v>
      </c>
      <c r="Q12" s="10" t="s">
        <v>1124</v>
      </c>
    </row>
    <row r="13" spans="1:17" s="48" customFormat="1" ht="75" x14ac:dyDescent="0.25">
      <c r="A13" s="49">
        <f t="shared" si="0"/>
        <v>8</v>
      </c>
      <c r="B13" s="81">
        <v>42139</v>
      </c>
      <c r="C13" s="81">
        <v>42139</v>
      </c>
      <c r="D13" s="40">
        <v>589</v>
      </c>
      <c r="E13" s="15">
        <v>340354.7</v>
      </c>
      <c r="F13" s="15">
        <v>0</v>
      </c>
      <c r="G13" s="42" t="s">
        <v>11</v>
      </c>
      <c r="H13" s="42" t="s">
        <v>11</v>
      </c>
      <c r="I13" s="44" t="s">
        <v>12</v>
      </c>
      <c r="J13" s="45" t="s">
        <v>532</v>
      </c>
      <c r="K13" s="45" t="s">
        <v>14</v>
      </c>
      <c r="L13" s="45" t="s">
        <v>14</v>
      </c>
      <c r="M13" s="46" t="s">
        <v>15</v>
      </c>
      <c r="N13" s="58" t="s">
        <v>16</v>
      </c>
      <c r="O13" s="47" t="s">
        <v>37</v>
      </c>
      <c r="P13" s="45" t="s">
        <v>533</v>
      </c>
      <c r="Q13" s="45" t="s">
        <v>1125</v>
      </c>
    </row>
    <row r="14" spans="1:17" s="48" customFormat="1" ht="60" x14ac:dyDescent="0.25">
      <c r="A14" s="49">
        <f t="shared" si="0"/>
        <v>9</v>
      </c>
      <c r="B14" s="81">
        <v>42163</v>
      </c>
      <c r="C14" s="81">
        <v>42163</v>
      </c>
      <c r="D14" s="40">
        <v>910</v>
      </c>
      <c r="E14" s="15">
        <v>265075.83</v>
      </c>
      <c r="F14" s="15">
        <v>0</v>
      </c>
      <c r="G14" s="42" t="s">
        <v>11</v>
      </c>
      <c r="H14" s="42" t="s">
        <v>11</v>
      </c>
      <c r="I14" s="44" t="s">
        <v>12</v>
      </c>
      <c r="J14" s="45" t="s">
        <v>532</v>
      </c>
      <c r="K14" s="45" t="s">
        <v>14</v>
      </c>
      <c r="L14" s="45" t="s">
        <v>14</v>
      </c>
      <c r="M14" s="46" t="s">
        <v>15</v>
      </c>
      <c r="N14" s="58" t="s">
        <v>16</v>
      </c>
      <c r="O14" s="12" t="s">
        <v>544</v>
      </c>
      <c r="P14" s="45" t="s">
        <v>542</v>
      </c>
      <c r="Q14" s="45" t="s">
        <v>1126</v>
      </c>
    </row>
    <row r="15" spans="1:17" s="48" customFormat="1" ht="75" x14ac:dyDescent="0.25">
      <c r="A15" s="49">
        <f t="shared" si="0"/>
        <v>10</v>
      </c>
      <c r="B15" s="81">
        <v>42171</v>
      </c>
      <c r="C15" s="81">
        <v>42171</v>
      </c>
      <c r="D15" s="40">
        <v>583</v>
      </c>
      <c r="E15" s="15">
        <v>137899.20000000001</v>
      </c>
      <c r="F15" s="15">
        <v>0</v>
      </c>
      <c r="G15" s="42" t="s">
        <v>38</v>
      </c>
      <c r="H15" s="42" t="s">
        <v>38</v>
      </c>
      <c r="I15" s="50" t="s">
        <v>19</v>
      </c>
      <c r="J15" s="45" t="s">
        <v>39</v>
      </c>
      <c r="K15" s="45" t="s">
        <v>14</v>
      </c>
      <c r="L15" s="45" t="s">
        <v>14</v>
      </c>
      <c r="M15" s="46" t="s">
        <v>40</v>
      </c>
      <c r="N15" s="58" t="s">
        <v>41</v>
      </c>
      <c r="O15" s="47" t="s">
        <v>42</v>
      </c>
      <c r="P15" s="45" t="s">
        <v>542</v>
      </c>
      <c r="Q15" s="45" t="s">
        <v>1325</v>
      </c>
    </row>
    <row r="16" spans="1:17" s="48" customFormat="1" ht="60" x14ac:dyDescent="0.25">
      <c r="A16" s="49">
        <f t="shared" si="0"/>
        <v>11</v>
      </c>
      <c r="B16" s="81">
        <v>42172</v>
      </c>
      <c r="C16" s="81">
        <v>42172</v>
      </c>
      <c r="D16" s="40">
        <v>585</v>
      </c>
      <c r="E16" s="15">
        <v>81474.039999999994</v>
      </c>
      <c r="F16" s="15">
        <v>0</v>
      </c>
      <c r="G16" s="42" t="s">
        <v>43</v>
      </c>
      <c r="H16" s="42" t="s">
        <v>43</v>
      </c>
      <c r="I16" s="50" t="s">
        <v>19</v>
      </c>
      <c r="J16" s="45" t="s">
        <v>44</v>
      </c>
      <c r="K16" s="45" t="s">
        <v>14</v>
      </c>
      <c r="L16" s="45" t="s">
        <v>14</v>
      </c>
      <c r="M16" s="46" t="s">
        <v>45</v>
      </c>
      <c r="N16" s="58" t="s">
        <v>46</v>
      </c>
      <c r="O16" s="47" t="s">
        <v>47</v>
      </c>
      <c r="P16" s="45" t="s">
        <v>546</v>
      </c>
      <c r="Q16" s="45" t="s">
        <v>1326</v>
      </c>
    </row>
    <row r="17" spans="1:17" s="48" customFormat="1" ht="60" x14ac:dyDescent="0.25">
      <c r="A17" s="49">
        <f t="shared" si="0"/>
        <v>12</v>
      </c>
      <c r="B17" s="81">
        <v>42180</v>
      </c>
      <c r="C17" s="81">
        <v>42180</v>
      </c>
      <c r="D17" s="40">
        <v>610</v>
      </c>
      <c r="E17" s="15">
        <v>44308.5</v>
      </c>
      <c r="F17" s="15">
        <v>0</v>
      </c>
      <c r="G17" s="42" t="s">
        <v>48</v>
      </c>
      <c r="H17" s="42" t="s">
        <v>48</v>
      </c>
      <c r="I17" s="50" t="s">
        <v>19</v>
      </c>
      <c r="J17" s="45" t="s">
        <v>49</v>
      </c>
      <c r="K17" s="45" t="s">
        <v>14</v>
      </c>
      <c r="L17" s="45" t="s">
        <v>14</v>
      </c>
      <c r="M17" s="46" t="s">
        <v>50</v>
      </c>
      <c r="N17" s="58" t="s">
        <v>51</v>
      </c>
      <c r="O17" s="47" t="s">
        <v>52</v>
      </c>
      <c r="P17" s="45" t="s">
        <v>549</v>
      </c>
      <c r="Q17" s="45" t="s">
        <v>1327</v>
      </c>
    </row>
    <row r="18" spans="1:17" s="48" customFormat="1" ht="75" x14ac:dyDescent="0.25">
      <c r="A18" s="49">
        <f t="shared" si="0"/>
        <v>13</v>
      </c>
      <c r="B18" s="14">
        <v>42184</v>
      </c>
      <c r="C18" s="14">
        <v>42184</v>
      </c>
      <c r="D18" s="9">
        <v>623</v>
      </c>
      <c r="E18" s="15">
        <v>208747.43</v>
      </c>
      <c r="F18" s="15">
        <v>0</v>
      </c>
      <c r="G18" s="42" t="s">
        <v>53</v>
      </c>
      <c r="H18" s="42" t="s">
        <v>53</v>
      </c>
      <c r="I18" s="50" t="s">
        <v>19</v>
      </c>
      <c r="J18" s="10" t="s">
        <v>54</v>
      </c>
      <c r="K18" s="45" t="s">
        <v>14</v>
      </c>
      <c r="L18" s="45" t="s">
        <v>14</v>
      </c>
      <c r="M18" s="16" t="s">
        <v>55</v>
      </c>
      <c r="N18" s="11" t="s">
        <v>56</v>
      </c>
      <c r="O18" s="52" t="s">
        <v>57</v>
      </c>
      <c r="P18" s="10" t="s">
        <v>551</v>
      </c>
      <c r="Q18" s="10" t="s">
        <v>1133</v>
      </c>
    </row>
    <row r="19" spans="1:17" s="53" customFormat="1" ht="60" x14ac:dyDescent="0.25">
      <c r="A19" s="49">
        <f t="shared" si="0"/>
        <v>14</v>
      </c>
      <c r="B19" s="14">
        <v>42185</v>
      </c>
      <c r="C19" s="14">
        <v>42185</v>
      </c>
      <c r="D19" s="9">
        <v>627</v>
      </c>
      <c r="E19" s="15">
        <v>59742</v>
      </c>
      <c r="F19" s="15">
        <v>0</v>
      </c>
      <c r="G19" s="42" t="s">
        <v>58</v>
      </c>
      <c r="H19" s="42" t="s">
        <v>58</v>
      </c>
      <c r="I19" s="50" t="s">
        <v>19</v>
      </c>
      <c r="J19" s="10" t="s">
        <v>59</v>
      </c>
      <c r="K19" s="45" t="s">
        <v>14</v>
      </c>
      <c r="L19" s="45" t="s">
        <v>14</v>
      </c>
      <c r="M19" s="16" t="s">
        <v>60</v>
      </c>
      <c r="N19" s="11" t="s">
        <v>61</v>
      </c>
      <c r="O19" s="12" t="s">
        <v>62</v>
      </c>
      <c r="P19" s="10" t="s">
        <v>542</v>
      </c>
      <c r="Q19" s="10" t="s">
        <v>1132</v>
      </c>
    </row>
    <row r="20" spans="1:17" s="13" customFormat="1" ht="60" x14ac:dyDescent="0.25">
      <c r="A20" s="49">
        <f t="shared" si="0"/>
        <v>15</v>
      </c>
      <c r="B20" s="14">
        <v>42192</v>
      </c>
      <c r="C20" s="14">
        <v>42192</v>
      </c>
      <c r="D20" s="9">
        <v>643</v>
      </c>
      <c r="E20" s="15">
        <v>235964.39</v>
      </c>
      <c r="F20" s="15">
        <v>0</v>
      </c>
      <c r="G20" s="11" t="s">
        <v>63</v>
      </c>
      <c r="H20" s="11" t="s">
        <v>63</v>
      </c>
      <c r="I20" s="50" t="s">
        <v>19</v>
      </c>
      <c r="J20" s="10" t="s">
        <v>64</v>
      </c>
      <c r="K20" s="45" t="s">
        <v>14</v>
      </c>
      <c r="L20" s="45" t="s">
        <v>14</v>
      </c>
      <c r="M20" s="16" t="s">
        <v>65</v>
      </c>
      <c r="N20" s="11" t="s">
        <v>66</v>
      </c>
      <c r="O20" s="12" t="s">
        <v>67</v>
      </c>
      <c r="P20" s="10" t="s">
        <v>550</v>
      </c>
      <c r="Q20" s="10" t="s">
        <v>1131</v>
      </c>
    </row>
    <row r="21" spans="1:17" s="13" customFormat="1" ht="75" x14ac:dyDescent="0.25">
      <c r="A21" s="49">
        <f t="shared" si="0"/>
        <v>16</v>
      </c>
      <c r="B21" s="14">
        <v>42202</v>
      </c>
      <c r="C21" s="14">
        <v>42202</v>
      </c>
      <c r="D21" s="9">
        <v>682</v>
      </c>
      <c r="E21" s="41">
        <v>95086.17</v>
      </c>
      <c r="F21" s="41">
        <v>0</v>
      </c>
      <c r="G21" s="54" t="s">
        <v>68</v>
      </c>
      <c r="H21" s="54" t="s">
        <v>68</v>
      </c>
      <c r="I21" s="50" t="s">
        <v>19</v>
      </c>
      <c r="J21" s="45" t="s">
        <v>69</v>
      </c>
      <c r="K21" s="45" t="s">
        <v>14</v>
      </c>
      <c r="L21" s="45" t="s">
        <v>14</v>
      </c>
      <c r="M21" s="45" t="s">
        <v>70</v>
      </c>
      <c r="N21" s="11" t="s">
        <v>71</v>
      </c>
      <c r="O21" s="55" t="s">
        <v>72</v>
      </c>
      <c r="P21" s="45" t="s">
        <v>551</v>
      </c>
      <c r="Q21" s="45" t="s">
        <v>1130</v>
      </c>
    </row>
    <row r="22" spans="1:17" s="13" customFormat="1" ht="75" x14ac:dyDescent="0.25">
      <c r="A22" s="49">
        <f t="shared" si="0"/>
        <v>17</v>
      </c>
      <c r="B22" s="14">
        <v>42202</v>
      </c>
      <c r="C22" s="14">
        <v>42202</v>
      </c>
      <c r="D22" s="9">
        <v>679</v>
      </c>
      <c r="E22" s="41">
        <v>64309.06</v>
      </c>
      <c r="F22" s="41">
        <v>0</v>
      </c>
      <c r="G22" s="54" t="s">
        <v>24</v>
      </c>
      <c r="H22" s="54" t="s">
        <v>24</v>
      </c>
      <c r="I22" s="50" t="s">
        <v>19</v>
      </c>
      <c r="J22" s="45" t="s">
        <v>31</v>
      </c>
      <c r="K22" s="10" t="s">
        <v>26</v>
      </c>
      <c r="L22" s="10" t="s">
        <v>27</v>
      </c>
      <c r="M22" s="45" t="s">
        <v>28</v>
      </c>
      <c r="N22" s="11" t="s">
        <v>29</v>
      </c>
      <c r="O22" s="55" t="s">
        <v>73</v>
      </c>
      <c r="P22" s="45" t="s">
        <v>540</v>
      </c>
      <c r="Q22" s="45" t="s">
        <v>1127</v>
      </c>
    </row>
    <row r="23" spans="1:17" s="13" customFormat="1" ht="60" x14ac:dyDescent="0.25">
      <c r="A23" s="49">
        <f t="shared" si="0"/>
        <v>18</v>
      </c>
      <c r="B23" s="14">
        <v>42202</v>
      </c>
      <c r="C23" s="14">
        <v>42202</v>
      </c>
      <c r="D23" s="9">
        <v>680</v>
      </c>
      <c r="E23" s="41">
        <v>13593.48</v>
      </c>
      <c r="F23" s="41">
        <v>0</v>
      </c>
      <c r="G23" s="54" t="s">
        <v>24</v>
      </c>
      <c r="H23" s="54" t="s">
        <v>24</v>
      </c>
      <c r="I23" s="50" t="s">
        <v>19</v>
      </c>
      <c r="J23" s="45" t="s">
        <v>25</v>
      </c>
      <c r="K23" s="10" t="s">
        <v>26</v>
      </c>
      <c r="L23" s="10" t="s">
        <v>27</v>
      </c>
      <c r="M23" s="45" t="s">
        <v>28</v>
      </c>
      <c r="N23" s="11" t="s">
        <v>29</v>
      </c>
      <c r="O23" s="64" t="s">
        <v>74</v>
      </c>
      <c r="P23" s="45" t="s">
        <v>540</v>
      </c>
      <c r="Q23" s="45" t="s">
        <v>1127</v>
      </c>
    </row>
    <row r="24" spans="1:17" s="13" customFormat="1" ht="60" x14ac:dyDescent="0.25">
      <c r="A24" s="49">
        <f t="shared" si="0"/>
        <v>19</v>
      </c>
      <c r="B24" s="14">
        <v>42202</v>
      </c>
      <c r="C24" s="14">
        <v>42202</v>
      </c>
      <c r="D24" s="9">
        <v>681</v>
      </c>
      <c r="E24" s="41">
        <v>20296.5</v>
      </c>
      <c r="F24" s="41">
        <v>0</v>
      </c>
      <c r="G24" s="54" t="s">
        <v>24</v>
      </c>
      <c r="H24" s="54" t="s">
        <v>24</v>
      </c>
      <c r="I24" s="50" t="s">
        <v>19</v>
      </c>
      <c r="J24" s="45" t="s">
        <v>25</v>
      </c>
      <c r="K24" s="10" t="s">
        <v>26</v>
      </c>
      <c r="L24" s="10" t="s">
        <v>27</v>
      </c>
      <c r="M24" s="45" t="s">
        <v>28</v>
      </c>
      <c r="N24" s="11" t="s">
        <v>29</v>
      </c>
      <c r="O24" s="64" t="s">
        <v>75</v>
      </c>
      <c r="P24" s="45" t="s">
        <v>537</v>
      </c>
      <c r="Q24" s="45" t="s">
        <v>1127</v>
      </c>
    </row>
    <row r="25" spans="1:17" s="13" customFormat="1" ht="75" x14ac:dyDescent="0.25">
      <c r="A25" s="49">
        <f t="shared" si="0"/>
        <v>20</v>
      </c>
      <c r="B25" s="14">
        <v>42201</v>
      </c>
      <c r="C25" s="14">
        <v>42201</v>
      </c>
      <c r="D25" s="9">
        <v>675</v>
      </c>
      <c r="E25" s="15">
        <v>210000</v>
      </c>
      <c r="F25" s="15">
        <v>0</v>
      </c>
      <c r="G25" s="11" t="s">
        <v>76</v>
      </c>
      <c r="H25" s="11" t="s">
        <v>76</v>
      </c>
      <c r="I25" s="50" t="s">
        <v>19</v>
      </c>
      <c r="J25" s="10" t="s">
        <v>557</v>
      </c>
      <c r="K25" s="45" t="s">
        <v>14</v>
      </c>
      <c r="L25" s="45" t="s">
        <v>14</v>
      </c>
      <c r="M25" s="16" t="s">
        <v>77</v>
      </c>
      <c r="N25" s="11" t="s">
        <v>78</v>
      </c>
      <c r="O25" s="12" t="s">
        <v>79</v>
      </c>
      <c r="P25" s="10" t="s">
        <v>542</v>
      </c>
      <c r="Q25" s="10" t="s">
        <v>1128</v>
      </c>
    </row>
    <row r="26" spans="1:17" s="13" customFormat="1" ht="75" x14ac:dyDescent="0.25">
      <c r="A26" s="49">
        <f t="shared" si="0"/>
        <v>21</v>
      </c>
      <c r="B26" s="14">
        <v>42207</v>
      </c>
      <c r="C26" s="14">
        <v>42207</v>
      </c>
      <c r="D26" s="9">
        <v>696</v>
      </c>
      <c r="E26" s="15">
        <v>487077.33</v>
      </c>
      <c r="F26" s="15">
        <v>0</v>
      </c>
      <c r="G26" s="11" t="s">
        <v>53</v>
      </c>
      <c r="H26" s="11" t="s">
        <v>53</v>
      </c>
      <c r="I26" s="50" t="s">
        <v>19</v>
      </c>
      <c r="J26" s="45" t="s">
        <v>54</v>
      </c>
      <c r="K26" s="45" t="s">
        <v>14</v>
      </c>
      <c r="L26" s="45" t="s">
        <v>14</v>
      </c>
      <c r="M26" s="16" t="s">
        <v>55</v>
      </c>
      <c r="N26" s="11" t="s">
        <v>56</v>
      </c>
      <c r="O26" s="55" t="s">
        <v>80</v>
      </c>
      <c r="P26" s="45" t="s">
        <v>551</v>
      </c>
      <c r="Q26" s="45" t="s">
        <v>1129</v>
      </c>
    </row>
    <row r="27" spans="1:17" s="13" customFormat="1" ht="75" x14ac:dyDescent="0.25">
      <c r="A27" s="49">
        <f t="shared" si="0"/>
        <v>22</v>
      </c>
      <c r="B27" s="14">
        <v>42207</v>
      </c>
      <c r="C27" s="14">
        <v>42207</v>
      </c>
      <c r="D27" s="9">
        <v>697</v>
      </c>
      <c r="E27" s="15">
        <v>190106.11</v>
      </c>
      <c r="F27" s="15">
        <v>0</v>
      </c>
      <c r="G27" s="11" t="s">
        <v>43</v>
      </c>
      <c r="H27" s="11" t="s">
        <v>43</v>
      </c>
      <c r="I27" s="50" t="s">
        <v>19</v>
      </c>
      <c r="J27" s="10" t="s">
        <v>44</v>
      </c>
      <c r="K27" s="45" t="s">
        <v>14</v>
      </c>
      <c r="L27" s="45" t="s">
        <v>14</v>
      </c>
      <c r="M27" s="16" t="s">
        <v>45</v>
      </c>
      <c r="N27" s="11" t="s">
        <v>46</v>
      </c>
      <c r="O27" s="55" t="s">
        <v>81</v>
      </c>
      <c r="P27" s="10" t="s">
        <v>546</v>
      </c>
      <c r="Q27" s="10" t="s">
        <v>1134</v>
      </c>
    </row>
    <row r="28" spans="1:17" s="13" customFormat="1" ht="75" x14ac:dyDescent="0.25">
      <c r="A28" s="49">
        <f t="shared" si="0"/>
        <v>23</v>
      </c>
      <c r="B28" s="14">
        <v>42209</v>
      </c>
      <c r="C28" s="14">
        <v>42209</v>
      </c>
      <c r="D28" s="9">
        <v>704</v>
      </c>
      <c r="E28" s="41">
        <v>139398</v>
      </c>
      <c r="F28" s="41">
        <v>0</v>
      </c>
      <c r="G28" s="11" t="s">
        <v>58</v>
      </c>
      <c r="H28" s="11" t="s">
        <v>58</v>
      </c>
      <c r="I28" s="50" t="s">
        <v>19</v>
      </c>
      <c r="J28" s="10" t="s">
        <v>82</v>
      </c>
      <c r="K28" s="45" t="s">
        <v>14</v>
      </c>
      <c r="L28" s="45" t="s">
        <v>14</v>
      </c>
      <c r="M28" s="16" t="s">
        <v>60</v>
      </c>
      <c r="N28" s="11" t="s">
        <v>61</v>
      </c>
      <c r="O28" s="12" t="s">
        <v>83</v>
      </c>
      <c r="P28" s="10" t="s">
        <v>542</v>
      </c>
      <c r="Q28" s="10" t="s">
        <v>1135</v>
      </c>
    </row>
    <row r="29" spans="1:17" s="13" customFormat="1" ht="75" x14ac:dyDescent="0.25">
      <c r="A29" s="49">
        <f t="shared" si="0"/>
        <v>24</v>
      </c>
      <c r="B29" s="14">
        <v>42209</v>
      </c>
      <c r="C29" s="14">
        <v>42209</v>
      </c>
      <c r="D29" s="9">
        <v>703</v>
      </c>
      <c r="E29" s="41">
        <v>566705.53</v>
      </c>
      <c r="F29" s="41">
        <v>0</v>
      </c>
      <c r="G29" s="11" t="s">
        <v>84</v>
      </c>
      <c r="H29" s="11" t="s">
        <v>84</v>
      </c>
      <c r="I29" s="50" t="s">
        <v>19</v>
      </c>
      <c r="J29" s="10" t="s">
        <v>85</v>
      </c>
      <c r="K29" s="45" t="s">
        <v>14</v>
      </c>
      <c r="L29" s="45" t="s">
        <v>14</v>
      </c>
      <c r="M29" s="16" t="s">
        <v>86</v>
      </c>
      <c r="N29" s="11" t="s">
        <v>87</v>
      </c>
      <c r="O29" s="12" t="s">
        <v>88</v>
      </c>
      <c r="P29" s="10" t="s">
        <v>551</v>
      </c>
      <c r="Q29" s="10" t="s">
        <v>1136</v>
      </c>
    </row>
    <row r="30" spans="1:17" s="13" customFormat="1" ht="45" x14ac:dyDescent="0.25">
      <c r="A30" s="49">
        <f t="shared" si="0"/>
        <v>25</v>
      </c>
      <c r="B30" s="14">
        <v>42212</v>
      </c>
      <c r="C30" s="14">
        <v>42212</v>
      </c>
      <c r="D30" s="9">
        <v>706</v>
      </c>
      <c r="E30" s="41">
        <v>159022.5</v>
      </c>
      <c r="F30" s="41">
        <v>0</v>
      </c>
      <c r="G30" s="11" t="s">
        <v>24</v>
      </c>
      <c r="H30" s="11" t="s">
        <v>24</v>
      </c>
      <c r="I30" s="50" t="s">
        <v>19</v>
      </c>
      <c r="J30" s="10" t="s">
        <v>25</v>
      </c>
      <c r="K30" s="45" t="s">
        <v>14</v>
      </c>
      <c r="L30" s="45" t="s">
        <v>27</v>
      </c>
      <c r="M30" s="16" t="s">
        <v>28</v>
      </c>
      <c r="N30" s="11" t="s">
        <v>29</v>
      </c>
      <c r="O30" s="12" t="s">
        <v>89</v>
      </c>
      <c r="P30" s="10" t="s">
        <v>562</v>
      </c>
      <c r="Q30" s="10" t="s">
        <v>1137</v>
      </c>
    </row>
    <row r="31" spans="1:17" s="13" customFormat="1" ht="60" x14ac:dyDescent="0.25">
      <c r="A31" s="49">
        <f t="shared" si="0"/>
        <v>26</v>
      </c>
      <c r="B31" s="14">
        <v>42229</v>
      </c>
      <c r="C31" s="14">
        <v>42229</v>
      </c>
      <c r="D31" s="9">
        <v>742</v>
      </c>
      <c r="E31" s="41">
        <v>43740</v>
      </c>
      <c r="F31" s="41">
        <v>0</v>
      </c>
      <c r="G31" s="11" t="s">
        <v>90</v>
      </c>
      <c r="H31" s="11" t="s">
        <v>90</v>
      </c>
      <c r="I31" s="50" t="s">
        <v>19</v>
      </c>
      <c r="J31" s="10" t="s">
        <v>91</v>
      </c>
      <c r="K31" s="45" t="s">
        <v>14</v>
      </c>
      <c r="L31" s="45" t="s">
        <v>14</v>
      </c>
      <c r="M31" s="16" t="s">
        <v>92</v>
      </c>
      <c r="N31" s="11" t="s">
        <v>93</v>
      </c>
      <c r="O31" s="12" t="s">
        <v>94</v>
      </c>
      <c r="P31" s="10" t="s">
        <v>540</v>
      </c>
      <c r="Q31" s="10" t="s">
        <v>1138</v>
      </c>
    </row>
    <row r="32" spans="1:17" s="13" customFormat="1" ht="60" x14ac:dyDescent="0.25">
      <c r="A32" s="49">
        <f t="shared" si="0"/>
        <v>27</v>
      </c>
      <c r="B32" s="56">
        <v>42233</v>
      </c>
      <c r="C32" s="56">
        <v>42233</v>
      </c>
      <c r="D32" s="9">
        <v>763</v>
      </c>
      <c r="E32" s="41">
        <v>177410.1</v>
      </c>
      <c r="F32" s="41">
        <v>0</v>
      </c>
      <c r="G32" s="57" t="s">
        <v>95</v>
      </c>
      <c r="H32" s="57" t="s">
        <v>95</v>
      </c>
      <c r="I32" s="50" t="s">
        <v>19</v>
      </c>
      <c r="J32" s="10" t="s">
        <v>566</v>
      </c>
      <c r="K32" s="45" t="s">
        <v>14</v>
      </c>
      <c r="L32" s="45" t="s">
        <v>14</v>
      </c>
      <c r="M32" s="16" t="s">
        <v>65</v>
      </c>
      <c r="N32" s="11" t="s">
        <v>97</v>
      </c>
      <c r="O32" s="12" t="s">
        <v>98</v>
      </c>
      <c r="P32" s="10" t="s">
        <v>549</v>
      </c>
      <c r="Q32" s="10" t="s">
        <v>1139</v>
      </c>
    </row>
    <row r="33" spans="1:17" s="13" customFormat="1" ht="75" x14ac:dyDescent="0.25">
      <c r="A33" s="49">
        <f t="shared" si="0"/>
        <v>28</v>
      </c>
      <c r="B33" s="56">
        <v>42233</v>
      </c>
      <c r="C33" s="56">
        <v>42233</v>
      </c>
      <c r="D33" s="9">
        <v>761</v>
      </c>
      <c r="E33" s="41">
        <v>27685</v>
      </c>
      <c r="F33" s="41">
        <v>0</v>
      </c>
      <c r="G33" s="54" t="s">
        <v>24</v>
      </c>
      <c r="H33" s="54" t="s">
        <v>24</v>
      </c>
      <c r="I33" s="50" t="s">
        <v>19</v>
      </c>
      <c r="J33" s="10" t="s">
        <v>35</v>
      </c>
      <c r="K33" s="45" t="s">
        <v>14</v>
      </c>
      <c r="L33" s="45" t="s">
        <v>27</v>
      </c>
      <c r="M33" s="16" t="s">
        <v>28</v>
      </c>
      <c r="N33" s="11" t="s">
        <v>29</v>
      </c>
      <c r="O33" s="12" t="s">
        <v>99</v>
      </c>
      <c r="P33" s="10" t="s">
        <v>537</v>
      </c>
      <c r="Q33" s="10" t="s">
        <v>1140</v>
      </c>
    </row>
    <row r="34" spans="1:17" s="13" customFormat="1" ht="90" x14ac:dyDescent="0.25">
      <c r="A34" s="49">
        <f t="shared" si="0"/>
        <v>29</v>
      </c>
      <c r="B34" s="56">
        <v>42233</v>
      </c>
      <c r="C34" s="56">
        <v>42233</v>
      </c>
      <c r="D34" s="9">
        <v>762</v>
      </c>
      <c r="E34" s="41">
        <v>151040</v>
      </c>
      <c r="F34" s="41">
        <v>0</v>
      </c>
      <c r="G34" s="54" t="s">
        <v>68</v>
      </c>
      <c r="H34" s="54" t="s">
        <v>68</v>
      </c>
      <c r="I34" s="50" t="s">
        <v>19</v>
      </c>
      <c r="J34" s="10" t="s">
        <v>69</v>
      </c>
      <c r="K34" s="45" t="s">
        <v>14</v>
      </c>
      <c r="L34" s="45" t="s">
        <v>14</v>
      </c>
      <c r="M34" s="45" t="s">
        <v>70</v>
      </c>
      <c r="N34" s="11" t="s">
        <v>71</v>
      </c>
      <c r="O34" s="12" t="s">
        <v>100</v>
      </c>
      <c r="P34" s="10" t="s">
        <v>551</v>
      </c>
      <c r="Q34" s="10" t="s">
        <v>1141</v>
      </c>
    </row>
    <row r="35" spans="1:17" s="13" customFormat="1" ht="75" x14ac:dyDescent="0.25">
      <c r="A35" s="49">
        <f t="shared" si="0"/>
        <v>30</v>
      </c>
      <c r="B35" s="14">
        <v>42237</v>
      </c>
      <c r="C35" s="14">
        <v>42237</v>
      </c>
      <c r="D35" s="9">
        <v>774</v>
      </c>
      <c r="E35" s="15">
        <v>550583.56999999995</v>
      </c>
      <c r="F35" s="15">
        <v>0</v>
      </c>
      <c r="G35" s="58" t="s">
        <v>63</v>
      </c>
      <c r="H35" s="58" t="s">
        <v>63</v>
      </c>
      <c r="I35" s="50" t="s">
        <v>19</v>
      </c>
      <c r="J35" s="10" t="s">
        <v>64</v>
      </c>
      <c r="K35" s="45" t="s">
        <v>14</v>
      </c>
      <c r="L35" s="45" t="s">
        <v>14</v>
      </c>
      <c r="M35" s="16" t="s">
        <v>65</v>
      </c>
      <c r="N35" s="11" t="s">
        <v>66</v>
      </c>
      <c r="O35" s="55" t="s">
        <v>101</v>
      </c>
      <c r="P35" s="10" t="s">
        <v>550</v>
      </c>
      <c r="Q35" s="10" t="s">
        <v>1142</v>
      </c>
    </row>
    <row r="36" spans="1:17" s="13" customFormat="1" ht="60" x14ac:dyDescent="0.25">
      <c r="A36" s="49">
        <f t="shared" si="0"/>
        <v>31</v>
      </c>
      <c r="B36" s="14">
        <v>42242</v>
      </c>
      <c r="C36" s="14">
        <v>42242</v>
      </c>
      <c r="D36" s="9">
        <v>785</v>
      </c>
      <c r="E36" s="15">
        <v>59979.45</v>
      </c>
      <c r="F36" s="15">
        <v>0</v>
      </c>
      <c r="G36" s="17" t="s">
        <v>102</v>
      </c>
      <c r="H36" s="17" t="s">
        <v>102</v>
      </c>
      <c r="I36" s="50" t="s">
        <v>19</v>
      </c>
      <c r="J36" s="10" t="s">
        <v>103</v>
      </c>
      <c r="K36" s="45" t="s">
        <v>14</v>
      </c>
      <c r="L36" s="45" t="s">
        <v>14</v>
      </c>
      <c r="M36" s="16" t="s">
        <v>104</v>
      </c>
      <c r="N36" s="11" t="s">
        <v>105</v>
      </c>
      <c r="O36" s="12" t="s">
        <v>106</v>
      </c>
      <c r="P36" s="10" t="s">
        <v>540</v>
      </c>
      <c r="Q36" s="10" t="s">
        <v>1143</v>
      </c>
    </row>
    <row r="37" spans="1:17" s="13" customFormat="1" ht="60" x14ac:dyDescent="0.25">
      <c r="A37" s="49">
        <f t="shared" si="0"/>
        <v>32</v>
      </c>
      <c r="B37" s="14">
        <v>42243</v>
      </c>
      <c r="C37" s="14">
        <v>42243</v>
      </c>
      <c r="D37" s="9">
        <v>789</v>
      </c>
      <c r="E37" s="15">
        <v>30000</v>
      </c>
      <c r="F37" s="15">
        <v>0</v>
      </c>
      <c r="G37" s="58" t="s">
        <v>107</v>
      </c>
      <c r="H37" s="58" t="s">
        <v>107</v>
      </c>
      <c r="I37" s="50" t="s">
        <v>19</v>
      </c>
      <c r="J37" s="45" t="s">
        <v>108</v>
      </c>
      <c r="K37" s="45" t="s">
        <v>14</v>
      </c>
      <c r="L37" s="45" t="s">
        <v>14</v>
      </c>
      <c r="M37" s="16" t="s">
        <v>109</v>
      </c>
      <c r="N37" s="11" t="s">
        <v>110</v>
      </c>
      <c r="O37" s="55" t="s">
        <v>111</v>
      </c>
      <c r="P37" s="45" t="s">
        <v>551</v>
      </c>
      <c r="Q37" s="45" t="s">
        <v>1144</v>
      </c>
    </row>
    <row r="38" spans="1:17" s="13" customFormat="1" ht="60" x14ac:dyDescent="0.25">
      <c r="A38" s="49">
        <f t="shared" si="0"/>
        <v>33</v>
      </c>
      <c r="B38" s="14">
        <v>42244</v>
      </c>
      <c r="C38" s="14">
        <v>42244</v>
      </c>
      <c r="D38" s="9">
        <v>798</v>
      </c>
      <c r="E38" s="15">
        <v>332793.45</v>
      </c>
      <c r="F38" s="15">
        <v>0</v>
      </c>
      <c r="G38" s="17" t="s">
        <v>112</v>
      </c>
      <c r="H38" s="17" t="s">
        <v>112</v>
      </c>
      <c r="I38" s="50" t="s">
        <v>19</v>
      </c>
      <c r="J38" s="10" t="s">
        <v>113</v>
      </c>
      <c r="K38" s="45" t="s">
        <v>14</v>
      </c>
      <c r="L38" s="45" t="s">
        <v>14</v>
      </c>
      <c r="M38" s="16" t="s">
        <v>114</v>
      </c>
      <c r="N38" s="11" t="s">
        <v>115</v>
      </c>
      <c r="O38" s="12" t="s">
        <v>116</v>
      </c>
      <c r="P38" s="10" t="s">
        <v>573</v>
      </c>
      <c r="Q38" s="10" t="s">
        <v>1145</v>
      </c>
    </row>
    <row r="39" spans="1:17" s="13" customFormat="1" ht="60" x14ac:dyDescent="0.25">
      <c r="A39" s="49">
        <f t="shared" si="0"/>
        <v>34</v>
      </c>
      <c r="B39" s="14">
        <v>42248</v>
      </c>
      <c r="C39" s="14">
        <v>42248</v>
      </c>
      <c r="D39" s="9">
        <v>14</v>
      </c>
      <c r="E39" s="15">
        <v>355941.96</v>
      </c>
      <c r="F39" s="15">
        <v>0</v>
      </c>
      <c r="G39" s="11" t="s">
        <v>117</v>
      </c>
      <c r="H39" s="11" t="s">
        <v>117</v>
      </c>
      <c r="I39" s="50" t="s">
        <v>118</v>
      </c>
      <c r="J39" s="10" t="s">
        <v>119</v>
      </c>
      <c r="K39" s="45" t="s">
        <v>14</v>
      </c>
      <c r="L39" s="45" t="s">
        <v>14</v>
      </c>
      <c r="M39" s="16" t="s">
        <v>120</v>
      </c>
      <c r="N39" s="11" t="s">
        <v>121</v>
      </c>
      <c r="O39" s="12" t="s">
        <v>122</v>
      </c>
      <c r="P39" s="10" t="s">
        <v>577</v>
      </c>
      <c r="Q39" s="10" t="s">
        <v>1146</v>
      </c>
    </row>
    <row r="40" spans="1:17" s="13" customFormat="1" ht="75" x14ac:dyDescent="0.25">
      <c r="A40" s="49">
        <f t="shared" si="0"/>
        <v>35</v>
      </c>
      <c r="B40" s="14">
        <v>42248</v>
      </c>
      <c r="C40" s="14">
        <v>42248</v>
      </c>
      <c r="D40" s="9">
        <v>819</v>
      </c>
      <c r="E40" s="15">
        <v>50000</v>
      </c>
      <c r="F40" s="15">
        <v>0</v>
      </c>
      <c r="G40" s="11" t="s">
        <v>123</v>
      </c>
      <c r="H40" s="11" t="s">
        <v>123</v>
      </c>
      <c r="I40" s="50" t="s">
        <v>19</v>
      </c>
      <c r="J40" s="10" t="s">
        <v>124</v>
      </c>
      <c r="K40" s="45" t="s">
        <v>14</v>
      </c>
      <c r="L40" s="45" t="s">
        <v>14</v>
      </c>
      <c r="M40" s="16" t="s">
        <v>125</v>
      </c>
      <c r="N40" s="11" t="s">
        <v>126</v>
      </c>
      <c r="O40" s="12" t="s">
        <v>127</v>
      </c>
      <c r="P40" s="10" t="s">
        <v>575</v>
      </c>
      <c r="Q40" s="10" t="s">
        <v>1147</v>
      </c>
    </row>
    <row r="41" spans="1:17" s="13" customFormat="1" ht="60" x14ac:dyDescent="0.25">
      <c r="A41" s="49">
        <f t="shared" si="0"/>
        <v>36</v>
      </c>
      <c r="B41" s="14">
        <v>42249</v>
      </c>
      <c r="C41" s="14">
        <v>42249</v>
      </c>
      <c r="D41" s="9">
        <v>2054</v>
      </c>
      <c r="E41" s="15">
        <v>124500</v>
      </c>
      <c r="F41" s="15">
        <v>0</v>
      </c>
      <c r="G41" s="42" t="s">
        <v>11</v>
      </c>
      <c r="H41" s="42" t="s">
        <v>11</v>
      </c>
      <c r="I41" s="44" t="s">
        <v>12</v>
      </c>
      <c r="J41" s="10" t="s">
        <v>128</v>
      </c>
      <c r="K41" s="45" t="s">
        <v>14</v>
      </c>
      <c r="L41" s="45" t="s">
        <v>14</v>
      </c>
      <c r="M41" s="16" t="s">
        <v>15</v>
      </c>
      <c r="N41" s="11" t="s">
        <v>16</v>
      </c>
      <c r="O41" s="12" t="s">
        <v>129</v>
      </c>
      <c r="P41" s="10" t="s">
        <v>579</v>
      </c>
      <c r="Q41" s="10" t="s">
        <v>1148</v>
      </c>
    </row>
    <row r="42" spans="1:17" s="13" customFormat="1" ht="60" x14ac:dyDescent="0.25">
      <c r="A42" s="49">
        <f t="shared" si="0"/>
        <v>37</v>
      </c>
      <c r="B42" s="14">
        <v>42250</v>
      </c>
      <c r="C42" s="14">
        <v>42250</v>
      </c>
      <c r="D42" s="9">
        <v>851</v>
      </c>
      <c r="E42" s="41">
        <v>33840</v>
      </c>
      <c r="F42" s="41">
        <v>0</v>
      </c>
      <c r="G42" s="11" t="s">
        <v>130</v>
      </c>
      <c r="H42" s="11" t="s">
        <v>130</v>
      </c>
      <c r="I42" s="50" t="s">
        <v>19</v>
      </c>
      <c r="J42" s="45" t="s">
        <v>131</v>
      </c>
      <c r="K42" s="45" t="s">
        <v>14</v>
      </c>
      <c r="L42" s="45" t="s">
        <v>14</v>
      </c>
      <c r="M42" s="16" t="s">
        <v>132</v>
      </c>
      <c r="N42" s="11" t="s">
        <v>133</v>
      </c>
      <c r="O42" s="12" t="s">
        <v>134</v>
      </c>
      <c r="P42" s="45" t="s">
        <v>540</v>
      </c>
      <c r="Q42" s="10" t="s">
        <v>1307</v>
      </c>
    </row>
    <row r="43" spans="1:17" s="13" customFormat="1" ht="60" x14ac:dyDescent="0.25">
      <c r="A43" s="49">
        <f t="shared" si="0"/>
        <v>38</v>
      </c>
      <c r="B43" s="14">
        <v>42250</v>
      </c>
      <c r="C43" s="14">
        <v>42250</v>
      </c>
      <c r="D43" s="9">
        <v>852</v>
      </c>
      <c r="E43" s="41">
        <v>31725</v>
      </c>
      <c r="F43" s="41">
        <v>0</v>
      </c>
      <c r="G43" s="11" t="s">
        <v>135</v>
      </c>
      <c r="H43" s="11" t="s">
        <v>135</v>
      </c>
      <c r="I43" s="50" t="s">
        <v>19</v>
      </c>
      <c r="J43" s="45" t="s">
        <v>131</v>
      </c>
      <c r="K43" s="45" t="s">
        <v>14</v>
      </c>
      <c r="L43" s="45" t="s">
        <v>14</v>
      </c>
      <c r="M43" s="16" t="s">
        <v>132</v>
      </c>
      <c r="N43" s="11" t="s">
        <v>136</v>
      </c>
      <c r="O43" s="12" t="s">
        <v>137</v>
      </c>
      <c r="P43" s="45" t="s">
        <v>540</v>
      </c>
      <c r="Q43" s="45" t="s">
        <v>1308</v>
      </c>
    </row>
    <row r="44" spans="1:17" s="13" customFormat="1" ht="75" x14ac:dyDescent="0.25">
      <c r="A44" s="49">
        <f t="shared" si="0"/>
        <v>39</v>
      </c>
      <c r="B44" s="14">
        <v>42257</v>
      </c>
      <c r="C44" s="14">
        <v>42257</v>
      </c>
      <c r="D44" s="9">
        <v>861</v>
      </c>
      <c r="E44" s="41">
        <v>106133.09</v>
      </c>
      <c r="F44" s="41">
        <v>0</v>
      </c>
      <c r="G44" s="17" t="s">
        <v>53</v>
      </c>
      <c r="H44" s="17" t="s">
        <v>53</v>
      </c>
      <c r="I44" s="20" t="s">
        <v>19</v>
      </c>
      <c r="J44" s="45" t="s">
        <v>54</v>
      </c>
      <c r="K44" s="45" t="s">
        <v>14</v>
      </c>
      <c r="L44" s="45" t="s">
        <v>14</v>
      </c>
      <c r="M44" s="16" t="s">
        <v>55</v>
      </c>
      <c r="N44" s="11" t="s">
        <v>56</v>
      </c>
      <c r="O44" s="12" t="s">
        <v>138</v>
      </c>
      <c r="P44" s="45" t="s">
        <v>551</v>
      </c>
      <c r="Q44" s="45" t="s">
        <v>1309</v>
      </c>
    </row>
    <row r="45" spans="1:17" s="13" customFormat="1" ht="60" x14ac:dyDescent="0.25">
      <c r="A45" s="49">
        <f t="shared" si="0"/>
        <v>40</v>
      </c>
      <c r="B45" s="14">
        <v>42257</v>
      </c>
      <c r="C45" s="14">
        <v>42257</v>
      </c>
      <c r="D45" s="9">
        <v>866</v>
      </c>
      <c r="E45" s="41">
        <v>94408.2</v>
      </c>
      <c r="F45" s="41">
        <v>0</v>
      </c>
      <c r="G45" s="17" t="s">
        <v>139</v>
      </c>
      <c r="H45" s="17" t="s">
        <v>139</v>
      </c>
      <c r="I45" s="20" t="s">
        <v>19</v>
      </c>
      <c r="J45" s="45" t="s">
        <v>140</v>
      </c>
      <c r="K45" s="45" t="s">
        <v>26</v>
      </c>
      <c r="L45" s="45" t="s">
        <v>27</v>
      </c>
      <c r="M45" s="16" t="s">
        <v>141</v>
      </c>
      <c r="N45" s="11" t="s">
        <v>142</v>
      </c>
      <c r="O45" s="12" t="s">
        <v>143</v>
      </c>
      <c r="P45" s="45" t="s">
        <v>551</v>
      </c>
      <c r="Q45" s="45" t="s">
        <v>1149</v>
      </c>
    </row>
    <row r="46" spans="1:17" s="13" customFormat="1" ht="75" x14ac:dyDescent="0.25">
      <c r="A46" s="49">
        <f t="shared" si="0"/>
        <v>41</v>
      </c>
      <c r="B46" s="14">
        <v>42257</v>
      </c>
      <c r="C46" s="14">
        <v>42257</v>
      </c>
      <c r="D46" s="9">
        <v>863</v>
      </c>
      <c r="E46" s="41">
        <v>102060</v>
      </c>
      <c r="F46" s="41">
        <v>0</v>
      </c>
      <c r="G46" s="17" t="s">
        <v>90</v>
      </c>
      <c r="H46" s="17" t="s">
        <v>90</v>
      </c>
      <c r="I46" s="20" t="s">
        <v>19</v>
      </c>
      <c r="J46" s="45" t="s">
        <v>91</v>
      </c>
      <c r="K46" s="45" t="s">
        <v>14</v>
      </c>
      <c r="L46" s="45" t="s">
        <v>14</v>
      </c>
      <c r="M46" s="16" t="s">
        <v>92</v>
      </c>
      <c r="N46" s="11" t="s">
        <v>93</v>
      </c>
      <c r="O46" s="12" t="s">
        <v>144</v>
      </c>
      <c r="P46" s="45" t="s">
        <v>540</v>
      </c>
      <c r="Q46" s="45" t="s">
        <v>1150</v>
      </c>
    </row>
    <row r="47" spans="1:17" s="13" customFormat="1" ht="75" x14ac:dyDescent="0.25">
      <c r="A47" s="49">
        <f t="shared" si="0"/>
        <v>42</v>
      </c>
      <c r="B47" s="14">
        <v>42257</v>
      </c>
      <c r="C47" s="14">
        <v>42257</v>
      </c>
      <c r="D47" s="9">
        <v>862</v>
      </c>
      <c r="E47" s="41">
        <v>149566.76999999999</v>
      </c>
      <c r="F47" s="41">
        <v>0</v>
      </c>
      <c r="G47" s="17" t="s">
        <v>145</v>
      </c>
      <c r="H47" s="17" t="s">
        <v>145</v>
      </c>
      <c r="I47" s="20" t="s">
        <v>19</v>
      </c>
      <c r="J47" s="45" t="s">
        <v>146</v>
      </c>
      <c r="K47" s="45" t="s">
        <v>14</v>
      </c>
      <c r="L47" s="45" t="s">
        <v>14</v>
      </c>
      <c r="M47" s="16" t="s">
        <v>147</v>
      </c>
      <c r="N47" s="11" t="s">
        <v>148</v>
      </c>
      <c r="O47" s="12" t="s">
        <v>149</v>
      </c>
      <c r="P47" s="45" t="s">
        <v>551</v>
      </c>
      <c r="Q47" s="45" t="s">
        <v>1151</v>
      </c>
    </row>
    <row r="48" spans="1:17" s="13" customFormat="1" ht="75" x14ac:dyDescent="0.25">
      <c r="A48" s="49">
        <f t="shared" si="0"/>
        <v>43</v>
      </c>
      <c r="B48" s="14">
        <v>42254</v>
      </c>
      <c r="C48" s="14">
        <v>42254</v>
      </c>
      <c r="D48" s="9">
        <v>2078</v>
      </c>
      <c r="E48" s="41">
        <v>228000</v>
      </c>
      <c r="F48" s="41">
        <v>0</v>
      </c>
      <c r="G48" s="17" t="s">
        <v>150</v>
      </c>
      <c r="H48" s="17" t="s">
        <v>150</v>
      </c>
      <c r="I48" s="20" t="s">
        <v>12</v>
      </c>
      <c r="J48" s="45" t="s">
        <v>54</v>
      </c>
      <c r="K48" s="45" t="s">
        <v>14</v>
      </c>
      <c r="L48" s="45" t="s">
        <v>14</v>
      </c>
      <c r="M48" s="16" t="s">
        <v>151</v>
      </c>
      <c r="N48" s="11" t="s">
        <v>152</v>
      </c>
      <c r="O48" s="12" t="s">
        <v>153</v>
      </c>
      <c r="P48" s="45" t="s">
        <v>551</v>
      </c>
      <c r="Q48" s="45" t="s">
        <v>1152</v>
      </c>
    </row>
    <row r="49" spans="1:17" s="13" customFormat="1" ht="60" x14ac:dyDescent="0.25">
      <c r="A49" s="49">
        <f t="shared" si="0"/>
        <v>44</v>
      </c>
      <c r="B49" s="14">
        <v>42254</v>
      </c>
      <c r="C49" s="14">
        <v>42254</v>
      </c>
      <c r="D49" s="9">
        <v>2077</v>
      </c>
      <c r="E49" s="15">
        <v>61111.85</v>
      </c>
      <c r="F49" s="15">
        <v>0</v>
      </c>
      <c r="G49" s="17" t="s">
        <v>154</v>
      </c>
      <c r="H49" s="17" t="s">
        <v>154</v>
      </c>
      <c r="I49" s="20" t="s">
        <v>12</v>
      </c>
      <c r="J49" s="10" t="s">
        <v>155</v>
      </c>
      <c r="K49" s="45" t="s">
        <v>14</v>
      </c>
      <c r="L49" s="45" t="s">
        <v>14</v>
      </c>
      <c r="M49" s="16" t="s">
        <v>156</v>
      </c>
      <c r="N49" s="11" t="s">
        <v>157</v>
      </c>
      <c r="O49" s="12" t="s">
        <v>158</v>
      </c>
      <c r="P49" s="10" t="s">
        <v>534</v>
      </c>
      <c r="Q49" s="10" t="s">
        <v>1153</v>
      </c>
    </row>
    <row r="50" spans="1:17" s="13" customFormat="1" ht="75" x14ac:dyDescent="0.25">
      <c r="A50" s="49">
        <f t="shared" si="0"/>
        <v>45</v>
      </c>
      <c r="B50" s="14">
        <v>42262</v>
      </c>
      <c r="C50" s="14">
        <v>42262</v>
      </c>
      <c r="D50" s="9">
        <v>1</v>
      </c>
      <c r="E50" s="15">
        <v>102727.36</v>
      </c>
      <c r="F50" s="15">
        <v>0</v>
      </c>
      <c r="G50" s="8" t="s">
        <v>1628</v>
      </c>
      <c r="H50" s="11" t="s">
        <v>159</v>
      </c>
      <c r="I50" s="17" t="s">
        <v>160</v>
      </c>
      <c r="J50" s="10" t="s">
        <v>161</v>
      </c>
      <c r="K50" s="45" t="s">
        <v>14</v>
      </c>
      <c r="L50" s="45" t="s">
        <v>14</v>
      </c>
      <c r="M50" s="16" t="s">
        <v>162</v>
      </c>
      <c r="N50" s="11" t="s">
        <v>163</v>
      </c>
      <c r="O50" s="55" t="s">
        <v>164</v>
      </c>
      <c r="P50" s="10" t="s">
        <v>551</v>
      </c>
      <c r="Q50" s="10" t="s">
        <v>1154</v>
      </c>
    </row>
    <row r="51" spans="1:17" s="13" customFormat="1" ht="75" x14ac:dyDescent="0.25">
      <c r="A51" s="49">
        <f t="shared" si="0"/>
        <v>46</v>
      </c>
      <c r="B51" s="14">
        <v>42257</v>
      </c>
      <c r="C51" s="14">
        <v>42257</v>
      </c>
      <c r="D51" s="9">
        <v>864</v>
      </c>
      <c r="E51" s="15">
        <v>66000</v>
      </c>
      <c r="F51" s="15">
        <v>0</v>
      </c>
      <c r="G51" s="11" t="s">
        <v>165</v>
      </c>
      <c r="H51" s="11" t="s">
        <v>165</v>
      </c>
      <c r="I51" s="20" t="s">
        <v>19</v>
      </c>
      <c r="J51" s="10" t="s">
        <v>166</v>
      </c>
      <c r="K51" s="45" t="s">
        <v>14</v>
      </c>
      <c r="L51" s="45" t="s">
        <v>14</v>
      </c>
      <c r="M51" s="16" t="s">
        <v>167</v>
      </c>
      <c r="N51" s="11" t="s">
        <v>168</v>
      </c>
      <c r="O51" s="55" t="s">
        <v>169</v>
      </c>
      <c r="P51" s="10" t="s">
        <v>551</v>
      </c>
      <c r="Q51" s="10" t="s">
        <v>1162</v>
      </c>
    </row>
    <row r="52" spans="1:17" s="13" customFormat="1" ht="75" x14ac:dyDescent="0.25">
      <c r="A52" s="49">
        <f t="shared" si="0"/>
        <v>47</v>
      </c>
      <c r="B52" s="14">
        <v>42257</v>
      </c>
      <c r="C52" s="14">
        <v>42257</v>
      </c>
      <c r="D52" s="9">
        <v>15</v>
      </c>
      <c r="E52" s="15">
        <v>426916.06</v>
      </c>
      <c r="F52" s="15">
        <v>0</v>
      </c>
      <c r="G52" s="21" t="s">
        <v>117</v>
      </c>
      <c r="H52" s="21" t="s">
        <v>117</v>
      </c>
      <c r="I52" s="50" t="s">
        <v>118</v>
      </c>
      <c r="J52" s="10" t="s">
        <v>119</v>
      </c>
      <c r="K52" s="45" t="s">
        <v>14</v>
      </c>
      <c r="L52" s="45" t="s">
        <v>14</v>
      </c>
      <c r="M52" s="16" t="s">
        <v>120</v>
      </c>
      <c r="N52" s="11" t="s">
        <v>121</v>
      </c>
      <c r="O52" s="55" t="s">
        <v>170</v>
      </c>
      <c r="P52" s="10" t="s">
        <v>577</v>
      </c>
      <c r="Q52" s="10" t="s">
        <v>1161</v>
      </c>
    </row>
    <row r="53" spans="1:17" s="13" customFormat="1" ht="75" x14ac:dyDescent="0.25">
      <c r="A53" s="49">
        <f t="shared" si="0"/>
        <v>48</v>
      </c>
      <c r="B53" s="14">
        <v>42257</v>
      </c>
      <c r="C53" s="14">
        <v>42257</v>
      </c>
      <c r="D53" s="9">
        <v>865</v>
      </c>
      <c r="E53" s="15">
        <v>229832</v>
      </c>
      <c r="F53" s="15">
        <v>0</v>
      </c>
      <c r="G53" s="42" t="s">
        <v>38</v>
      </c>
      <c r="H53" s="42" t="s">
        <v>38</v>
      </c>
      <c r="I53" s="50" t="s">
        <v>19</v>
      </c>
      <c r="J53" s="45" t="s">
        <v>39</v>
      </c>
      <c r="K53" s="45" t="s">
        <v>14</v>
      </c>
      <c r="L53" s="45" t="s">
        <v>14</v>
      </c>
      <c r="M53" s="16" t="s">
        <v>40</v>
      </c>
      <c r="N53" s="11" t="s">
        <v>41</v>
      </c>
      <c r="O53" s="55" t="s">
        <v>171</v>
      </c>
      <c r="P53" s="45" t="s">
        <v>542</v>
      </c>
      <c r="Q53" s="45" t="s">
        <v>1160</v>
      </c>
    </row>
    <row r="54" spans="1:17" s="13" customFormat="1" ht="90" x14ac:dyDescent="0.25">
      <c r="A54" s="49">
        <f t="shared" si="0"/>
        <v>49</v>
      </c>
      <c r="B54" s="14">
        <v>42257</v>
      </c>
      <c r="C54" s="14">
        <v>42257</v>
      </c>
      <c r="D54" s="9">
        <v>867</v>
      </c>
      <c r="E54" s="15">
        <v>504000</v>
      </c>
      <c r="F54" s="15">
        <v>0</v>
      </c>
      <c r="G54" s="17" t="s">
        <v>76</v>
      </c>
      <c r="H54" s="17" t="s">
        <v>76</v>
      </c>
      <c r="I54" s="20" t="s">
        <v>19</v>
      </c>
      <c r="J54" s="10" t="s">
        <v>172</v>
      </c>
      <c r="K54" s="45" t="s">
        <v>14</v>
      </c>
      <c r="L54" s="45" t="s">
        <v>14</v>
      </c>
      <c r="M54" s="16" t="s">
        <v>77</v>
      </c>
      <c r="N54" s="11" t="s">
        <v>78</v>
      </c>
      <c r="O54" s="55" t="s">
        <v>173</v>
      </c>
      <c r="P54" s="10" t="s">
        <v>542</v>
      </c>
      <c r="Q54" s="10" t="s">
        <v>1159</v>
      </c>
    </row>
    <row r="55" spans="1:17" s="13" customFormat="1" ht="60" x14ac:dyDescent="0.25">
      <c r="A55" s="49">
        <f t="shared" si="0"/>
        <v>50</v>
      </c>
      <c r="B55" s="14">
        <v>42262</v>
      </c>
      <c r="C55" s="14">
        <v>42262</v>
      </c>
      <c r="D55" s="9">
        <v>882</v>
      </c>
      <c r="E55" s="15">
        <v>33000</v>
      </c>
      <c r="F55" s="15">
        <v>0</v>
      </c>
      <c r="G55" s="11" t="s">
        <v>174</v>
      </c>
      <c r="H55" s="11" t="s">
        <v>174</v>
      </c>
      <c r="I55" s="20" t="s">
        <v>19</v>
      </c>
      <c r="J55" s="10" t="s">
        <v>175</v>
      </c>
      <c r="K55" s="45" t="s">
        <v>14</v>
      </c>
      <c r="L55" s="45" t="s">
        <v>14</v>
      </c>
      <c r="M55" s="16" t="s">
        <v>65</v>
      </c>
      <c r="N55" s="11" t="s">
        <v>176</v>
      </c>
      <c r="O55" s="55" t="s">
        <v>177</v>
      </c>
      <c r="P55" s="10" t="s">
        <v>551</v>
      </c>
      <c r="Q55" s="10" t="s">
        <v>1158</v>
      </c>
    </row>
    <row r="56" spans="1:17" s="13" customFormat="1" ht="60" x14ac:dyDescent="0.25">
      <c r="A56" s="49">
        <f t="shared" si="0"/>
        <v>51</v>
      </c>
      <c r="B56" s="14">
        <v>42265</v>
      </c>
      <c r="C56" s="14">
        <v>42265</v>
      </c>
      <c r="D56" s="9">
        <v>912</v>
      </c>
      <c r="E56" s="15">
        <v>193821.09</v>
      </c>
      <c r="F56" s="15">
        <v>0</v>
      </c>
      <c r="G56" s="11" t="s">
        <v>178</v>
      </c>
      <c r="H56" s="11" t="s">
        <v>178</v>
      </c>
      <c r="I56" s="20" t="s">
        <v>19</v>
      </c>
      <c r="J56" s="10" t="s">
        <v>179</v>
      </c>
      <c r="K56" s="45" t="s">
        <v>14</v>
      </c>
      <c r="L56" s="45" t="s">
        <v>14</v>
      </c>
      <c r="M56" s="16" t="s">
        <v>180</v>
      </c>
      <c r="N56" s="11" t="s">
        <v>181</v>
      </c>
      <c r="O56" s="55" t="s">
        <v>182</v>
      </c>
      <c r="P56" s="10" t="s">
        <v>577</v>
      </c>
      <c r="Q56" s="10" t="s">
        <v>1157</v>
      </c>
    </row>
    <row r="57" spans="1:17" s="13" customFormat="1" ht="75" x14ac:dyDescent="0.25">
      <c r="A57" s="49">
        <f t="shared" si="0"/>
        <v>52</v>
      </c>
      <c r="B57" s="14">
        <v>42265</v>
      </c>
      <c r="C57" s="14">
        <v>42265</v>
      </c>
      <c r="D57" s="9">
        <v>910</v>
      </c>
      <c r="E57" s="41">
        <v>304898.39</v>
      </c>
      <c r="F57" s="41">
        <v>0</v>
      </c>
      <c r="G57" s="11" t="s">
        <v>84</v>
      </c>
      <c r="H57" s="11" t="s">
        <v>84</v>
      </c>
      <c r="I57" s="20" t="s">
        <v>19</v>
      </c>
      <c r="J57" s="10" t="s">
        <v>85</v>
      </c>
      <c r="K57" s="45" t="s">
        <v>14</v>
      </c>
      <c r="L57" s="45" t="s">
        <v>14</v>
      </c>
      <c r="M57" s="16" t="s">
        <v>86</v>
      </c>
      <c r="N57" s="11" t="s">
        <v>87</v>
      </c>
      <c r="O57" s="55" t="s">
        <v>183</v>
      </c>
      <c r="P57" s="10" t="s">
        <v>551</v>
      </c>
      <c r="Q57" s="10" t="s">
        <v>1155</v>
      </c>
    </row>
    <row r="58" spans="1:17" s="13" customFormat="1" ht="75" x14ac:dyDescent="0.25">
      <c r="A58" s="49">
        <f t="shared" si="0"/>
        <v>53</v>
      </c>
      <c r="B58" s="14">
        <v>42265</v>
      </c>
      <c r="C58" s="14">
        <v>42265</v>
      </c>
      <c r="D58" s="9">
        <v>911</v>
      </c>
      <c r="E58" s="15">
        <v>58821.23</v>
      </c>
      <c r="F58" s="15">
        <v>0</v>
      </c>
      <c r="G58" s="17" t="s">
        <v>68</v>
      </c>
      <c r="H58" s="17" t="s">
        <v>68</v>
      </c>
      <c r="I58" s="20" t="s">
        <v>19</v>
      </c>
      <c r="J58" s="10" t="s">
        <v>69</v>
      </c>
      <c r="K58" s="45" t="s">
        <v>14</v>
      </c>
      <c r="L58" s="45" t="s">
        <v>14</v>
      </c>
      <c r="M58" s="45" t="s">
        <v>70</v>
      </c>
      <c r="N58" s="11" t="s">
        <v>71</v>
      </c>
      <c r="O58" s="12" t="s">
        <v>184</v>
      </c>
      <c r="P58" s="10" t="s">
        <v>551</v>
      </c>
      <c r="Q58" s="10" t="s">
        <v>1156</v>
      </c>
    </row>
    <row r="59" spans="1:17" s="59" customFormat="1" ht="60" x14ac:dyDescent="0.25">
      <c r="A59" s="49">
        <f t="shared" si="0"/>
        <v>54</v>
      </c>
      <c r="B59" s="14">
        <v>42269</v>
      </c>
      <c r="C59" s="14">
        <v>42269</v>
      </c>
      <c r="D59" s="9">
        <v>919</v>
      </c>
      <c r="E59" s="15">
        <v>151262.97</v>
      </c>
      <c r="F59" s="15">
        <v>0</v>
      </c>
      <c r="G59" s="17" t="s">
        <v>185</v>
      </c>
      <c r="H59" s="17" t="s">
        <v>185</v>
      </c>
      <c r="I59" s="20" t="s">
        <v>19</v>
      </c>
      <c r="J59" s="10" t="s">
        <v>186</v>
      </c>
      <c r="K59" s="45" t="s">
        <v>14</v>
      </c>
      <c r="L59" s="45" t="s">
        <v>14</v>
      </c>
      <c r="M59" s="16" t="s">
        <v>187</v>
      </c>
      <c r="N59" s="11" t="s">
        <v>188</v>
      </c>
      <c r="O59" s="12" t="s">
        <v>189</v>
      </c>
      <c r="P59" s="10" t="s">
        <v>546</v>
      </c>
      <c r="Q59" s="10" t="s">
        <v>1310</v>
      </c>
    </row>
    <row r="60" spans="1:17" s="59" customFormat="1" ht="60" x14ac:dyDescent="0.25">
      <c r="A60" s="49">
        <f t="shared" si="0"/>
        <v>55</v>
      </c>
      <c r="B60" s="14">
        <v>42271</v>
      </c>
      <c r="C60" s="14">
        <v>42271</v>
      </c>
      <c r="D60" s="9">
        <v>2184</v>
      </c>
      <c r="E60" s="15">
        <v>60831.17</v>
      </c>
      <c r="F60" s="15">
        <v>0</v>
      </c>
      <c r="G60" s="17" t="s">
        <v>11</v>
      </c>
      <c r="H60" s="17" t="s">
        <v>11</v>
      </c>
      <c r="I60" s="20" t="s">
        <v>12</v>
      </c>
      <c r="J60" s="10" t="s">
        <v>13</v>
      </c>
      <c r="K60" s="45" t="s">
        <v>14</v>
      </c>
      <c r="L60" s="45" t="s">
        <v>14</v>
      </c>
      <c r="M60" s="16" t="s">
        <v>15</v>
      </c>
      <c r="N60" s="11" t="s">
        <v>16</v>
      </c>
      <c r="O60" s="12" t="s">
        <v>190</v>
      </c>
      <c r="P60" s="10" t="s">
        <v>542</v>
      </c>
      <c r="Q60" s="10" t="s">
        <v>1311</v>
      </c>
    </row>
    <row r="61" spans="1:17" s="59" customFormat="1" ht="60" x14ac:dyDescent="0.25">
      <c r="A61" s="49">
        <f t="shared" si="0"/>
        <v>56</v>
      </c>
      <c r="B61" s="14">
        <v>42270</v>
      </c>
      <c r="C61" s="14">
        <v>42270</v>
      </c>
      <c r="D61" s="9">
        <v>2168</v>
      </c>
      <c r="E61" s="15">
        <v>213000</v>
      </c>
      <c r="F61" s="15">
        <v>0</v>
      </c>
      <c r="G61" s="17" t="s">
        <v>191</v>
      </c>
      <c r="H61" s="17" t="s">
        <v>191</v>
      </c>
      <c r="I61" s="20" t="s">
        <v>12</v>
      </c>
      <c r="J61" s="10" t="s">
        <v>192</v>
      </c>
      <c r="K61" s="45" t="s">
        <v>26</v>
      </c>
      <c r="L61" s="45" t="s">
        <v>193</v>
      </c>
      <c r="M61" s="16" t="s">
        <v>194</v>
      </c>
      <c r="N61" s="11" t="s">
        <v>195</v>
      </c>
      <c r="O61" s="12" t="s">
        <v>196</v>
      </c>
      <c r="P61" s="10" t="s">
        <v>600</v>
      </c>
      <c r="Q61" s="10" t="s">
        <v>1312</v>
      </c>
    </row>
    <row r="62" spans="1:17" s="59" customFormat="1" ht="60" x14ac:dyDescent="0.25">
      <c r="A62" s="49">
        <f t="shared" si="0"/>
        <v>57</v>
      </c>
      <c r="B62" s="14">
        <v>42272</v>
      </c>
      <c r="C62" s="14">
        <v>42272</v>
      </c>
      <c r="D62" s="9">
        <v>945</v>
      </c>
      <c r="E62" s="15">
        <v>195600</v>
      </c>
      <c r="F62" s="15">
        <v>0</v>
      </c>
      <c r="G62" s="17" t="s">
        <v>197</v>
      </c>
      <c r="H62" s="17" t="s">
        <v>197</v>
      </c>
      <c r="I62" s="20" t="s">
        <v>19</v>
      </c>
      <c r="J62" s="10" t="s">
        <v>59</v>
      </c>
      <c r="K62" s="45" t="s">
        <v>14</v>
      </c>
      <c r="L62" s="45" t="s">
        <v>14</v>
      </c>
      <c r="M62" s="16" t="s">
        <v>15</v>
      </c>
      <c r="N62" s="11" t="s">
        <v>198</v>
      </c>
      <c r="O62" s="12" t="s">
        <v>199</v>
      </c>
      <c r="P62" s="10" t="s">
        <v>542</v>
      </c>
      <c r="Q62" s="10" t="s">
        <v>1313</v>
      </c>
    </row>
    <row r="63" spans="1:17" s="59" customFormat="1" ht="60" x14ac:dyDescent="0.25">
      <c r="A63" s="49">
        <f t="shared" si="0"/>
        <v>58</v>
      </c>
      <c r="B63" s="56">
        <v>42275</v>
      </c>
      <c r="C63" s="56">
        <v>42275</v>
      </c>
      <c r="D63" s="60">
        <v>946</v>
      </c>
      <c r="E63" s="61">
        <v>146394.57</v>
      </c>
      <c r="F63" s="61">
        <v>0</v>
      </c>
      <c r="G63" s="22" t="s">
        <v>200</v>
      </c>
      <c r="H63" s="22" t="s">
        <v>200</v>
      </c>
      <c r="I63" s="23" t="s">
        <v>19</v>
      </c>
      <c r="J63" s="62" t="s">
        <v>201</v>
      </c>
      <c r="K63" s="62" t="s">
        <v>14</v>
      </c>
      <c r="L63" s="62" t="s">
        <v>14</v>
      </c>
      <c r="M63" s="24" t="s">
        <v>202</v>
      </c>
      <c r="N63" s="63" t="s">
        <v>203</v>
      </c>
      <c r="O63" s="52" t="s">
        <v>204</v>
      </c>
      <c r="P63" s="62" t="s">
        <v>551</v>
      </c>
      <c r="Q63" s="62" t="s">
        <v>1211</v>
      </c>
    </row>
    <row r="64" spans="1:17" s="59" customFormat="1" ht="60" x14ac:dyDescent="0.25">
      <c r="A64" s="49">
        <f t="shared" si="0"/>
        <v>59</v>
      </c>
      <c r="B64" s="56">
        <v>42275</v>
      </c>
      <c r="C64" s="56">
        <v>42275</v>
      </c>
      <c r="D64" s="60" t="s">
        <v>604</v>
      </c>
      <c r="E64" s="61">
        <f>60660</f>
        <v>60660</v>
      </c>
      <c r="F64" s="61">
        <v>25</v>
      </c>
      <c r="G64" s="22" t="s">
        <v>205</v>
      </c>
      <c r="H64" s="22" t="s">
        <v>205</v>
      </c>
      <c r="I64" s="23" t="s">
        <v>206</v>
      </c>
      <c r="J64" s="62" t="s">
        <v>207</v>
      </c>
      <c r="K64" s="62" t="s">
        <v>14</v>
      </c>
      <c r="L64" s="62" t="s">
        <v>14</v>
      </c>
      <c r="M64" s="24" t="s">
        <v>208</v>
      </c>
      <c r="N64" s="63" t="s">
        <v>209</v>
      </c>
      <c r="O64" s="52" t="s">
        <v>210</v>
      </c>
      <c r="P64" s="62" t="s">
        <v>549</v>
      </c>
      <c r="Q64" s="62" t="s">
        <v>1328</v>
      </c>
    </row>
    <row r="65" spans="1:17" s="59" customFormat="1" ht="60" x14ac:dyDescent="0.25">
      <c r="A65" s="49">
        <f t="shared" si="0"/>
        <v>60</v>
      </c>
      <c r="B65" s="56">
        <v>42276</v>
      </c>
      <c r="C65" s="56">
        <v>42276</v>
      </c>
      <c r="D65" s="60">
        <v>952</v>
      </c>
      <c r="E65" s="61">
        <v>151262.97</v>
      </c>
      <c r="F65" s="61">
        <v>0</v>
      </c>
      <c r="G65" s="58" t="s">
        <v>211</v>
      </c>
      <c r="H65" s="58" t="s">
        <v>211</v>
      </c>
      <c r="I65" s="23" t="s">
        <v>19</v>
      </c>
      <c r="J65" s="62" t="s">
        <v>212</v>
      </c>
      <c r="K65" s="62" t="s">
        <v>14</v>
      </c>
      <c r="L65" s="62" t="s">
        <v>14</v>
      </c>
      <c r="M65" s="24" t="s">
        <v>187</v>
      </c>
      <c r="N65" s="63" t="s">
        <v>213</v>
      </c>
      <c r="O65" s="55" t="s">
        <v>214</v>
      </c>
      <c r="P65" s="62" t="s">
        <v>546</v>
      </c>
      <c r="Q65" s="62" t="s">
        <v>1329</v>
      </c>
    </row>
    <row r="66" spans="1:17" s="59" customFormat="1" ht="60" x14ac:dyDescent="0.25">
      <c r="A66" s="49">
        <f t="shared" si="0"/>
        <v>61</v>
      </c>
      <c r="B66" s="56">
        <v>42278</v>
      </c>
      <c r="C66" s="56">
        <v>42278</v>
      </c>
      <c r="D66" s="60">
        <v>959</v>
      </c>
      <c r="E66" s="61">
        <v>32744</v>
      </c>
      <c r="F66" s="61">
        <v>0</v>
      </c>
      <c r="G66" s="58" t="s">
        <v>215</v>
      </c>
      <c r="H66" s="58" t="s">
        <v>215</v>
      </c>
      <c r="I66" s="23" t="s">
        <v>19</v>
      </c>
      <c r="J66" s="62" t="s">
        <v>216</v>
      </c>
      <c r="K66" s="62" t="s">
        <v>26</v>
      </c>
      <c r="L66" s="62" t="s">
        <v>27</v>
      </c>
      <c r="M66" s="24" t="s">
        <v>217</v>
      </c>
      <c r="N66" s="63" t="s">
        <v>218</v>
      </c>
      <c r="O66" s="55" t="s">
        <v>219</v>
      </c>
      <c r="P66" s="62" t="s">
        <v>549</v>
      </c>
      <c r="Q66" s="62" t="s">
        <v>1330</v>
      </c>
    </row>
    <row r="67" spans="1:17" s="59" customFormat="1" ht="75" x14ac:dyDescent="0.25">
      <c r="A67" s="49">
        <f t="shared" si="0"/>
        <v>62</v>
      </c>
      <c r="B67" s="56">
        <v>42279</v>
      </c>
      <c r="C67" s="56">
        <v>42279</v>
      </c>
      <c r="D67" s="60">
        <v>967</v>
      </c>
      <c r="E67" s="61">
        <v>76404</v>
      </c>
      <c r="F67" s="61">
        <v>0</v>
      </c>
      <c r="G67" s="58" t="s">
        <v>215</v>
      </c>
      <c r="H67" s="58" t="s">
        <v>215</v>
      </c>
      <c r="I67" s="23" t="s">
        <v>19</v>
      </c>
      <c r="J67" s="62" t="s">
        <v>216</v>
      </c>
      <c r="K67" s="62" t="s">
        <v>26</v>
      </c>
      <c r="L67" s="62" t="s">
        <v>27</v>
      </c>
      <c r="M67" s="24" t="s">
        <v>217</v>
      </c>
      <c r="N67" s="63" t="s">
        <v>218</v>
      </c>
      <c r="O67" s="55" t="s">
        <v>220</v>
      </c>
      <c r="P67" s="62" t="s">
        <v>549</v>
      </c>
      <c r="Q67" s="62" t="s">
        <v>1331</v>
      </c>
    </row>
    <row r="68" spans="1:17" s="59" customFormat="1" ht="75" x14ac:dyDescent="0.25">
      <c r="A68" s="49">
        <f t="shared" si="0"/>
        <v>63</v>
      </c>
      <c r="B68" s="56">
        <v>42278</v>
      </c>
      <c r="C68" s="56">
        <v>42278</v>
      </c>
      <c r="D68" s="60">
        <v>960</v>
      </c>
      <c r="E68" s="61">
        <v>49941.14</v>
      </c>
      <c r="F68" s="61">
        <v>0</v>
      </c>
      <c r="G68" s="58" t="s">
        <v>215</v>
      </c>
      <c r="H68" s="58" t="s">
        <v>215</v>
      </c>
      <c r="I68" s="23" t="s">
        <v>19</v>
      </c>
      <c r="J68" s="62" t="s">
        <v>221</v>
      </c>
      <c r="K68" s="62" t="s">
        <v>26</v>
      </c>
      <c r="L68" s="62" t="s">
        <v>27</v>
      </c>
      <c r="M68" s="24" t="s">
        <v>217</v>
      </c>
      <c r="N68" s="63" t="s">
        <v>218</v>
      </c>
      <c r="O68" s="55" t="s">
        <v>222</v>
      </c>
      <c r="P68" s="62" t="s">
        <v>609</v>
      </c>
      <c r="Q68" s="62" t="s">
        <v>1357</v>
      </c>
    </row>
    <row r="69" spans="1:17" s="59" customFormat="1" ht="75" x14ac:dyDescent="0.25">
      <c r="A69" s="49">
        <f t="shared" si="0"/>
        <v>64</v>
      </c>
      <c r="B69" s="56">
        <v>42278</v>
      </c>
      <c r="C69" s="56">
        <v>42278</v>
      </c>
      <c r="D69" s="60">
        <v>962</v>
      </c>
      <c r="E69" s="61">
        <v>373956.9</v>
      </c>
      <c r="F69" s="61">
        <v>0</v>
      </c>
      <c r="G69" s="58" t="s">
        <v>95</v>
      </c>
      <c r="H69" s="58" t="s">
        <v>95</v>
      </c>
      <c r="I69" s="23" t="s">
        <v>19</v>
      </c>
      <c r="J69" s="62" t="s">
        <v>96</v>
      </c>
      <c r="K69" s="62" t="s">
        <v>14</v>
      </c>
      <c r="L69" s="62" t="s">
        <v>14</v>
      </c>
      <c r="M69" s="24" t="s">
        <v>65</v>
      </c>
      <c r="N69" s="63" t="s">
        <v>97</v>
      </c>
      <c r="O69" s="55" t="s">
        <v>223</v>
      </c>
      <c r="P69" s="62" t="s">
        <v>611</v>
      </c>
      <c r="Q69" s="62" t="s">
        <v>1305</v>
      </c>
    </row>
    <row r="70" spans="1:17" s="59" customFormat="1" ht="75" x14ac:dyDescent="0.25">
      <c r="A70" s="49">
        <f t="shared" si="0"/>
        <v>65</v>
      </c>
      <c r="B70" s="56">
        <v>42278</v>
      </c>
      <c r="C70" s="56">
        <v>42278</v>
      </c>
      <c r="D70" s="60">
        <v>2223</v>
      </c>
      <c r="E70" s="61">
        <v>84060</v>
      </c>
      <c r="F70" s="61">
        <v>0</v>
      </c>
      <c r="G70" s="58" t="s">
        <v>224</v>
      </c>
      <c r="H70" s="58" t="s">
        <v>224</v>
      </c>
      <c r="I70" s="23" t="s">
        <v>12</v>
      </c>
      <c r="J70" s="62" t="s">
        <v>225</v>
      </c>
      <c r="K70" s="62" t="s">
        <v>14</v>
      </c>
      <c r="L70" s="62" t="s">
        <v>14</v>
      </c>
      <c r="M70" s="24" t="s">
        <v>15</v>
      </c>
      <c r="N70" s="63" t="s">
        <v>16</v>
      </c>
      <c r="O70" s="55" t="s">
        <v>226</v>
      </c>
      <c r="P70" s="62" t="s">
        <v>609</v>
      </c>
      <c r="Q70" s="62" t="s">
        <v>1358</v>
      </c>
    </row>
    <row r="71" spans="1:17" s="59" customFormat="1" ht="75" x14ac:dyDescent="0.25">
      <c r="A71" s="49">
        <f t="shared" si="0"/>
        <v>66</v>
      </c>
      <c r="B71" s="56">
        <v>42278</v>
      </c>
      <c r="C71" s="56">
        <v>42278</v>
      </c>
      <c r="D71" s="60">
        <v>961</v>
      </c>
      <c r="E71" s="61">
        <v>230993.14</v>
      </c>
      <c r="F71" s="61">
        <v>0</v>
      </c>
      <c r="G71" s="58" t="s">
        <v>227</v>
      </c>
      <c r="H71" s="58" t="s">
        <v>227</v>
      </c>
      <c r="I71" s="23" t="s">
        <v>19</v>
      </c>
      <c r="J71" s="62" t="s">
        <v>54</v>
      </c>
      <c r="K71" s="62" t="s">
        <v>14</v>
      </c>
      <c r="L71" s="62" t="s">
        <v>14</v>
      </c>
      <c r="M71" s="24" t="s">
        <v>228</v>
      </c>
      <c r="N71" s="63" t="s">
        <v>229</v>
      </c>
      <c r="O71" s="55" t="s">
        <v>230</v>
      </c>
      <c r="P71" s="62" t="s">
        <v>551</v>
      </c>
      <c r="Q71" s="62" t="s">
        <v>1163</v>
      </c>
    </row>
    <row r="72" spans="1:17" s="59" customFormat="1" ht="75" x14ac:dyDescent="0.25">
      <c r="A72" s="49">
        <f t="shared" ref="A72:A135" si="1">A71+1</f>
        <v>67</v>
      </c>
      <c r="B72" s="56">
        <v>42278</v>
      </c>
      <c r="C72" s="56">
        <v>42278</v>
      </c>
      <c r="D72" s="60">
        <v>16</v>
      </c>
      <c r="E72" s="61">
        <v>240000</v>
      </c>
      <c r="F72" s="61">
        <v>0</v>
      </c>
      <c r="G72" s="58" t="s">
        <v>117</v>
      </c>
      <c r="H72" s="58" t="s">
        <v>117</v>
      </c>
      <c r="I72" s="23" t="s">
        <v>118</v>
      </c>
      <c r="J72" s="62" t="s">
        <v>119</v>
      </c>
      <c r="K72" s="62" t="s">
        <v>14</v>
      </c>
      <c r="L72" s="62" t="s">
        <v>14</v>
      </c>
      <c r="M72" s="24" t="s">
        <v>120</v>
      </c>
      <c r="N72" s="63" t="s">
        <v>121</v>
      </c>
      <c r="O72" s="55" t="s">
        <v>231</v>
      </c>
      <c r="P72" s="62" t="s">
        <v>577</v>
      </c>
      <c r="Q72" s="62" t="s">
        <v>1164</v>
      </c>
    </row>
    <row r="73" spans="1:17" s="59" customFormat="1" ht="60" x14ac:dyDescent="0.25">
      <c r="A73" s="49">
        <f t="shared" si="1"/>
        <v>68</v>
      </c>
      <c r="B73" s="56">
        <v>42283</v>
      </c>
      <c r="C73" s="56">
        <v>42283</v>
      </c>
      <c r="D73" s="60">
        <v>2242</v>
      </c>
      <c r="E73" s="61">
        <v>68580</v>
      </c>
      <c r="F73" s="61">
        <v>0</v>
      </c>
      <c r="G73" s="58" t="s">
        <v>232</v>
      </c>
      <c r="H73" s="58" t="s">
        <v>232</v>
      </c>
      <c r="I73" s="23" t="s">
        <v>12</v>
      </c>
      <c r="J73" s="62" t="s">
        <v>59</v>
      </c>
      <c r="K73" s="62" t="s">
        <v>14</v>
      </c>
      <c r="L73" s="62" t="s">
        <v>14</v>
      </c>
      <c r="M73" s="24" t="s">
        <v>233</v>
      </c>
      <c r="N73" s="63" t="s">
        <v>234</v>
      </c>
      <c r="O73" s="55" t="s">
        <v>235</v>
      </c>
      <c r="P73" s="62" t="s">
        <v>542</v>
      </c>
      <c r="Q73" s="62" t="s">
        <v>1165</v>
      </c>
    </row>
    <row r="74" spans="1:17" s="59" customFormat="1" ht="60" x14ac:dyDescent="0.25">
      <c r="A74" s="49">
        <f t="shared" si="1"/>
        <v>69</v>
      </c>
      <c r="B74" s="56">
        <v>42285</v>
      </c>
      <c r="C74" s="56">
        <v>42285</v>
      </c>
      <c r="D74" s="60">
        <v>985</v>
      </c>
      <c r="E74" s="61">
        <v>150216</v>
      </c>
      <c r="F74" s="61">
        <v>0</v>
      </c>
      <c r="G74" s="58" t="s">
        <v>236</v>
      </c>
      <c r="H74" s="58" t="s">
        <v>236</v>
      </c>
      <c r="I74" s="23" t="s">
        <v>19</v>
      </c>
      <c r="J74" s="62" t="s">
        <v>59</v>
      </c>
      <c r="K74" s="62" t="s">
        <v>14</v>
      </c>
      <c r="L74" s="62" t="s">
        <v>14</v>
      </c>
      <c r="M74" s="24" t="s">
        <v>237</v>
      </c>
      <c r="N74" s="63" t="s">
        <v>142</v>
      </c>
      <c r="O74" s="55" t="s">
        <v>238</v>
      </c>
      <c r="P74" s="62" t="s">
        <v>542</v>
      </c>
      <c r="Q74" s="62" t="s">
        <v>1166</v>
      </c>
    </row>
    <row r="75" spans="1:17" s="59" customFormat="1" ht="60" x14ac:dyDescent="0.25">
      <c r="A75" s="49">
        <f t="shared" si="1"/>
        <v>70</v>
      </c>
      <c r="B75" s="56">
        <v>42285</v>
      </c>
      <c r="C75" s="56">
        <v>42285</v>
      </c>
      <c r="D75" s="60">
        <v>992</v>
      </c>
      <c r="E75" s="61">
        <v>180000</v>
      </c>
      <c r="F75" s="61">
        <v>0</v>
      </c>
      <c r="G75" s="58" t="s">
        <v>239</v>
      </c>
      <c r="H75" s="58" t="s">
        <v>239</v>
      </c>
      <c r="I75" s="23" t="s">
        <v>19</v>
      </c>
      <c r="J75" s="62" t="s">
        <v>240</v>
      </c>
      <c r="K75" s="62" t="s">
        <v>14</v>
      </c>
      <c r="L75" s="62" t="s">
        <v>14</v>
      </c>
      <c r="M75" s="24" t="s">
        <v>180</v>
      </c>
      <c r="N75" s="63" t="s">
        <v>241</v>
      </c>
      <c r="O75" s="55" t="s">
        <v>242</v>
      </c>
      <c r="P75" s="62" t="s">
        <v>562</v>
      </c>
      <c r="Q75" s="62" t="s">
        <v>1167</v>
      </c>
    </row>
    <row r="76" spans="1:17" s="59" customFormat="1" ht="75" x14ac:dyDescent="0.25">
      <c r="A76" s="49">
        <f t="shared" si="1"/>
        <v>71</v>
      </c>
      <c r="B76" s="56">
        <v>42291</v>
      </c>
      <c r="C76" s="56">
        <v>42291</v>
      </c>
      <c r="D76" s="60">
        <v>1010</v>
      </c>
      <c r="E76" s="61">
        <v>74025</v>
      </c>
      <c r="F76" s="61">
        <v>0</v>
      </c>
      <c r="G76" s="58" t="s">
        <v>135</v>
      </c>
      <c r="H76" s="58" t="s">
        <v>135</v>
      </c>
      <c r="I76" s="23" t="s">
        <v>19</v>
      </c>
      <c r="J76" s="62" t="s">
        <v>131</v>
      </c>
      <c r="K76" s="62" t="s">
        <v>14</v>
      </c>
      <c r="L76" s="62" t="s">
        <v>14</v>
      </c>
      <c r="M76" s="24" t="s">
        <v>132</v>
      </c>
      <c r="N76" s="63" t="s">
        <v>136</v>
      </c>
      <c r="O76" s="55" t="s">
        <v>243</v>
      </c>
      <c r="P76" s="62" t="s">
        <v>540</v>
      </c>
      <c r="Q76" s="62" t="s">
        <v>1168</v>
      </c>
    </row>
    <row r="77" spans="1:17" s="59" customFormat="1" ht="75" x14ac:dyDescent="0.25">
      <c r="A77" s="49">
        <f t="shared" si="1"/>
        <v>72</v>
      </c>
      <c r="B77" s="56">
        <v>42291</v>
      </c>
      <c r="C77" s="56">
        <v>42291</v>
      </c>
      <c r="D77" s="60">
        <v>1011</v>
      </c>
      <c r="E77" s="61">
        <v>78960</v>
      </c>
      <c r="F77" s="61">
        <v>0</v>
      </c>
      <c r="G77" s="58" t="s">
        <v>130</v>
      </c>
      <c r="H77" s="58" t="s">
        <v>130</v>
      </c>
      <c r="I77" s="23" t="s">
        <v>19</v>
      </c>
      <c r="J77" s="62" t="s">
        <v>131</v>
      </c>
      <c r="K77" s="62" t="s">
        <v>14</v>
      </c>
      <c r="L77" s="62" t="s">
        <v>14</v>
      </c>
      <c r="M77" s="24" t="s">
        <v>132</v>
      </c>
      <c r="N77" s="63" t="s">
        <v>133</v>
      </c>
      <c r="O77" s="55" t="s">
        <v>244</v>
      </c>
      <c r="P77" s="62" t="s">
        <v>540</v>
      </c>
      <c r="Q77" s="62" t="s">
        <v>1169</v>
      </c>
    </row>
    <row r="78" spans="1:17" s="59" customFormat="1" ht="75" x14ac:dyDescent="0.25">
      <c r="A78" s="49">
        <f t="shared" si="1"/>
        <v>73</v>
      </c>
      <c r="B78" s="56">
        <v>42290</v>
      </c>
      <c r="C78" s="56">
        <v>42290</v>
      </c>
      <c r="D78" s="60">
        <v>2288</v>
      </c>
      <c r="E78" s="61">
        <v>142594.31</v>
      </c>
      <c r="F78" s="61">
        <v>0</v>
      </c>
      <c r="G78" s="58" t="s">
        <v>154</v>
      </c>
      <c r="H78" s="58" t="s">
        <v>154</v>
      </c>
      <c r="I78" s="23" t="s">
        <v>12</v>
      </c>
      <c r="J78" s="62" t="s">
        <v>155</v>
      </c>
      <c r="K78" s="62" t="s">
        <v>14</v>
      </c>
      <c r="L78" s="62" t="s">
        <v>14</v>
      </c>
      <c r="M78" s="24" t="s">
        <v>156</v>
      </c>
      <c r="N78" s="63" t="s">
        <v>157</v>
      </c>
      <c r="O78" s="55" t="s">
        <v>245</v>
      </c>
      <c r="P78" s="62" t="s">
        <v>562</v>
      </c>
      <c r="Q78" s="62" t="s">
        <v>1359</v>
      </c>
    </row>
    <row r="79" spans="1:17" s="59" customFormat="1" ht="72.75" customHeight="1" x14ac:dyDescent="0.25">
      <c r="A79" s="49">
        <f t="shared" si="1"/>
        <v>74</v>
      </c>
      <c r="B79" s="56">
        <v>42291</v>
      </c>
      <c r="C79" s="56">
        <v>42291</v>
      </c>
      <c r="D79" s="60">
        <v>1008</v>
      </c>
      <c r="E79" s="61">
        <v>59596.04</v>
      </c>
      <c r="F79" s="61">
        <v>0</v>
      </c>
      <c r="G79" s="58" t="s">
        <v>246</v>
      </c>
      <c r="H79" s="58" t="s">
        <v>246</v>
      </c>
      <c r="I79" s="23" t="s">
        <v>19</v>
      </c>
      <c r="J79" s="62" t="s">
        <v>247</v>
      </c>
      <c r="K79" s="62" t="s">
        <v>26</v>
      </c>
      <c r="L79" s="62" t="s">
        <v>248</v>
      </c>
      <c r="M79" s="24" t="s">
        <v>141</v>
      </c>
      <c r="N79" s="63" t="s">
        <v>78</v>
      </c>
      <c r="O79" s="55" t="s">
        <v>249</v>
      </c>
      <c r="P79" s="62" t="s">
        <v>540</v>
      </c>
      <c r="Q79" s="10" t="s">
        <v>1658</v>
      </c>
    </row>
    <row r="80" spans="1:17" s="59" customFormat="1" ht="75" x14ac:dyDescent="0.25">
      <c r="A80" s="49">
        <f t="shared" si="1"/>
        <v>75</v>
      </c>
      <c r="B80" s="56">
        <v>42291</v>
      </c>
      <c r="C80" s="56">
        <v>42291</v>
      </c>
      <c r="D80" s="60">
        <v>1006</v>
      </c>
      <c r="E80" s="61">
        <v>185276.6</v>
      </c>
      <c r="F80" s="61">
        <v>0</v>
      </c>
      <c r="G80" s="58" t="s">
        <v>250</v>
      </c>
      <c r="H80" s="58" t="s">
        <v>250</v>
      </c>
      <c r="I80" s="23" t="s">
        <v>19</v>
      </c>
      <c r="J80" s="62" t="s">
        <v>251</v>
      </c>
      <c r="K80" s="62" t="s">
        <v>14</v>
      </c>
      <c r="L80" s="62" t="s">
        <v>14</v>
      </c>
      <c r="M80" s="24" t="s">
        <v>252</v>
      </c>
      <c r="N80" s="63" t="s">
        <v>253</v>
      </c>
      <c r="O80" s="55" t="s">
        <v>254</v>
      </c>
      <c r="P80" s="62" t="s">
        <v>546</v>
      </c>
      <c r="Q80" s="62" t="s">
        <v>1360</v>
      </c>
    </row>
    <row r="81" spans="1:17" s="59" customFormat="1" ht="75" x14ac:dyDescent="0.25">
      <c r="A81" s="49">
        <f t="shared" si="1"/>
        <v>76</v>
      </c>
      <c r="B81" s="56">
        <v>42291</v>
      </c>
      <c r="C81" s="56">
        <v>42291</v>
      </c>
      <c r="D81" s="60">
        <v>1007</v>
      </c>
      <c r="E81" s="61">
        <v>190249.74</v>
      </c>
      <c r="F81" s="61">
        <v>0</v>
      </c>
      <c r="G81" s="58" t="s">
        <v>250</v>
      </c>
      <c r="H81" s="58" t="s">
        <v>250</v>
      </c>
      <c r="I81" s="23" t="s">
        <v>19</v>
      </c>
      <c r="J81" s="62" t="s">
        <v>255</v>
      </c>
      <c r="K81" s="62" t="s">
        <v>14</v>
      </c>
      <c r="L81" s="62" t="s">
        <v>14</v>
      </c>
      <c r="M81" s="24" t="s">
        <v>252</v>
      </c>
      <c r="N81" s="63" t="s">
        <v>253</v>
      </c>
      <c r="O81" s="55" t="s">
        <v>256</v>
      </c>
      <c r="P81" s="62" t="s">
        <v>546</v>
      </c>
      <c r="Q81" s="62" t="s">
        <v>1178</v>
      </c>
    </row>
    <row r="82" spans="1:17" s="59" customFormat="1" ht="75" x14ac:dyDescent="0.25">
      <c r="A82" s="49">
        <f t="shared" si="1"/>
        <v>77</v>
      </c>
      <c r="B82" s="56">
        <v>42291</v>
      </c>
      <c r="C82" s="56">
        <v>42291</v>
      </c>
      <c r="D82" s="60">
        <v>1013</v>
      </c>
      <c r="E82" s="61">
        <v>70671.5</v>
      </c>
      <c r="F82" s="61">
        <v>0</v>
      </c>
      <c r="G82" s="58" t="s">
        <v>250</v>
      </c>
      <c r="H82" s="58" t="s">
        <v>250</v>
      </c>
      <c r="I82" s="23" t="s">
        <v>19</v>
      </c>
      <c r="J82" s="62" t="s">
        <v>257</v>
      </c>
      <c r="K82" s="62" t="s">
        <v>14</v>
      </c>
      <c r="L82" s="62" t="s">
        <v>14</v>
      </c>
      <c r="M82" s="24" t="s">
        <v>252</v>
      </c>
      <c r="N82" s="63" t="s">
        <v>253</v>
      </c>
      <c r="O82" s="55" t="s">
        <v>258</v>
      </c>
      <c r="P82" s="62" t="s">
        <v>546</v>
      </c>
      <c r="Q82" s="62" t="s">
        <v>1177</v>
      </c>
    </row>
    <row r="83" spans="1:17" s="59" customFormat="1" ht="60" x14ac:dyDescent="0.25">
      <c r="A83" s="49">
        <f t="shared" si="1"/>
        <v>78</v>
      </c>
      <c r="B83" s="56">
        <v>42291</v>
      </c>
      <c r="C83" s="56">
        <v>42291</v>
      </c>
      <c r="D83" s="60">
        <v>1009</v>
      </c>
      <c r="E83" s="61">
        <v>70093.53</v>
      </c>
      <c r="F83" s="61">
        <v>0</v>
      </c>
      <c r="G83" s="58" t="s">
        <v>259</v>
      </c>
      <c r="H83" s="58" t="s">
        <v>259</v>
      </c>
      <c r="I83" s="23" t="s">
        <v>19</v>
      </c>
      <c r="J83" s="62" t="s">
        <v>260</v>
      </c>
      <c r="K83" s="62" t="s">
        <v>14</v>
      </c>
      <c r="L83" s="62" t="s">
        <v>14</v>
      </c>
      <c r="M83" s="24" t="s">
        <v>109</v>
      </c>
      <c r="N83" s="63" t="s">
        <v>261</v>
      </c>
      <c r="O83" s="55" t="s">
        <v>262</v>
      </c>
      <c r="P83" s="62" t="s">
        <v>573</v>
      </c>
      <c r="Q83" s="62" t="s">
        <v>1176</v>
      </c>
    </row>
    <row r="84" spans="1:17" s="59" customFormat="1" ht="45" x14ac:dyDescent="0.25">
      <c r="A84" s="49">
        <f t="shared" si="1"/>
        <v>79</v>
      </c>
      <c r="B84" s="56">
        <v>42297</v>
      </c>
      <c r="C84" s="56">
        <v>42297</v>
      </c>
      <c r="D84" s="60">
        <v>18</v>
      </c>
      <c r="E84" s="61">
        <v>71801.100000000006</v>
      </c>
      <c r="F84" s="61">
        <v>0</v>
      </c>
      <c r="G84" s="58" t="s">
        <v>263</v>
      </c>
      <c r="H84" s="58" t="s">
        <v>263</v>
      </c>
      <c r="I84" s="23" t="s">
        <v>118</v>
      </c>
      <c r="J84" s="62" t="s">
        <v>264</v>
      </c>
      <c r="K84" s="62" t="s">
        <v>14</v>
      </c>
      <c r="L84" s="62" t="s">
        <v>14</v>
      </c>
      <c r="M84" s="24" t="s">
        <v>65</v>
      </c>
      <c r="N84" s="63" t="s">
        <v>265</v>
      </c>
      <c r="O84" s="55" t="s">
        <v>266</v>
      </c>
      <c r="P84" s="62" t="s">
        <v>549</v>
      </c>
      <c r="Q84" s="62" t="s">
        <v>1175</v>
      </c>
    </row>
    <row r="85" spans="1:17" s="59" customFormat="1" ht="75" x14ac:dyDescent="0.25">
      <c r="A85" s="49">
        <f t="shared" si="1"/>
        <v>80</v>
      </c>
      <c r="B85" s="56">
        <v>42300</v>
      </c>
      <c r="C85" s="56">
        <v>42300</v>
      </c>
      <c r="D85" s="60">
        <v>1047</v>
      </c>
      <c r="E85" s="61">
        <v>222987</v>
      </c>
      <c r="F85" s="61">
        <v>0</v>
      </c>
      <c r="G85" s="58" t="s">
        <v>200</v>
      </c>
      <c r="H85" s="58" t="s">
        <v>200</v>
      </c>
      <c r="I85" s="23" t="s">
        <v>19</v>
      </c>
      <c r="J85" s="62" t="s">
        <v>627</v>
      </c>
      <c r="K85" s="62" t="s">
        <v>14</v>
      </c>
      <c r="L85" s="62" t="s">
        <v>14</v>
      </c>
      <c r="M85" s="24" t="s">
        <v>202</v>
      </c>
      <c r="N85" s="63" t="s">
        <v>203</v>
      </c>
      <c r="O85" s="55" t="s">
        <v>267</v>
      </c>
      <c r="P85" s="62" t="s">
        <v>551</v>
      </c>
      <c r="Q85" s="10" t="s">
        <v>1657</v>
      </c>
    </row>
    <row r="86" spans="1:17" s="59" customFormat="1" ht="75" x14ac:dyDescent="0.25">
      <c r="A86" s="49">
        <f t="shared" si="1"/>
        <v>81</v>
      </c>
      <c r="B86" s="56">
        <v>42300</v>
      </c>
      <c r="C86" s="56">
        <v>42300</v>
      </c>
      <c r="D86" s="60">
        <v>2370</v>
      </c>
      <c r="E86" s="61">
        <v>290500</v>
      </c>
      <c r="F86" s="61">
        <v>0</v>
      </c>
      <c r="G86" s="58" t="s">
        <v>224</v>
      </c>
      <c r="H86" s="58" t="s">
        <v>224</v>
      </c>
      <c r="I86" s="23" t="s">
        <v>12</v>
      </c>
      <c r="J86" s="62" t="s">
        <v>128</v>
      </c>
      <c r="K86" s="62" t="s">
        <v>14</v>
      </c>
      <c r="L86" s="62" t="s">
        <v>14</v>
      </c>
      <c r="M86" s="24" t="s">
        <v>15</v>
      </c>
      <c r="N86" s="63" t="s">
        <v>16</v>
      </c>
      <c r="O86" s="55" t="s">
        <v>268</v>
      </c>
      <c r="P86" s="62" t="s">
        <v>542</v>
      </c>
      <c r="Q86" s="62" t="s">
        <v>1170</v>
      </c>
    </row>
    <row r="87" spans="1:17" s="59" customFormat="1" ht="60" x14ac:dyDescent="0.25">
      <c r="A87" s="49">
        <f t="shared" si="1"/>
        <v>82</v>
      </c>
      <c r="B87" s="56">
        <v>42300</v>
      </c>
      <c r="C87" s="56">
        <v>42300</v>
      </c>
      <c r="D87" s="60">
        <v>1048</v>
      </c>
      <c r="E87" s="61">
        <v>63758.400000000001</v>
      </c>
      <c r="F87" s="61">
        <v>0</v>
      </c>
      <c r="G87" s="58" t="s">
        <v>269</v>
      </c>
      <c r="H87" s="58" t="s">
        <v>269</v>
      </c>
      <c r="I87" s="23" t="s">
        <v>19</v>
      </c>
      <c r="J87" s="62" t="s">
        <v>630</v>
      </c>
      <c r="K87" s="62" t="s">
        <v>14</v>
      </c>
      <c r="L87" s="62" t="s">
        <v>14</v>
      </c>
      <c r="M87" s="24" t="s">
        <v>271</v>
      </c>
      <c r="N87" s="63" t="s">
        <v>253</v>
      </c>
      <c r="O87" s="55" t="s">
        <v>272</v>
      </c>
      <c r="P87" s="62" t="s">
        <v>577</v>
      </c>
      <c r="Q87" s="62" t="s">
        <v>1171</v>
      </c>
    </row>
    <row r="88" spans="1:17" s="59" customFormat="1" ht="45" x14ac:dyDescent="0.25">
      <c r="A88" s="49">
        <f t="shared" si="1"/>
        <v>83</v>
      </c>
      <c r="B88" s="56">
        <v>42304</v>
      </c>
      <c r="C88" s="56">
        <v>42304</v>
      </c>
      <c r="D88" s="60">
        <v>2417</v>
      </c>
      <c r="E88" s="61">
        <v>127500</v>
      </c>
      <c r="F88" s="61">
        <v>0</v>
      </c>
      <c r="G88" s="58" t="s">
        <v>273</v>
      </c>
      <c r="H88" s="58" t="s">
        <v>273</v>
      </c>
      <c r="I88" s="23" t="s">
        <v>12</v>
      </c>
      <c r="J88" s="62" t="s">
        <v>274</v>
      </c>
      <c r="K88" s="62" t="s">
        <v>14</v>
      </c>
      <c r="L88" s="62" t="s">
        <v>14</v>
      </c>
      <c r="M88" s="24" t="s">
        <v>275</v>
      </c>
      <c r="N88" s="63" t="s">
        <v>152</v>
      </c>
      <c r="O88" s="55" t="s">
        <v>276</v>
      </c>
      <c r="P88" s="62" t="s">
        <v>542</v>
      </c>
      <c r="Q88" s="62" t="s">
        <v>1172</v>
      </c>
    </row>
    <row r="89" spans="1:17" s="59" customFormat="1" ht="60" x14ac:dyDescent="0.25">
      <c r="A89" s="49">
        <f t="shared" si="1"/>
        <v>84</v>
      </c>
      <c r="B89" s="56">
        <v>42304</v>
      </c>
      <c r="C89" s="56">
        <v>42304</v>
      </c>
      <c r="D89" s="60">
        <v>2416</v>
      </c>
      <c r="E89" s="61">
        <v>196140</v>
      </c>
      <c r="F89" s="61">
        <v>0</v>
      </c>
      <c r="G89" s="58" t="s">
        <v>224</v>
      </c>
      <c r="H89" s="58" t="s">
        <v>224</v>
      </c>
      <c r="I89" s="23" t="s">
        <v>12</v>
      </c>
      <c r="J89" s="62" t="s">
        <v>225</v>
      </c>
      <c r="K89" s="62" t="s">
        <v>14</v>
      </c>
      <c r="L89" s="62" t="s">
        <v>14</v>
      </c>
      <c r="M89" s="24" t="s">
        <v>15</v>
      </c>
      <c r="N89" s="63" t="s">
        <v>16</v>
      </c>
      <c r="O89" s="55" t="s">
        <v>277</v>
      </c>
      <c r="P89" s="62" t="s">
        <v>609</v>
      </c>
      <c r="Q89" s="62" t="s">
        <v>1173</v>
      </c>
    </row>
    <row r="90" spans="1:17" s="59" customFormat="1" ht="60" x14ac:dyDescent="0.25">
      <c r="A90" s="49">
        <f t="shared" si="1"/>
        <v>85</v>
      </c>
      <c r="B90" s="56">
        <v>42304</v>
      </c>
      <c r="C90" s="56">
        <v>42304</v>
      </c>
      <c r="D90" s="60">
        <v>1054</v>
      </c>
      <c r="E90" s="61">
        <v>154000</v>
      </c>
      <c r="F90" s="61">
        <v>0</v>
      </c>
      <c r="G90" s="58" t="s">
        <v>165</v>
      </c>
      <c r="H90" s="58" t="s">
        <v>165</v>
      </c>
      <c r="I90" s="23" t="s">
        <v>19</v>
      </c>
      <c r="J90" s="62" t="s">
        <v>166</v>
      </c>
      <c r="K90" s="62" t="s">
        <v>14</v>
      </c>
      <c r="L90" s="62" t="s">
        <v>14</v>
      </c>
      <c r="M90" s="24" t="s">
        <v>167</v>
      </c>
      <c r="N90" s="63" t="s">
        <v>168</v>
      </c>
      <c r="O90" s="55" t="s">
        <v>278</v>
      </c>
      <c r="P90" s="62" t="s">
        <v>551</v>
      </c>
      <c r="Q90" s="62" t="s">
        <v>1174</v>
      </c>
    </row>
    <row r="91" spans="1:17" s="59" customFormat="1" ht="60" x14ac:dyDescent="0.25">
      <c r="A91" s="49">
        <f t="shared" si="1"/>
        <v>86</v>
      </c>
      <c r="B91" s="56">
        <v>42304</v>
      </c>
      <c r="C91" s="56">
        <v>42304</v>
      </c>
      <c r="D91" s="60">
        <v>1055</v>
      </c>
      <c r="E91" s="61">
        <v>103386.5</v>
      </c>
      <c r="F91" s="61">
        <v>0</v>
      </c>
      <c r="G91" s="58" t="s">
        <v>48</v>
      </c>
      <c r="H91" s="58" t="s">
        <v>48</v>
      </c>
      <c r="I91" s="23" t="s">
        <v>19</v>
      </c>
      <c r="J91" s="62" t="s">
        <v>49</v>
      </c>
      <c r="K91" s="62" t="s">
        <v>14</v>
      </c>
      <c r="L91" s="62" t="s">
        <v>14</v>
      </c>
      <c r="M91" s="24" t="s">
        <v>50</v>
      </c>
      <c r="N91" s="63" t="s">
        <v>51</v>
      </c>
      <c r="O91" s="55" t="s">
        <v>279</v>
      </c>
      <c r="P91" s="62" t="s">
        <v>549</v>
      </c>
      <c r="Q91" s="62" t="s">
        <v>1361</v>
      </c>
    </row>
    <row r="92" spans="1:17" s="59" customFormat="1" ht="60" x14ac:dyDescent="0.25">
      <c r="A92" s="49">
        <f t="shared" si="1"/>
        <v>87</v>
      </c>
      <c r="B92" s="56">
        <v>42304</v>
      </c>
      <c r="C92" s="56">
        <v>42304</v>
      </c>
      <c r="D92" s="60">
        <v>1056</v>
      </c>
      <c r="E92" s="61">
        <v>208906.61</v>
      </c>
      <c r="F92" s="61">
        <v>0</v>
      </c>
      <c r="G92" s="58" t="s">
        <v>145</v>
      </c>
      <c r="H92" s="58" t="s">
        <v>145</v>
      </c>
      <c r="I92" s="23" t="s">
        <v>19</v>
      </c>
      <c r="J92" s="62" t="s">
        <v>146</v>
      </c>
      <c r="K92" s="62" t="s">
        <v>14</v>
      </c>
      <c r="L92" s="62" t="s">
        <v>14</v>
      </c>
      <c r="M92" s="24" t="s">
        <v>147</v>
      </c>
      <c r="N92" s="63" t="s">
        <v>148</v>
      </c>
      <c r="O92" s="55" t="s">
        <v>280</v>
      </c>
      <c r="P92" s="62" t="s">
        <v>551</v>
      </c>
      <c r="Q92" s="62" t="s">
        <v>1362</v>
      </c>
    </row>
    <row r="93" spans="1:17" s="59" customFormat="1" ht="45" x14ac:dyDescent="0.25">
      <c r="A93" s="49">
        <f t="shared" si="1"/>
        <v>88</v>
      </c>
      <c r="B93" s="56">
        <v>42304</v>
      </c>
      <c r="C93" s="56">
        <v>42304</v>
      </c>
      <c r="D93" s="60">
        <v>1060</v>
      </c>
      <c r="E93" s="61">
        <v>72084.31</v>
      </c>
      <c r="F93" s="61">
        <v>0</v>
      </c>
      <c r="G93" s="58" t="s">
        <v>281</v>
      </c>
      <c r="H93" s="58" t="s">
        <v>281</v>
      </c>
      <c r="I93" s="23" t="s">
        <v>19</v>
      </c>
      <c r="J93" s="62" t="s">
        <v>282</v>
      </c>
      <c r="K93" s="62" t="s">
        <v>26</v>
      </c>
      <c r="L93" s="62" t="s">
        <v>283</v>
      </c>
      <c r="M93" s="62" t="s">
        <v>194</v>
      </c>
      <c r="N93" s="63" t="s">
        <v>61</v>
      </c>
      <c r="O93" s="55" t="s">
        <v>284</v>
      </c>
      <c r="P93" s="62" t="s">
        <v>537</v>
      </c>
      <c r="Q93" s="62" t="s">
        <v>1188</v>
      </c>
    </row>
    <row r="94" spans="1:17" s="59" customFormat="1" ht="45" x14ac:dyDescent="0.25">
      <c r="A94" s="49">
        <f t="shared" si="1"/>
        <v>89</v>
      </c>
      <c r="B94" s="56">
        <v>42304</v>
      </c>
      <c r="C94" s="56">
        <v>42304</v>
      </c>
      <c r="D94" s="60">
        <v>1059</v>
      </c>
      <c r="E94" s="61">
        <v>149622</v>
      </c>
      <c r="F94" s="61">
        <v>0</v>
      </c>
      <c r="G94" s="58" t="s">
        <v>281</v>
      </c>
      <c r="H94" s="58" t="s">
        <v>281</v>
      </c>
      <c r="I94" s="23" t="s">
        <v>19</v>
      </c>
      <c r="J94" s="62" t="s">
        <v>285</v>
      </c>
      <c r="K94" s="62" t="s">
        <v>26</v>
      </c>
      <c r="L94" s="62" t="s">
        <v>283</v>
      </c>
      <c r="M94" s="62" t="s">
        <v>194</v>
      </c>
      <c r="N94" s="63" t="s">
        <v>286</v>
      </c>
      <c r="O94" s="55" t="s">
        <v>287</v>
      </c>
      <c r="P94" s="62" t="s">
        <v>542</v>
      </c>
      <c r="Q94" s="62" t="s">
        <v>1188</v>
      </c>
    </row>
    <row r="95" spans="1:17" s="59" customFormat="1" ht="60" x14ac:dyDescent="0.25">
      <c r="A95" s="49">
        <f t="shared" si="1"/>
        <v>90</v>
      </c>
      <c r="B95" s="56">
        <v>42304</v>
      </c>
      <c r="C95" s="56">
        <v>42304</v>
      </c>
      <c r="D95" s="60">
        <v>1058</v>
      </c>
      <c r="E95" s="61">
        <v>329739</v>
      </c>
      <c r="F95" s="61">
        <v>0</v>
      </c>
      <c r="G95" s="58" t="s">
        <v>288</v>
      </c>
      <c r="H95" s="58" t="s">
        <v>288</v>
      </c>
      <c r="I95" s="23" t="s">
        <v>19</v>
      </c>
      <c r="J95" s="62" t="s">
        <v>59</v>
      </c>
      <c r="K95" s="62" t="s">
        <v>14</v>
      </c>
      <c r="L95" s="62" t="s">
        <v>14</v>
      </c>
      <c r="M95" s="24" t="s">
        <v>289</v>
      </c>
      <c r="N95" s="63" t="s">
        <v>61</v>
      </c>
      <c r="O95" s="55" t="s">
        <v>290</v>
      </c>
      <c r="P95" s="62" t="s">
        <v>542</v>
      </c>
      <c r="Q95" s="62" t="s">
        <v>1187</v>
      </c>
    </row>
    <row r="96" spans="1:17" s="59" customFormat="1" ht="45" x14ac:dyDescent="0.25">
      <c r="A96" s="49">
        <f t="shared" si="1"/>
        <v>91</v>
      </c>
      <c r="B96" s="56">
        <v>42311</v>
      </c>
      <c r="C96" s="56">
        <v>42311</v>
      </c>
      <c r="D96" s="60">
        <v>21</v>
      </c>
      <c r="E96" s="61">
        <v>167535.9</v>
      </c>
      <c r="F96" s="61">
        <v>0</v>
      </c>
      <c r="G96" s="58" t="s">
        <v>263</v>
      </c>
      <c r="H96" s="58" t="s">
        <v>263</v>
      </c>
      <c r="I96" s="23" t="s">
        <v>118</v>
      </c>
      <c r="J96" s="62" t="s">
        <v>291</v>
      </c>
      <c r="K96" s="62" t="s">
        <v>14</v>
      </c>
      <c r="L96" s="62" t="s">
        <v>14</v>
      </c>
      <c r="M96" s="24" t="s">
        <v>65</v>
      </c>
      <c r="N96" s="63" t="s">
        <v>265</v>
      </c>
      <c r="O96" s="55" t="s">
        <v>292</v>
      </c>
      <c r="P96" s="62" t="s">
        <v>549</v>
      </c>
      <c r="Q96" s="62" t="s">
        <v>1186</v>
      </c>
    </row>
    <row r="97" spans="1:17" s="59" customFormat="1" ht="60" x14ac:dyDescent="0.25">
      <c r="A97" s="49">
        <f t="shared" si="1"/>
        <v>92</v>
      </c>
      <c r="B97" s="14">
        <v>42313</v>
      </c>
      <c r="C97" s="14">
        <v>42313</v>
      </c>
      <c r="D97" s="9">
        <v>2</v>
      </c>
      <c r="E97" s="61">
        <v>150000</v>
      </c>
      <c r="F97" s="61">
        <v>0</v>
      </c>
      <c r="G97" s="58" t="s">
        <v>159</v>
      </c>
      <c r="H97" s="58" t="s">
        <v>159</v>
      </c>
      <c r="I97" s="17" t="s">
        <v>160</v>
      </c>
      <c r="J97" s="62" t="s">
        <v>161</v>
      </c>
      <c r="K97" s="62" t="s">
        <v>14</v>
      </c>
      <c r="L97" s="62" t="s">
        <v>14</v>
      </c>
      <c r="M97" s="16" t="s">
        <v>162</v>
      </c>
      <c r="N97" s="11" t="s">
        <v>163</v>
      </c>
      <c r="O97" s="55" t="s">
        <v>293</v>
      </c>
      <c r="P97" s="62" t="s">
        <v>551</v>
      </c>
      <c r="Q97" s="62" t="s">
        <v>1185</v>
      </c>
    </row>
    <row r="98" spans="1:17" s="59" customFormat="1" ht="60" x14ac:dyDescent="0.25">
      <c r="A98" s="49">
        <f t="shared" si="1"/>
        <v>93</v>
      </c>
      <c r="B98" s="14">
        <v>42314</v>
      </c>
      <c r="C98" s="14">
        <v>42314</v>
      </c>
      <c r="D98" s="9">
        <v>1104</v>
      </c>
      <c r="E98" s="61">
        <v>150000</v>
      </c>
      <c r="F98" s="61">
        <v>0</v>
      </c>
      <c r="G98" s="58" t="s">
        <v>123</v>
      </c>
      <c r="H98" s="58" t="s">
        <v>123</v>
      </c>
      <c r="I98" s="23" t="s">
        <v>19</v>
      </c>
      <c r="J98" s="62" t="s">
        <v>124</v>
      </c>
      <c r="K98" s="62" t="s">
        <v>14</v>
      </c>
      <c r="L98" s="62" t="s">
        <v>14</v>
      </c>
      <c r="M98" s="16" t="s">
        <v>125</v>
      </c>
      <c r="N98" s="11" t="s">
        <v>126</v>
      </c>
      <c r="O98" s="55" t="s">
        <v>294</v>
      </c>
      <c r="P98" s="62" t="s">
        <v>540</v>
      </c>
      <c r="Q98" s="62" t="s">
        <v>1184</v>
      </c>
    </row>
    <row r="99" spans="1:17" s="59" customFormat="1" ht="60" x14ac:dyDescent="0.25">
      <c r="A99" s="49">
        <f t="shared" si="1"/>
        <v>94</v>
      </c>
      <c r="B99" s="14">
        <v>42314</v>
      </c>
      <c r="C99" s="14">
        <v>42314</v>
      </c>
      <c r="D99" s="9">
        <v>1103</v>
      </c>
      <c r="E99" s="61">
        <v>139057.43</v>
      </c>
      <c r="F99" s="61">
        <v>0</v>
      </c>
      <c r="G99" s="147" t="s">
        <v>2291</v>
      </c>
      <c r="H99" s="58" t="s">
        <v>246</v>
      </c>
      <c r="I99" s="23" t="s">
        <v>19</v>
      </c>
      <c r="J99" s="62" t="s">
        <v>247</v>
      </c>
      <c r="K99" s="62" t="s">
        <v>26</v>
      </c>
      <c r="L99" s="62" t="s">
        <v>248</v>
      </c>
      <c r="M99" s="24" t="s">
        <v>141</v>
      </c>
      <c r="N99" s="63" t="s">
        <v>78</v>
      </c>
      <c r="O99" s="55" t="s">
        <v>295</v>
      </c>
      <c r="P99" s="62" t="s">
        <v>540</v>
      </c>
      <c r="Q99" s="62" t="s">
        <v>1179</v>
      </c>
    </row>
    <row r="100" spans="1:17" s="59" customFormat="1" ht="45" x14ac:dyDescent="0.25">
      <c r="A100" s="49">
        <f t="shared" si="1"/>
        <v>95</v>
      </c>
      <c r="B100" s="14">
        <v>42313</v>
      </c>
      <c r="C100" s="14">
        <v>42313</v>
      </c>
      <c r="D100" s="9">
        <v>2510</v>
      </c>
      <c r="E100" s="61">
        <v>85374</v>
      </c>
      <c r="F100" s="61">
        <v>0</v>
      </c>
      <c r="G100" s="58" t="s">
        <v>154</v>
      </c>
      <c r="H100" s="58" t="s">
        <v>154</v>
      </c>
      <c r="I100" s="23" t="s">
        <v>12</v>
      </c>
      <c r="J100" s="62" t="s">
        <v>296</v>
      </c>
      <c r="K100" s="62" t="s">
        <v>14</v>
      </c>
      <c r="L100" s="62" t="s">
        <v>14</v>
      </c>
      <c r="M100" s="24" t="s">
        <v>156</v>
      </c>
      <c r="N100" s="63" t="s">
        <v>157</v>
      </c>
      <c r="O100" s="55" t="s">
        <v>297</v>
      </c>
      <c r="P100" s="62" t="s">
        <v>542</v>
      </c>
      <c r="Q100" s="62" t="s">
        <v>1180</v>
      </c>
    </row>
    <row r="101" spans="1:17" s="59" customFormat="1" ht="45" x14ac:dyDescent="0.25">
      <c r="A101" s="49">
        <f t="shared" si="1"/>
        <v>96</v>
      </c>
      <c r="B101" s="14">
        <v>42313</v>
      </c>
      <c r="C101" s="14">
        <v>42313</v>
      </c>
      <c r="D101" s="9">
        <v>2511</v>
      </c>
      <c r="E101" s="61">
        <v>83252.960000000006</v>
      </c>
      <c r="F101" s="61">
        <v>0</v>
      </c>
      <c r="G101" s="58" t="s">
        <v>298</v>
      </c>
      <c r="H101" s="58" t="s">
        <v>298</v>
      </c>
      <c r="I101" s="23" t="s">
        <v>12</v>
      </c>
      <c r="J101" s="62" t="s">
        <v>299</v>
      </c>
      <c r="K101" s="62" t="s">
        <v>14</v>
      </c>
      <c r="L101" s="62" t="s">
        <v>14</v>
      </c>
      <c r="M101" s="24" t="s">
        <v>15</v>
      </c>
      <c r="N101" s="63" t="s">
        <v>300</v>
      </c>
      <c r="O101" s="55" t="s">
        <v>301</v>
      </c>
      <c r="P101" s="62" t="s">
        <v>542</v>
      </c>
      <c r="Q101" s="62" t="s">
        <v>1181</v>
      </c>
    </row>
    <row r="102" spans="1:17" s="59" customFormat="1" ht="45" x14ac:dyDescent="0.25">
      <c r="A102" s="49">
        <f t="shared" si="1"/>
        <v>97</v>
      </c>
      <c r="B102" s="14">
        <v>42314</v>
      </c>
      <c r="C102" s="14">
        <v>42314</v>
      </c>
      <c r="D102" s="9">
        <v>1049</v>
      </c>
      <c r="E102" s="61">
        <v>98735</v>
      </c>
      <c r="F102" s="61">
        <v>0</v>
      </c>
      <c r="G102" s="58" t="s">
        <v>302</v>
      </c>
      <c r="H102" s="58" t="s">
        <v>302</v>
      </c>
      <c r="I102" s="23" t="s">
        <v>19</v>
      </c>
      <c r="J102" s="62" t="s">
        <v>303</v>
      </c>
      <c r="K102" s="62" t="s">
        <v>26</v>
      </c>
      <c r="L102" s="62" t="s">
        <v>27</v>
      </c>
      <c r="M102" s="24" t="s">
        <v>304</v>
      </c>
      <c r="N102" s="63" t="s">
        <v>305</v>
      </c>
      <c r="O102" s="55" t="s">
        <v>306</v>
      </c>
      <c r="P102" s="62" t="s">
        <v>540</v>
      </c>
      <c r="Q102" s="62" t="s">
        <v>1182</v>
      </c>
    </row>
    <row r="103" spans="1:17" s="59" customFormat="1" ht="45" x14ac:dyDescent="0.25">
      <c r="A103" s="49">
        <f t="shared" si="1"/>
        <v>98</v>
      </c>
      <c r="B103" s="14">
        <v>42318</v>
      </c>
      <c r="C103" s="14">
        <v>42318</v>
      </c>
      <c r="D103" s="9">
        <v>1128</v>
      </c>
      <c r="E103" s="61">
        <v>139952.1</v>
      </c>
      <c r="F103" s="61">
        <v>0</v>
      </c>
      <c r="G103" s="58" t="s">
        <v>102</v>
      </c>
      <c r="H103" s="58" t="s">
        <v>102</v>
      </c>
      <c r="I103" s="23" t="s">
        <v>19</v>
      </c>
      <c r="J103" s="62" t="s">
        <v>103</v>
      </c>
      <c r="K103" s="62" t="s">
        <v>14</v>
      </c>
      <c r="L103" s="62" t="s">
        <v>14</v>
      </c>
      <c r="M103" s="24" t="s">
        <v>104</v>
      </c>
      <c r="N103" s="63" t="s">
        <v>105</v>
      </c>
      <c r="O103" s="55" t="s">
        <v>307</v>
      </c>
      <c r="P103" s="62" t="s">
        <v>540</v>
      </c>
      <c r="Q103" s="62" t="s">
        <v>1183</v>
      </c>
    </row>
    <row r="104" spans="1:17" s="59" customFormat="1" ht="75" x14ac:dyDescent="0.25">
      <c r="A104" s="49">
        <f t="shared" si="1"/>
        <v>99</v>
      </c>
      <c r="B104" s="14">
        <v>42326</v>
      </c>
      <c r="C104" s="14">
        <v>42326</v>
      </c>
      <c r="D104" s="9">
        <v>1186</v>
      </c>
      <c r="E104" s="61">
        <v>40000</v>
      </c>
      <c r="F104" s="15">
        <v>0</v>
      </c>
      <c r="G104" s="58" t="s">
        <v>95</v>
      </c>
      <c r="H104" s="11" t="s">
        <v>95</v>
      </c>
      <c r="I104" s="23" t="s">
        <v>19</v>
      </c>
      <c r="J104" s="62" t="s">
        <v>96</v>
      </c>
      <c r="K104" s="62" t="s">
        <v>14</v>
      </c>
      <c r="L104" s="62" t="s">
        <v>14</v>
      </c>
      <c r="M104" s="24" t="s">
        <v>65</v>
      </c>
      <c r="N104" s="63" t="s">
        <v>97</v>
      </c>
      <c r="O104" s="55" t="s">
        <v>308</v>
      </c>
      <c r="P104" s="62" t="s">
        <v>549</v>
      </c>
      <c r="Q104" s="10" t="s">
        <v>1306</v>
      </c>
    </row>
    <row r="105" spans="1:17" s="59" customFormat="1" ht="75" x14ac:dyDescent="0.25">
      <c r="A105" s="49">
        <f t="shared" si="1"/>
        <v>100</v>
      </c>
      <c r="B105" s="14">
        <v>42326</v>
      </c>
      <c r="C105" s="14">
        <v>42326</v>
      </c>
      <c r="D105" s="9">
        <v>1189</v>
      </c>
      <c r="E105" s="61">
        <v>91932.800000000003</v>
      </c>
      <c r="F105" s="61">
        <v>0</v>
      </c>
      <c r="G105" s="42" t="s">
        <v>38</v>
      </c>
      <c r="H105" s="42" t="s">
        <v>38</v>
      </c>
      <c r="I105" s="50" t="s">
        <v>19</v>
      </c>
      <c r="J105" s="62" t="s">
        <v>39</v>
      </c>
      <c r="K105" s="62" t="s">
        <v>14</v>
      </c>
      <c r="L105" s="62" t="s">
        <v>14</v>
      </c>
      <c r="M105" s="24" t="s">
        <v>40</v>
      </c>
      <c r="N105" s="63" t="s">
        <v>41</v>
      </c>
      <c r="O105" s="55" t="s">
        <v>309</v>
      </c>
      <c r="P105" s="62" t="s">
        <v>542</v>
      </c>
      <c r="Q105" s="62" t="s">
        <v>1190</v>
      </c>
    </row>
    <row r="106" spans="1:17" s="59" customFormat="1" ht="60" x14ac:dyDescent="0.25">
      <c r="A106" s="49">
        <f t="shared" si="1"/>
        <v>101</v>
      </c>
      <c r="B106" s="14">
        <v>42325</v>
      </c>
      <c r="C106" s="14">
        <v>42325</v>
      </c>
      <c r="D106" s="9">
        <v>2602</v>
      </c>
      <c r="E106" s="61">
        <v>160020</v>
      </c>
      <c r="F106" s="61">
        <v>0</v>
      </c>
      <c r="G106" s="58" t="s">
        <v>232</v>
      </c>
      <c r="H106" s="58" t="s">
        <v>232</v>
      </c>
      <c r="I106" s="23" t="s">
        <v>12</v>
      </c>
      <c r="J106" s="62" t="s">
        <v>296</v>
      </c>
      <c r="K106" s="62" t="s">
        <v>14</v>
      </c>
      <c r="L106" s="62" t="s">
        <v>14</v>
      </c>
      <c r="M106" s="24" t="s">
        <v>233</v>
      </c>
      <c r="N106" s="63" t="s">
        <v>234</v>
      </c>
      <c r="O106" s="55" t="s">
        <v>310</v>
      </c>
      <c r="P106" s="62" t="s">
        <v>542</v>
      </c>
      <c r="Q106" s="62" t="s">
        <v>1189</v>
      </c>
    </row>
    <row r="107" spans="1:17" s="59" customFormat="1" ht="60" x14ac:dyDescent="0.25">
      <c r="A107" s="49">
        <f t="shared" si="1"/>
        <v>102</v>
      </c>
      <c r="B107" s="14">
        <v>42325</v>
      </c>
      <c r="C107" s="14">
        <v>42325</v>
      </c>
      <c r="D107" s="9">
        <v>1180</v>
      </c>
      <c r="E107" s="61">
        <v>131829.9</v>
      </c>
      <c r="F107" s="61">
        <v>0</v>
      </c>
      <c r="G107" s="58" t="s">
        <v>63</v>
      </c>
      <c r="H107" s="58" t="s">
        <v>63</v>
      </c>
      <c r="I107" s="50" t="s">
        <v>19</v>
      </c>
      <c r="J107" s="62" t="s">
        <v>311</v>
      </c>
      <c r="K107" s="62" t="s">
        <v>14</v>
      </c>
      <c r="L107" s="62" t="s">
        <v>14</v>
      </c>
      <c r="M107" s="24" t="s">
        <v>65</v>
      </c>
      <c r="N107" s="63" t="s">
        <v>66</v>
      </c>
      <c r="O107" s="55" t="s">
        <v>312</v>
      </c>
      <c r="P107" s="62" t="s">
        <v>562</v>
      </c>
      <c r="Q107" s="62" t="s">
        <v>1108</v>
      </c>
    </row>
    <row r="108" spans="1:17" s="59" customFormat="1" ht="75" x14ac:dyDescent="0.25">
      <c r="A108" s="49">
        <f t="shared" si="1"/>
        <v>103</v>
      </c>
      <c r="B108" s="14">
        <v>42326</v>
      </c>
      <c r="C108" s="14">
        <v>42326</v>
      </c>
      <c r="D108" s="9">
        <v>1190</v>
      </c>
      <c r="E108" s="61">
        <v>221394.76</v>
      </c>
      <c r="F108" s="61">
        <v>0</v>
      </c>
      <c r="G108" s="11" t="s">
        <v>84</v>
      </c>
      <c r="H108" s="11" t="s">
        <v>84</v>
      </c>
      <c r="I108" s="20" t="s">
        <v>19</v>
      </c>
      <c r="J108" s="62" t="s">
        <v>85</v>
      </c>
      <c r="K108" s="62" t="s">
        <v>14</v>
      </c>
      <c r="L108" s="62" t="s">
        <v>14</v>
      </c>
      <c r="M108" s="24" t="s">
        <v>86</v>
      </c>
      <c r="N108" s="63" t="s">
        <v>87</v>
      </c>
      <c r="O108" s="55" t="s">
        <v>313</v>
      </c>
      <c r="P108" s="62" t="s">
        <v>551</v>
      </c>
      <c r="Q108" s="62" t="s">
        <v>1109</v>
      </c>
    </row>
    <row r="109" spans="1:17" s="59" customFormat="1" ht="75" x14ac:dyDescent="0.25">
      <c r="A109" s="49">
        <f t="shared" si="1"/>
        <v>104</v>
      </c>
      <c r="B109" s="14">
        <v>42326</v>
      </c>
      <c r="C109" s="14">
        <v>42326</v>
      </c>
      <c r="D109" s="9">
        <v>1187</v>
      </c>
      <c r="E109" s="61">
        <v>194000</v>
      </c>
      <c r="F109" s="61">
        <v>0</v>
      </c>
      <c r="G109" s="58" t="s">
        <v>227</v>
      </c>
      <c r="H109" s="58" t="s">
        <v>227</v>
      </c>
      <c r="I109" s="23" t="s">
        <v>19</v>
      </c>
      <c r="J109" s="62" t="s">
        <v>54</v>
      </c>
      <c r="K109" s="62" t="s">
        <v>14</v>
      </c>
      <c r="L109" s="62" t="s">
        <v>14</v>
      </c>
      <c r="M109" s="24" t="s">
        <v>228</v>
      </c>
      <c r="N109" s="63" t="s">
        <v>229</v>
      </c>
      <c r="O109" s="55" t="s">
        <v>314</v>
      </c>
      <c r="P109" s="62" t="s">
        <v>551</v>
      </c>
      <c r="Q109" s="62" t="s">
        <v>1110</v>
      </c>
    </row>
    <row r="110" spans="1:17" s="59" customFormat="1" ht="75" x14ac:dyDescent="0.25">
      <c r="A110" s="49">
        <f t="shared" si="1"/>
        <v>105</v>
      </c>
      <c r="B110" s="14">
        <v>42326</v>
      </c>
      <c r="C110" s="14">
        <v>42326</v>
      </c>
      <c r="D110" s="9">
        <v>1188</v>
      </c>
      <c r="E110" s="61">
        <v>247643.89</v>
      </c>
      <c r="F110" s="61">
        <v>0</v>
      </c>
      <c r="G110" s="17" t="s">
        <v>53</v>
      </c>
      <c r="H110" s="17" t="s">
        <v>53</v>
      </c>
      <c r="I110" s="20" t="s">
        <v>19</v>
      </c>
      <c r="J110" s="62" t="s">
        <v>54</v>
      </c>
      <c r="K110" s="62" t="s">
        <v>14</v>
      </c>
      <c r="L110" s="62" t="s">
        <v>14</v>
      </c>
      <c r="M110" s="24" t="s">
        <v>55</v>
      </c>
      <c r="N110" s="63" t="s">
        <v>56</v>
      </c>
      <c r="O110" s="55" t="s">
        <v>315</v>
      </c>
      <c r="P110" s="62" t="s">
        <v>551</v>
      </c>
      <c r="Q110" s="62" t="s">
        <v>1111</v>
      </c>
    </row>
    <row r="111" spans="1:17" s="59" customFormat="1" ht="60" x14ac:dyDescent="0.25">
      <c r="A111" s="49">
        <f t="shared" si="1"/>
        <v>106</v>
      </c>
      <c r="B111" s="14">
        <v>42327</v>
      </c>
      <c r="C111" s="14">
        <v>42327</v>
      </c>
      <c r="D111" s="9">
        <v>1198</v>
      </c>
      <c r="E111" s="61">
        <v>75049.88</v>
      </c>
      <c r="F111" s="61">
        <v>0</v>
      </c>
      <c r="G111" s="58" t="s">
        <v>316</v>
      </c>
      <c r="H111" s="58" t="s">
        <v>316</v>
      </c>
      <c r="I111" s="23" t="s">
        <v>19</v>
      </c>
      <c r="J111" s="62" t="s">
        <v>630</v>
      </c>
      <c r="K111" s="62" t="s">
        <v>14</v>
      </c>
      <c r="L111" s="62" t="s">
        <v>14</v>
      </c>
      <c r="M111" s="24" t="s">
        <v>317</v>
      </c>
      <c r="N111" s="63" t="s">
        <v>318</v>
      </c>
      <c r="O111" s="55" t="s">
        <v>319</v>
      </c>
      <c r="P111" s="62" t="s">
        <v>573</v>
      </c>
      <c r="Q111" s="62" t="s">
        <v>1112</v>
      </c>
    </row>
    <row r="112" spans="1:17" s="59" customFormat="1" ht="90" x14ac:dyDescent="0.25">
      <c r="A112" s="49">
        <f t="shared" si="1"/>
        <v>107</v>
      </c>
      <c r="B112" s="14">
        <v>42327</v>
      </c>
      <c r="C112" s="14">
        <v>42327</v>
      </c>
      <c r="D112" s="9">
        <v>1196</v>
      </c>
      <c r="E112" s="61">
        <v>600000</v>
      </c>
      <c r="F112" s="61">
        <v>0</v>
      </c>
      <c r="G112" s="58" t="s">
        <v>320</v>
      </c>
      <c r="H112" s="58" t="s">
        <v>320</v>
      </c>
      <c r="I112" s="23" t="s">
        <v>19</v>
      </c>
      <c r="J112" s="62" t="s">
        <v>321</v>
      </c>
      <c r="K112" s="62" t="s">
        <v>14</v>
      </c>
      <c r="L112" s="62" t="s">
        <v>14</v>
      </c>
      <c r="M112" s="24" t="s">
        <v>322</v>
      </c>
      <c r="N112" s="63" t="s">
        <v>323</v>
      </c>
      <c r="O112" s="55" t="s">
        <v>324</v>
      </c>
      <c r="P112" s="62" t="s">
        <v>537</v>
      </c>
      <c r="Q112" s="62" t="s">
        <v>1113</v>
      </c>
    </row>
    <row r="113" spans="1:17" s="59" customFormat="1" ht="60" x14ac:dyDescent="0.25">
      <c r="A113" s="49">
        <f t="shared" si="1"/>
        <v>108</v>
      </c>
      <c r="B113" s="14">
        <v>42328</v>
      </c>
      <c r="C113" s="14">
        <v>42328</v>
      </c>
      <c r="D113" s="9">
        <v>1202</v>
      </c>
      <c r="E113" s="61">
        <v>60000</v>
      </c>
      <c r="F113" s="61">
        <v>0</v>
      </c>
      <c r="G113" s="58" t="s">
        <v>123</v>
      </c>
      <c r="H113" s="58" t="s">
        <v>123</v>
      </c>
      <c r="I113" s="23" t="s">
        <v>19</v>
      </c>
      <c r="J113" s="45" t="s">
        <v>124</v>
      </c>
      <c r="K113" s="62" t="s">
        <v>14</v>
      </c>
      <c r="L113" s="62" t="s">
        <v>14</v>
      </c>
      <c r="M113" s="24" t="s">
        <v>125</v>
      </c>
      <c r="N113" s="63" t="s">
        <v>126</v>
      </c>
      <c r="O113" s="55" t="s">
        <v>325</v>
      </c>
      <c r="P113" s="45" t="s">
        <v>540</v>
      </c>
      <c r="Q113" s="45" t="s">
        <v>1114</v>
      </c>
    </row>
    <row r="114" spans="1:17" s="59" customFormat="1" ht="60" x14ac:dyDescent="0.25">
      <c r="A114" s="49">
        <f t="shared" si="1"/>
        <v>109</v>
      </c>
      <c r="B114" s="56">
        <v>42333</v>
      </c>
      <c r="C114" s="56">
        <v>42333</v>
      </c>
      <c r="D114" s="60">
        <v>1211</v>
      </c>
      <c r="E114" s="61">
        <v>350504</v>
      </c>
      <c r="F114" s="61">
        <v>0</v>
      </c>
      <c r="G114" s="58" t="s">
        <v>236</v>
      </c>
      <c r="H114" s="58" t="s">
        <v>236</v>
      </c>
      <c r="I114" s="23" t="s">
        <v>19</v>
      </c>
      <c r="J114" s="62" t="s">
        <v>59</v>
      </c>
      <c r="K114" s="62" t="s">
        <v>14</v>
      </c>
      <c r="L114" s="62" t="s">
        <v>14</v>
      </c>
      <c r="M114" s="24" t="s">
        <v>237</v>
      </c>
      <c r="N114" s="63" t="s">
        <v>142</v>
      </c>
      <c r="O114" s="55" t="s">
        <v>326</v>
      </c>
      <c r="P114" s="62" t="s">
        <v>542</v>
      </c>
      <c r="Q114" s="62" t="s">
        <v>1115</v>
      </c>
    </row>
    <row r="115" spans="1:17" s="65" customFormat="1" ht="60" x14ac:dyDescent="0.25">
      <c r="A115" s="49">
        <f t="shared" si="1"/>
        <v>110</v>
      </c>
      <c r="B115" s="14">
        <v>42335</v>
      </c>
      <c r="C115" s="14">
        <v>42335</v>
      </c>
      <c r="D115" s="9">
        <v>2734</v>
      </c>
      <c r="E115" s="61">
        <v>497000</v>
      </c>
      <c r="F115" s="61">
        <v>0</v>
      </c>
      <c r="G115" s="11" t="s">
        <v>191</v>
      </c>
      <c r="H115" s="11" t="s">
        <v>191</v>
      </c>
      <c r="I115" s="20" t="s">
        <v>12</v>
      </c>
      <c r="J115" s="10" t="s">
        <v>192</v>
      </c>
      <c r="K115" s="10" t="s">
        <v>26</v>
      </c>
      <c r="L115" s="10" t="s">
        <v>193</v>
      </c>
      <c r="M115" s="16" t="s">
        <v>194</v>
      </c>
      <c r="N115" s="11" t="s">
        <v>195</v>
      </c>
      <c r="O115" s="64" t="s">
        <v>327</v>
      </c>
      <c r="P115" s="10" t="s">
        <v>573</v>
      </c>
      <c r="Q115" s="10" t="s">
        <v>1116</v>
      </c>
    </row>
    <row r="116" spans="1:17" s="65" customFormat="1" ht="60" x14ac:dyDescent="0.25">
      <c r="A116" s="49">
        <f t="shared" si="1"/>
        <v>111</v>
      </c>
      <c r="B116" s="14">
        <v>42338</v>
      </c>
      <c r="C116" s="14">
        <v>42339</v>
      </c>
      <c r="D116" s="9">
        <v>3</v>
      </c>
      <c r="E116" s="61">
        <f>212292</f>
        <v>212292</v>
      </c>
      <c r="F116" s="61">
        <v>25</v>
      </c>
      <c r="G116" s="11" t="s">
        <v>328</v>
      </c>
      <c r="H116" s="11" t="s">
        <v>328</v>
      </c>
      <c r="I116" s="20" t="s">
        <v>206</v>
      </c>
      <c r="J116" s="10" t="s">
        <v>329</v>
      </c>
      <c r="K116" s="10" t="s">
        <v>14</v>
      </c>
      <c r="L116" s="10" t="s">
        <v>14</v>
      </c>
      <c r="M116" s="16" t="s">
        <v>65</v>
      </c>
      <c r="N116" s="11" t="s">
        <v>330</v>
      </c>
      <c r="O116" s="64" t="s">
        <v>331</v>
      </c>
      <c r="P116" s="10" t="s">
        <v>542</v>
      </c>
      <c r="Q116" s="10" t="s">
        <v>1332</v>
      </c>
    </row>
    <row r="117" spans="1:17" s="65" customFormat="1" ht="60" x14ac:dyDescent="0.25">
      <c r="A117" s="49">
        <f t="shared" si="1"/>
        <v>112</v>
      </c>
      <c r="B117" s="14">
        <v>42339</v>
      </c>
      <c r="C117" s="14">
        <v>42339</v>
      </c>
      <c r="D117" s="9">
        <v>2791</v>
      </c>
      <c r="E117" s="61">
        <v>450374.76</v>
      </c>
      <c r="F117" s="61">
        <v>0</v>
      </c>
      <c r="G117" s="11" t="s">
        <v>332</v>
      </c>
      <c r="H117" s="11" t="s">
        <v>332</v>
      </c>
      <c r="I117" s="20" t="s">
        <v>12</v>
      </c>
      <c r="J117" s="10" t="s">
        <v>186</v>
      </c>
      <c r="K117" s="10" t="s">
        <v>14</v>
      </c>
      <c r="L117" s="10" t="s">
        <v>14</v>
      </c>
      <c r="M117" s="16" t="s">
        <v>167</v>
      </c>
      <c r="N117" s="11" t="s">
        <v>229</v>
      </c>
      <c r="O117" s="64" t="s">
        <v>333</v>
      </c>
      <c r="P117" s="10" t="s">
        <v>659</v>
      </c>
      <c r="Q117" s="10" t="s">
        <v>1333</v>
      </c>
    </row>
    <row r="118" spans="1:17" s="65" customFormat="1" ht="75" x14ac:dyDescent="0.25">
      <c r="A118" s="49">
        <f t="shared" si="1"/>
        <v>113</v>
      </c>
      <c r="B118" s="14">
        <v>42340</v>
      </c>
      <c r="C118" s="14">
        <v>42340</v>
      </c>
      <c r="D118" s="9">
        <v>1263</v>
      </c>
      <c r="E118" s="61">
        <v>352946.93</v>
      </c>
      <c r="F118" s="61">
        <v>0</v>
      </c>
      <c r="G118" s="8" t="s">
        <v>1625</v>
      </c>
      <c r="H118" s="57" t="s">
        <v>185</v>
      </c>
      <c r="I118" s="20" t="s">
        <v>19</v>
      </c>
      <c r="J118" s="10" t="s">
        <v>186</v>
      </c>
      <c r="K118" s="10" t="s">
        <v>14</v>
      </c>
      <c r="L118" s="10" t="s">
        <v>14</v>
      </c>
      <c r="M118" s="16" t="s">
        <v>187</v>
      </c>
      <c r="N118" s="11" t="s">
        <v>188</v>
      </c>
      <c r="O118" s="64" t="s">
        <v>334</v>
      </c>
      <c r="P118" s="10" t="s">
        <v>549</v>
      </c>
      <c r="Q118" s="10" t="s">
        <v>1334</v>
      </c>
    </row>
    <row r="119" spans="1:17" s="65" customFormat="1" ht="60" x14ac:dyDescent="0.25">
      <c r="A119" s="49">
        <f t="shared" si="1"/>
        <v>114</v>
      </c>
      <c r="B119" s="14">
        <v>42340</v>
      </c>
      <c r="C119" s="14">
        <v>42340</v>
      </c>
      <c r="D119" s="9">
        <v>1264</v>
      </c>
      <c r="E119" s="61">
        <v>352946.93</v>
      </c>
      <c r="F119" s="61">
        <v>0</v>
      </c>
      <c r="G119" s="11" t="s">
        <v>211</v>
      </c>
      <c r="H119" s="11" t="s">
        <v>211</v>
      </c>
      <c r="I119" s="20" t="s">
        <v>19</v>
      </c>
      <c r="J119" s="10" t="s">
        <v>212</v>
      </c>
      <c r="K119" s="10" t="s">
        <v>14</v>
      </c>
      <c r="L119" s="10" t="s">
        <v>14</v>
      </c>
      <c r="M119" s="16" t="s">
        <v>187</v>
      </c>
      <c r="N119" s="11" t="s">
        <v>213</v>
      </c>
      <c r="O119" s="64" t="s">
        <v>335</v>
      </c>
      <c r="P119" s="10" t="s">
        <v>549</v>
      </c>
      <c r="Q119" s="10" t="s">
        <v>1363</v>
      </c>
    </row>
    <row r="120" spans="1:17" s="65" customFormat="1" ht="60" x14ac:dyDescent="0.25">
      <c r="A120" s="49">
        <f t="shared" si="1"/>
        <v>115</v>
      </c>
      <c r="B120" s="14">
        <v>42340</v>
      </c>
      <c r="C120" s="14">
        <v>42340</v>
      </c>
      <c r="D120" s="9">
        <v>1265</v>
      </c>
      <c r="E120" s="61">
        <v>357396.55</v>
      </c>
      <c r="F120" s="61">
        <v>0</v>
      </c>
      <c r="G120" s="17" t="s">
        <v>112</v>
      </c>
      <c r="H120" s="17" t="s">
        <v>112</v>
      </c>
      <c r="I120" s="50" t="s">
        <v>19</v>
      </c>
      <c r="J120" s="10" t="s">
        <v>662</v>
      </c>
      <c r="K120" s="10" t="s">
        <v>14</v>
      </c>
      <c r="L120" s="10" t="s">
        <v>14</v>
      </c>
      <c r="M120" s="16" t="s">
        <v>114</v>
      </c>
      <c r="N120" s="11" t="s">
        <v>115</v>
      </c>
      <c r="O120" s="64" t="s">
        <v>336</v>
      </c>
      <c r="P120" s="10" t="s">
        <v>573</v>
      </c>
      <c r="Q120" s="10" t="s">
        <v>1121</v>
      </c>
    </row>
    <row r="121" spans="1:17" s="65" customFormat="1" ht="60" x14ac:dyDescent="0.25">
      <c r="A121" s="49">
        <f t="shared" si="1"/>
        <v>116</v>
      </c>
      <c r="B121" s="14">
        <v>42340</v>
      </c>
      <c r="C121" s="14">
        <v>42340</v>
      </c>
      <c r="D121" s="9">
        <v>4</v>
      </c>
      <c r="E121" s="61">
        <f>141540</f>
        <v>141540</v>
      </c>
      <c r="F121" s="61">
        <v>25</v>
      </c>
      <c r="G121" s="17" t="s">
        <v>205</v>
      </c>
      <c r="H121" s="17" t="s">
        <v>205</v>
      </c>
      <c r="I121" s="20" t="s">
        <v>206</v>
      </c>
      <c r="J121" s="10" t="s">
        <v>207</v>
      </c>
      <c r="K121" s="10" t="s">
        <v>14</v>
      </c>
      <c r="L121" s="10" t="s">
        <v>14</v>
      </c>
      <c r="M121" s="16" t="s">
        <v>208</v>
      </c>
      <c r="N121" s="11" t="s">
        <v>209</v>
      </c>
      <c r="O121" s="64" t="s">
        <v>337</v>
      </c>
      <c r="P121" s="10" t="s">
        <v>549</v>
      </c>
      <c r="Q121" s="10" t="s">
        <v>1335</v>
      </c>
    </row>
    <row r="122" spans="1:17" s="65" customFormat="1" ht="75" x14ac:dyDescent="0.25">
      <c r="A122" s="49">
        <f t="shared" si="1"/>
        <v>117</v>
      </c>
      <c r="B122" s="14">
        <v>42340</v>
      </c>
      <c r="C122" s="14">
        <v>42340</v>
      </c>
      <c r="D122" s="9">
        <v>1266</v>
      </c>
      <c r="E122" s="61">
        <v>233576.63</v>
      </c>
      <c r="F122" s="61">
        <v>0</v>
      </c>
      <c r="G122" s="11" t="s">
        <v>250</v>
      </c>
      <c r="H122" s="11" t="s">
        <v>250</v>
      </c>
      <c r="I122" s="20" t="s">
        <v>19</v>
      </c>
      <c r="J122" s="10" t="s">
        <v>255</v>
      </c>
      <c r="K122" s="10" t="s">
        <v>14</v>
      </c>
      <c r="L122" s="10" t="s">
        <v>14</v>
      </c>
      <c r="M122" s="16" t="s">
        <v>252</v>
      </c>
      <c r="N122" s="11" t="s">
        <v>253</v>
      </c>
      <c r="O122" s="64" t="s">
        <v>338</v>
      </c>
      <c r="P122" s="10" t="s">
        <v>546</v>
      </c>
      <c r="Q122" s="10" t="s">
        <v>1336</v>
      </c>
    </row>
    <row r="123" spans="1:17" s="65" customFormat="1" ht="75" x14ac:dyDescent="0.25">
      <c r="A123" s="49">
        <f t="shared" si="1"/>
        <v>118</v>
      </c>
      <c r="B123" s="14">
        <v>42340</v>
      </c>
      <c r="C123" s="14">
        <v>42340</v>
      </c>
      <c r="D123" s="9">
        <v>1267</v>
      </c>
      <c r="E123" s="61">
        <v>420000</v>
      </c>
      <c r="F123" s="61">
        <v>0</v>
      </c>
      <c r="G123" s="58" t="s">
        <v>239</v>
      </c>
      <c r="H123" s="58" t="s">
        <v>239</v>
      </c>
      <c r="I123" s="23" t="s">
        <v>19</v>
      </c>
      <c r="J123" s="10" t="s">
        <v>240</v>
      </c>
      <c r="K123" s="10" t="s">
        <v>14</v>
      </c>
      <c r="L123" s="10" t="s">
        <v>14</v>
      </c>
      <c r="M123" s="16" t="s">
        <v>180</v>
      </c>
      <c r="N123" s="11" t="s">
        <v>241</v>
      </c>
      <c r="O123" s="64" t="s">
        <v>339</v>
      </c>
      <c r="P123" s="10" t="s">
        <v>562</v>
      </c>
      <c r="Q123" s="10" t="s">
        <v>1337</v>
      </c>
    </row>
    <row r="124" spans="1:17" s="65" customFormat="1" ht="60" x14ac:dyDescent="0.25">
      <c r="A124" s="49">
        <f t="shared" si="1"/>
        <v>119</v>
      </c>
      <c r="B124" s="14">
        <v>42342</v>
      </c>
      <c r="C124" s="14">
        <v>42342</v>
      </c>
      <c r="D124" s="9">
        <v>1284</v>
      </c>
      <c r="E124" s="61">
        <v>36816</v>
      </c>
      <c r="F124" s="61">
        <v>0</v>
      </c>
      <c r="G124" s="11" t="s">
        <v>340</v>
      </c>
      <c r="H124" s="11" t="s">
        <v>340</v>
      </c>
      <c r="I124" s="23" t="s">
        <v>19</v>
      </c>
      <c r="J124" s="10" t="s">
        <v>207</v>
      </c>
      <c r="K124" s="10" t="s">
        <v>14</v>
      </c>
      <c r="L124" s="10" t="s">
        <v>14</v>
      </c>
      <c r="M124" s="16" t="s">
        <v>895</v>
      </c>
      <c r="N124" s="11" t="s">
        <v>341</v>
      </c>
      <c r="O124" s="64" t="s">
        <v>342</v>
      </c>
      <c r="P124" s="10" t="s">
        <v>540</v>
      </c>
      <c r="Q124" s="10" t="s">
        <v>1117</v>
      </c>
    </row>
    <row r="125" spans="1:17" s="65" customFormat="1" ht="60" x14ac:dyDescent="0.25">
      <c r="A125" s="49">
        <f t="shared" si="1"/>
        <v>120</v>
      </c>
      <c r="B125" s="14">
        <v>42342</v>
      </c>
      <c r="C125" s="14">
        <v>42342</v>
      </c>
      <c r="D125" s="9">
        <v>1283</v>
      </c>
      <c r="E125" s="61">
        <v>168196.73</v>
      </c>
      <c r="F125" s="61">
        <v>0</v>
      </c>
      <c r="G125" s="11" t="s">
        <v>281</v>
      </c>
      <c r="H125" s="11" t="s">
        <v>281</v>
      </c>
      <c r="I125" s="23" t="s">
        <v>19</v>
      </c>
      <c r="J125" s="10" t="s">
        <v>282</v>
      </c>
      <c r="K125" s="10" t="s">
        <v>26</v>
      </c>
      <c r="L125" s="10" t="s">
        <v>283</v>
      </c>
      <c r="M125" s="16" t="s">
        <v>194</v>
      </c>
      <c r="N125" s="11" t="s">
        <v>61</v>
      </c>
      <c r="O125" s="64" t="s">
        <v>343</v>
      </c>
      <c r="P125" s="10" t="s">
        <v>537</v>
      </c>
      <c r="Q125" s="10" t="s">
        <v>1118</v>
      </c>
    </row>
    <row r="126" spans="1:17" s="65" customFormat="1" ht="75" x14ac:dyDescent="0.25">
      <c r="A126" s="49">
        <f t="shared" si="1"/>
        <v>121</v>
      </c>
      <c r="B126" s="14">
        <v>42342</v>
      </c>
      <c r="C126" s="14">
        <v>42342</v>
      </c>
      <c r="D126" s="9">
        <v>2872</v>
      </c>
      <c r="E126" s="61">
        <v>297500</v>
      </c>
      <c r="F126" s="61">
        <v>0</v>
      </c>
      <c r="G126" s="58" t="s">
        <v>273</v>
      </c>
      <c r="H126" s="58" t="s">
        <v>273</v>
      </c>
      <c r="I126" s="23" t="s">
        <v>12</v>
      </c>
      <c r="J126" s="10" t="s">
        <v>274</v>
      </c>
      <c r="K126" s="10" t="s">
        <v>14</v>
      </c>
      <c r="L126" s="10" t="s">
        <v>14</v>
      </c>
      <c r="M126" s="16" t="s">
        <v>275</v>
      </c>
      <c r="N126" s="11" t="s">
        <v>152</v>
      </c>
      <c r="O126" s="64" t="s">
        <v>344</v>
      </c>
      <c r="P126" s="10" t="s">
        <v>542</v>
      </c>
      <c r="Q126" s="10" t="s">
        <v>1119</v>
      </c>
    </row>
    <row r="127" spans="1:17" s="65" customFormat="1" ht="75" x14ac:dyDescent="0.25">
      <c r="A127" s="49">
        <f t="shared" si="1"/>
        <v>122</v>
      </c>
      <c r="B127" s="14">
        <v>42345</v>
      </c>
      <c r="C127" s="14">
        <v>42345</v>
      </c>
      <c r="D127" s="9">
        <v>1290</v>
      </c>
      <c r="E127" s="61">
        <v>432012.08</v>
      </c>
      <c r="F127" s="61">
        <v>0</v>
      </c>
      <c r="G127" s="11" t="s">
        <v>250</v>
      </c>
      <c r="H127" s="11" t="s">
        <v>250</v>
      </c>
      <c r="I127" s="20" t="s">
        <v>19</v>
      </c>
      <c r="J127" s="10" t="s">
        <v>251</v>
      </c>
      <c r="K127" s="10" t="s">
        <v>14</v>
      </c>
      <c r="L127" s="10" t="s">
        <v>14</v>
      </c>
      <c r="M127" s="16" t="s">
        <v>252</v>
      </c>
      <c r="N127" s="11" t="s">
        <v>253</v>
      </c>
      <c r="O127" s="64" t="s">
        <v>345</v>
      </c>
      <c r="P127" s="10" t="s">
        <v>546</v>
      </c>
      <c r="Q127" s="10" t="s">
        <v>1120</v>
      </c>
    </row>
    <row r="128" spans="1:17" s="65" customFormat="1" ht="75" x14ac:dyDescent="0.25">
      <c r="A128" s="49">
        <f t="shared" si="1"/>
        <v>123</v>
      </c>
      <c r="B128" s="14">
        <v>42348</v>
      </c>
      <c r="C128" s="14">
        <v>42348</v>
      </c>
      <c r="D128" s="9">
        <v>1321</v>
      </c>
      <c r="E128" s="61">
        <v>456400</v>
      </c>
      <c r="F128" s="61">
        <v>0</v>
      </c>
      <c r="G128" s="11" t="s">
        <v>197</v>
      </c>
      <c r="H128" s="11" t="s">
        <v>197</v>
      </c>
      <c r="I128" s="20" t="s">
        <v>19</v>
      </c>
      <c r="J128" s="10" t="s">
        <v>128</v>
      </c>
      <c r="K128" s="10" t="s">
        <v>14</v>
      </c>
      <c r="L128" s="10" t="s">
        <v>14</v>
      </c>
      <c r="M128" s="16" t="s">
        <v>15</v>
      </c>
      <c r="N128" s="11" t="s">
        <v>198</v>
      </c>
      <c r="O128" s="64" t="s">
        <v>346</v>
      </c>
      <c r="P128" s="10" t="s">
        <v>542</v>
      </c>
      <c r="Q128" s="10" t="s">
        <v>1191</v>
      </c>
    </row>
    <row r="129" spans="1:17" s="65" customFormat="1" ht="75" x14ac:dyDescent="0.25">
      <c r="A129" s="49">
        <f t="shared" si="1"/>
        <v>124</v>
      </c>
      <c r="B129" s="14">
        <v>42349</v>
      </c>
      <c r="C129" s="14">
        <v>42349</v>
      </c>
      <c r="D129" s="9">
        <v>1332</v>
      </c>
      <c r="E129" s="61">
        <v>860078</v>
      </c>
      <c r="F129" s="61">
        <v>0</v>
      </c>
      <c r="G129" s="11" t="s">
        <v>347</v>
      </c>
      <c r="H129" s="11" t="s">
        <v>347</v>
      </c>
      <c r="I129" s="20" t="s">
        <v>19</v>
      </c>
      <c r="J129" s="10" t="s">
        <v>348</v>
      </c>
      <c r="K129" s="10" t="s">
        <v>27</v>
      </c>
      <c r="L129" s="10" t="s">
        <v>27</v>
      </c>
      <c r="M129" s="16" t="s">
        <v>349</v>
      </c>
      <c r="N129" s="11" t="s">
        <v>350</v>
      </c>
      <c r="O129" s="64" t="s">
        <v>351</v>
      </c>
      <c r="P129" s="10" t="s">
        <v>537</v>
      </c>
      <c r="Q129" s="10" t="s">
        <v>1338</v>
      </c>
    </row>
    <row r="130" spans="1:17" s="65" customFormat="1" ht="75" x14ac:dyDescent="0.25">
      <c r="A130" s="49">
        <f t="shared" si="1"/>
        <v>125</v>
      </c>
      <c r="B130" s="14">
        <v>42349</v>
      </c>
      <c r="C130" s="14">
        <v>42349</v>
      </c>
      <c r="D130" s="9">
        <v>1331</v>
      </c>
      <c r="E130" s="61">
        <v>140082.51999999999</v>
      </c>
      <c r="F130" s="61">
        <v>0</v>
      </c>
      <c r="G130" s="11" t="s">
        <v>145</v>
      </c>
      <c r="H130" s="11" t="s">
        <v>145</v>
      </c>
      <c r="I130" s="20" t="s">
        <v>19</v>
      </c>
      <c r="J130" s="10" t="s">
        <v>352</v>
      </c>
      <c r="K130" s="10" t="s">
        <v>14</v>
      </c>
      <c r="L130" s="10" t="s">
        <v>14</v>
      </c>
      <c r="M130" s="16" t="s">
        <v>147</v>
      </c>
      <c r="N130" s="11" t="s">
        <v>148</v>
      </c>
      <c r="O130" s="64" t="s">
        <v>353</v>
      </c>
      <c r="P130" s="10" t="s">
        <v>551</v>
      </c>
      <c r="Q130" s="10" t="s">
        <v>1339</v>
      </c>
    </row>
    <row r="131" spans="1:17" s="65" customFormat="1" ht="60" x14ac:dyDescent="0.25">
      <c r="A131" s="49">
        <f t="shared" si="1"/>
        <v>126</v>
      </c>
      <c r="B131" s="14">
        <v>42354</v>
      </c>
      <c r="C131" s="14">
        <v>42354</v>
      </c>
      <c r="D131" s="9">
        <v>1360</v>
      </c>
      <c r="E131" s="61">
        <v>123973.17</v>
      </c>
      <c r="F131" s="61">
        <v>0</v>
      </c>
      <c r="G131" s="11" t="s">
        <v>354</v>
      </c>
      <c r="H131" s="11" t="s">
        <v>354</v>
      </c>
      <c r="I131" s="20" t="s">
        <v>19</v>
      </c>
      <c r="J131" s="10" t="s">
        <v>355</v>
      </c>
      <c r="K131" s="62" t="s">
        <v>14</v>
      </c>
      <c r="L131" s="62" t="s">
        <v>14</v>
      </c>
      <c r="M131" s="16" t="s">
        <v>202</v>
      </c>
      <c r="N131" s="11" t="s">
        <v>356</v>
      </c>
      <c r="O131" s="66" t="s">
        <v>357</v>
      </c>
      <c r="P131" s="10" t="s">
        <v>542</v>
      </c>
      <c r="Q131" s="10" t="s">
        <v>1212</v>
      </c>
    </row>
    <row r="132" spans="1:17" s="65" customFormat="1" ht="75" x14ac:dyDescent="0.25">
      <c r="A132" s="49">
        <f t="shared" si="1"/>
        <v>127</v>
      </c>
      <c r="B132" s="14">
        <v>42354</v>
      </c>
      <c r="C132" s="14">
        <v>42354</v>
      </c>
      <c r="D132" s="9">
        <v>1361</v>
      </c>
      <c r="E132" s="61">
        <v>769391</v>
      </c>
      <c r="F132" s="61">
        <v>0</v>
      </c>
      <c r="G132" s="58" t="s">
        <v>288</v>
      </c>
      <c r="H132" s="58" t="s">
        <v>288</v>
      </c>
      <c r="I132" s="23" t="s">
        <v>19</v>
      </c>
      <c r="J132" s="10" t="s">
        <v>59</v>
      </c>
      <c r="K132" s="62" t="s">
        <v>14</v>
      </c>
      <c r="L132" s="62" t="s">
        <v>14</v>
      </c>
      <c r="M132" s="16" t="s">
        <v>289</v>
      </c>
      <c r="N132" s="11" t="s">
        <v>61</v>
      </c>
      <c r="O132" s="66" t="s">
        <v>358</v>
      </c>
      <c r="P132" s="10" t="s">
        <v>542</v>
      </c>
      <c r="Q132" s="10" t="s">
        <v>1340</v>
      </c>
    </row>
    <row r="133" spans="1:17" s="65" customFormat="1" ht="75" x14ac:dyDescent="0.25">
      <c r="A133" s="49">
        <f t="shared" si="1"/>
        <v>128</v>
      </c>
      <c r="B133" s="14">
        <v>42354</v>
      </c>
      <c r="C133" s="14">
        <v>42354</v>
      </c>
      <c r="D133" s="9">
        <v>3011</v>
      </c>
      <c r="E133" s="61">
        <v>194256.91</v>
      </c>
      <c r="F133" s="61">
        <v>0</v>
      </c>
      <c r="G133" s="57" t="s">
        <v>298</v>
      </c>
      <c r="H133" s="11" t="s">
        <v>298</v>
      </c>
      <c r="I133" s="20" t="s">
        <v>12</v>
      </c>
      <c r="J133" s="10" t="s">
        <v>299</v>
      </c>
      <c r="K133" s="62" t="s">
        <v>14</v>
      </c>
      <c r="L133" s="62" t="s">
        <v>14</v>
      </c>
      <c r="M133" s="16" t="s">
        <v>15</v>
      </c>
      <c r="N133" s="11" t="s">
        <v>300</v>
      </c>
      <c r="O133" s="66" t="s">
        <v>359</v>
      </c>
      <c r="P133" s="10" t="s">
        <v>542</v>
      </c>
      <c r="Q133" s="10" t="s">
        <v>1341</v>
      </c>
    </row>
    <row r="134" spans="1:17" s="65" customFormat="1" ht="60" x14ac:dyDescent="0.25">
      <c r="A134" s="49">
        <f t="shared" si="1"/>
        <v>129</v>
      </c>
      <c r="B134" s="14">
        <v>42354</v>
      </c>
      <c r="C134" s="14">
        <v>42354</v>
      </c>
      <c r="D134" s="9">
        <v>3012</v>
      </c>
      <c r="E134" s="61">
        <v>59057.36</v>
      </c>
      <c r="F134" s="61">
        <v>0</v>
      </c>
      <c r="G134" s="58" t="s">
        <v>232</v>
      </c>
      <c r="H134" s="58" t="s">
        <v>232</v>
      </c>
      <c r="I134" s="23" t="s">
        <v>12</v>
      </c>
      <c r="J134" s="10" t="s">
        <v>240</v>
      </c>
      <c r="K134" s="62" t="s">
        <v>14</v>
      </c>
      <c r="L134" s="62" t="s">
        <v>14</v>
      </c>
      <c r="M134" s="16" t="s">
        <v>233</v>
      </c>
      <c r="N134" s="11" t="s">
        <v>234</v>
      </c>
      <c r="O134" s="66" t="s">
        <v>360</v>
      </c>
      <c r="P134" s="10" t="s">
        <v>562</v>
      </c>
      <c r="Q134" s="10" t="s">
        <v>1342</v>
      </c>
    </row>
    <row r="135" spans="1:17" s="65" customFormat="1" ht="75" x14ac:dyDescent="0.25">
      <c r="A135" s="49">
        <f t="shared" si="1"/>
        <v>130</v>
      </c>
      <c r="B135" s="14">
        <v>42359</v>
      </c>
      <c r="C135" s="14">
        <v>42359</v>
      </c>
      <c r="D135" s="9">
        <v>1399</v>
      </c>
      <c r="E135" s="61">
        <v>379417</v>
      </c>
      <c r="F135" s="61">
        <v>0</v>
      </c>
      <c r="G135" s="17" t="s">
        <v>112</v>
      </c>
      <c r="H135" s="17" t="s">
        <v>112</v>
      </c>
      <c r="I135" s="50" t="s">
        <v>19</v>
      </c>
      <c r="J135" s="10" t="s">
        <v>662</v>
      </c>
      <c r="K135" s="62" t="s">
        <v>14</v>
      </c>
      <c r="L135" s="62" t="s">
        <v>14</v>
      </c>
      <c r="M135" s="16" t="s">
        <v>114</v>
      </c>
      <c r="N135" s="11" t="s">
        <v>115</v>
      </c>
      <c r="O135" s="66" t="s">
        <v>361</v>
      </c>
      <c r="P135" s="10" t="s">
        <v>573</v>
      </c>
      <c r="Q135" s="10" t="s">
        <v>1343</v>
      </c>
    </row>
    <row r="136" spans="1:17" s="65" customFormat="1" ht="60" x14ac:dyDescent="0.25">
      <c r="A136" s="49">
        <f t="shared" ref="A136:A199" si="2">A135+1</f>
        <v>131</v>
      </c>
      <c r="B136" s="14">
        <v>42359</v>
      </c>
      <c r="C136" s="14">
        <v>42359</v>
      </c>
      <c r="D136" s="9">
        <v>1398</v>
      </c>
      <c r="E136" s="61">
        <v>148769.60999999999</v>
      </c>
      <c r="F136" s="61">
        <v>0</v>
      </c>
      <c r="G136" s="58" t="s">
        <v>269</v>
      </c>
      <c r="H136" s="58" t="s">
        <v>269</v>
      </c>
      <c r="I136" s="23" t="s">
        <v>19</v>
      </c>
      <c r="J136" s="10" t="s">
        <v>270</v>
      </c>
      <c r="K136" s="62" t="s">
        <v>14</v>
      </c>
      <c r="L136" s="62" t="s">
        <v>14</v>
      </c>
      <c r="M136" s="16" t="s">
        <v>271</v>
      </c>
      <c r="N136" s="11" t="s">
        <v>253</v>
      </c>
      <c r="O136" s="66" t="s">
        <v>362</v>
      </c>
      <c r="P136" s="10" t="s">
        <v>577</v>
      </c>
      <c r="Q136" s="10" t="s">
        <v>1344</v>
      </c>
    </row>
    <row r="137" spans="1:17" s="65" customFormat="1" ht="75" x14ac:dyDescent="0.25">
      <c r="A137" s="49">
        <f t="shared" si="2"/>
        <v>132</v>
      </c>
      <c r="B137" s="14">
        <v>42359</v>
      </c>
      <c r="C137" s="14">
        <v>42359</v>
      </c>
      <c r="D137" s="9">
        <v>1400</v>
      </c>
      <c r="E137" s="61">
        <v>133000</v>
      </c>
      <c r="F137" s="61">
        <v>0</v>
      </c>
      <c r="G137" s="58" t="s">
        <v>227</v>
      </c>
      <c r="H137" s="58" t="s">
        <v>227</v>
      </c>
      <c r="I137" s="23" t="s">
        <v>19</v>
      </c>
      <c r="J137" s="10" t="s">
        <v>54</v>
      </c>
      <c r="K137" s="62" t="s">
        <v>14</v>
      </c>
      <c r="L137" s="62" t="s">
        <v>14</v>
      </c>
      <c r="M137" s="16" t="s">
        <v>228</v>
      </c>
      <c r="N137" s="11" t="s">
        <v>229</v>
      </c>
      <c r="O137" s="66" t="s">
        <v>363</v>
      </c>
      <c r="P137" s="10" t="s">
        <v>551</v>
      </c>
      <c r="Q137" s="10" t="s">
        <v>1101</v>
      </c>
    </row>
    <row r="138" spans="1:17" s="65" customFormat="1" ht="75" x14ac:dyDescent="0.25">
      <c r="A138" s="49">
        <f t="shared" si="2"/>
        <v>133</v>
      </c>
      <c r="B138" s="14">
        <v>42361</v>
      </c>
      <c r="C138" s="14">
        <v>42361</v>
      </c>
      <c r="D138" s="9">
        <v>3198</v>
      </c>
      <c r="E138" s="61">
        <v>199206</v>
      </c>
      <c r="F138" s="61">
        <v>0</v>
      </c>
      <c r="G138" s="58" t="s">
        <v>154</v>
      </c>
      <c r="H138" s="58" t="s">
        <v>154</v>
      </c>
      <c r="I138" s="23" t="s">
        <v>12</v>
      </c>
      <c r="J138" s="10" t="s">
        <v>296</v>
      </c>
      <c r="K138" s="62" t="s">
        <v>14</v>
      </c>
      <c r="L138" s="62" t="s">
        <v>14</v>
      </c>
      <c r="M138" s="16" t="s">
        <v>156</v>
      </c>
      <c r="N138" s="11" t="s">
        <v>157</v>
      </c>
      <c r="O138" s="66" t="s">
        <v>364</v>
      </c>
      <c r="P138" s="10" t="s">
        <v>542</v>
      </c>
      <c r="Q138" s="10" t="s">
        <v>1102</v>
      </c>
    </row>
    <row r="139" spans="1:17" s="65" customFormat="1" ht="75" x14ac:dyDescent="0.25">
      <c r="A139" s="49">
        <f t="shared" si="2"/>
        <v>134</v>
      </c>
      <c r="B139" s="14">
        <v>42361</v>
      </c>
      <c r="C139" s="14">
        <v>42361</v>
      </c>
      <c r="D139" s="9">
        <v>1438</v>
      </c>
      <c r="E139" s="61">
        <v>107001.85</v>
      </c>
      <c r="F139" s="61">
        <v>0</v>
      </c>
      <c r="G139" s="11" t="s">
        <v>84</v>
      </c>
      <c r="H139" s="11" t="s">
        <v>84</v>
      </c>
      <c r="I139" s="20" t="s">
        <v>19</v>
      </c>
      <c r="J139" s="10" t="s">
        <v>85</v>
      </c>
      <c r="K139" s="62" t="s">
        <v>14</v>
      </c>
      <c r="L139" s="62" t="s">
        <v>14</v>
      </c>
      <c r="M139" s="16" t="s">
        <v>86</v>
      </c>
      <c r="N139" s="11" t="s">
        <v>87</v>
      </c>
      <c r="O139" s="66" t="s">
        <v>365</v>
      </c>
      <c r="P139" s="10" t="s">
        <v>551</v>
      </c>
      <c r="Q139" s="10" t="s">
        <v>1103</v>
      </c>
    </row>
    <row r="140" spans="1:17" s="65" customFormat="1" ht="75" x14ac:dyDescent="0.25">
      <c r="A140" s="49">
        <f t="shared" si="2"/>
        <v>135</v>
      </c>
      <c r="B140" s="14">
        <v>42361</v>
      </c>
      <c r="C140" s="14">
        <v>42361</v>
      </c>
      <c r="D140" s="9">
        <v>3</v>
      </c>
      <c r="E140" s="61">
        <v>60000</v>
      </c>
      <c r="F140" s="61">
        <v>0</v>
      </c>
      <c r="G140" s="58" t="s">
        <v>159</v>
      </c>
      <c r="H140" s="58" t="s">
        <v>159</v>
      </c>
      <c r="I140" s="17" t="s">
        <v>160</v>
      </c>
      <c r="J140" s="10" t="s">
        <v>161</v>
      </c>
      <c r="K140" s="62" t="s">
        <v>14</v>
      </c>
      <c r="L140" s="62" t="s">
        <v>14</v>
      </c>
      <c r="M140" s="16" t="s">
        <v>162</v>
      </c>
      <c r="N140" s="11" t="s">
        <v>163</v>
      </c>
      <c r="O140" s="66" t="s">
        <v>366</v>
      </c>
      <c r="P140" s="10" t="s">
        <v>551</v>
      </c>
      <c r="Q140" s="10" t="s">
        <v>1104</v>
      </c>
    </row>
    <row r="141" spans="1:17" s="65" customFormat="1" ht="60" x14ac:dyDescent="0.25">
      <c r="A141" s="49">
        <f t="shared" si="2"/>
        <v>136</v>
      </c>
      <c r="B141" s="14">
        <v>42367</v>
      </c>
      <c r="C141" s="14">
        <v>42367</v>
      </c>
      <c r="D141" s="9">
        <v>1466</v>
      </c>
      <c r="E141" s="61">
        <v>96600</v>
      </c>
      <c r="F141" s="61">
        <v>0</v>
      </c>
      <c r="G141" s="11" t="s">
        <v>367</v>
      </c>
      <c r="H141" s="11" t="s">
        <v>367</v>
      </c>
      <c r="I141" s="20" t="s">
        <v>19</v>
      </c>
      <c r="J141" s="10" t="s">
        <v>368</v>
      </c>
      <c r="K141" s="62" t="s">
        <v>14</v>
      </c>
      <c r="L141" s="62" t="s">
        <v>14</v>
      </c>
      <c r="M141" s="16" t="s">
        <v>65</v>
      </c>
      <c r="N141" s="11" t="s">
        <v>369</v>
      </c>
      <c r="O141" s="66" t="s">
        <v>370</v>
      </c>
      <c r="P141" s="10" t="s">
        <v>540</v>
      </c>
      <c r="Q141" s="10" t="s">
        <v>1105</v>
      </c>
    </row>
    <row r="142" spans="1:17" s="65" customFormat="1" ht="60" x14ac:dyDescent="0.25">
      <c r="A142" s="49">
        <f t="shared" si="2"/>
        <v>137</v>
      </c>
      <c r="B142" s="14">
        <v>42368</v>
      </c>
      <c r="C142" s="14">
        <v>42368</v>
      </c>
      <c r="D142" s="9">
        <v>1557</v>
      </c>
      <c r="E142" s="61">
        <v>175116.4</v>
      </c>
      <c r="F142" s="61">
        <v>0</v>
      </c>
      <c r="G142" s="58" t="s">
        <v>316</v>
      </c>
      <c r="H142" s="58" t="s">
        <v>316</v>
      </c>
      <c r="I142" s="23" t="s">
        <v>19</v>
      </c>
      <c r="J142" s="10" t="s">
        <v>630</v>
      </c>
      <c r="K142" s="62" t="s">
        <v>14</v>
      </c>
      <c r="L142" s="62" t="s">
        <v>14</v>
      </c>
      <c r="M142" s="16" t="s">
        <v>317</v>
      </c>
      <c r="N142" s="11" t="s">
        <v>318</v>
      </c>
      <c r="O142" s="66" t="s">
        <v>371</v>
      </c>
      <c r="P142" s="10" t="s">
        <v>573</v>
      </c>
      <c r="Q142" s="10" t="s">
        <v>1106</v>
      </c>
    </row>
    <row r="143" spans="1:17" s="65" customFormat="1" ht="60" x14ac:dyDescent="0.25">
      <c r="A143" s="49">
        <f t="shared" si="2"/>
        <v>138</v>
      </c>
      <c r="B143" s="14">
        <v>42368</v>
      </c>
      <c r="C143" s="14">
        <v>42368</v>
      </c>
      <c r="D143" s="9">
        <v>1556</v>
      </c>
      <c r="E143" s="61">
        <v>101976</v>
      </c>
      <c r="F143" s="61">
        <v>0</v>
      </c>
      <c r="G143" s="11" t="s">
        <v>372</v>
      </c>
      <c r="H143" s="11" t="s">
        <v>372</v>
      </c>
      <c r="I143" s="20" t="s">
        <v>19</v>
      </c>
      <c r="J143" s="10" t="s">
        <v>59</v>
      </c>
      <c r="K143" s="62" t="s">
        <v>14</v>
      </c>
      <c r="L143" s="62" t="s">
        <v>14</v>
      </c>
      <c r="M143" s="16" t="s">
        <v>373</v>
      </c>
      <c r="N143" s="11" t="s">
        <v>374</v>
      </c>
      <c r="O143" s="66" t="s">
        <v>375</v>
      </c>
      <c r="P143" s="10" t="s">
        <v>542</v>
      </c>
      <c r="Q143" s="10" t="s">
        <v>1107</v>
      </c>
    </row>
    <row r="144" spans="1:17" s="65" customFormat="1" ht="60" x14ac:dyDescent="0.25">
      <c r="A144" s="49">
        <f t="shared" si="2"/>
        <v>139</v>
      </c>
      <c r="B144" s="14">
        <v>42369</v>
      </c>
      <c r="C144" s="14">
        <v>42369</v>
      </c>
      <c r="D144" s="9">
        <v>1560</v>
      </c>
      <c r="E144" s="15">
        <v>91658.73</v>
      </c>
      <c r="F144" s="15">
        <v>0</v>
      </c>
      <c r="G144" s="11" t="s">
        <v>757</v>
      </c>
      <c r="H144" s="11" t="s">
        <v>197</v>
      </c>
      <c r="I144" s="20" t="s">
        <v>19</v>
      </c>
      <c r="J144" s="10" t="s">
        <v>376</v>
      </c>
      <c r="K144" s="10" t="s">
        <v>14</v>
      </c>
      <c r="L144" s="10" t="s">
        <v>14</v>
      </c>
      <c r="M144" s="16" t="s">
        <v>15</v>
      </c>
      <c r="N144" s="11" t="s">
        <v>377</v>
      </c>
      <c r="O144" s="67" t="s">
        <v>378</v>
      </c>
      <c r="P144" s="10" t="s">
        <v>546</v>
      </c>
      <c r="Q144" s="10" t="s">
        <v>795</v>
      </c>
    </row>
    <row r="145" spans="1:17" s="65" customFormat="1" ht="75" x14ac:dyDescent="0.25">
      <c r="A145" s="49">
        <f t="shared" si="2"/>
        <v>140</v>
      </c>
      <c r="B145" s="14">
        <v>42369</v>
      </c>
      <c r="C145" s="14">
        <v>42369</v>
      </c>
      <c r="D145" s="9">
        <v>1561</v>
      </c>
      <c r="E145" s="61">
        <v>381526.68</v>
      </c>
      <c r="F145" s="61">
        <v>0</v>
      </c>
      <c r="G145" s="11" t="s">
        <v>178</v>
      </c>
      <c r="H145" s="11" t="s">
        <v>178</v>
      </c>
      <c r="I145" s="20" t="s">
        <v>19</v>
      </c>
      <c r="J145" s="10" t="s">
        <v>379</v>
      </c>
      <c r="K145" s="62" t="s">
        <v>14</v>
      </c>
      <c r="L145" s="62" t="s">
        <v>14</v>
      </c>
      <c r="M145" s="16" t="s">
        <v>180</v>
      </c>
      <c r="N145" s="11" t="s">
        <v>181</v>
      </c>
      <c r="O145" s="66" t="s">
        <v>380</v>
      </c>
      <c r="P145" s="10" t="s">
        <v>577</v>
      </c>
      <c r="Q145" s="10" t="s">
        <v>1296</v>
      </c>
    </row>
    <row r="146" spans="1:17" s="48" customFormat="1" ht="60" x14ac:dyDescent="0.25">
      <c r="A146" s="49">
        <f t="shared" si="2"/>
        <v>141</v>
      </c>
      <c r="B146" s="81">
        <v>42390</v>
      </c>
      <c r="C146" s="81">
        <v>42390</v>
      </c>
      <c r="D146" s="40">
        <v>2</v>
      </c>
      <c r="E146" s="41">
        <v>144212.44</v>
      </c>
      <c r="F146" s="41">
        <v>0</v>
      </c>
      <c r="G146" s="58" t="s">
        <v>383</v>
      </c>
      <c r="H146" s="58" t="s">
        <v>383</v>
      </c>
      <c r="I146" s="44" t="s">
        <v>118</v>
      </c>
      <c r="J146" s="49" t="s">
        <v>688</v>
      </c>
      <c r="K146" s="45" t="s">
        <v>14</v>
      </c>
      <c r="L146" s="45" t="s">
        <v>14</v>
      </c>
      <c r="M146" s="46" t="s">
        <v>385</v>
      </c>
      <c r="N146" s="58" t="s">
        <v>188</v>
      </c>
      <c r="O146" s="45" t="s">
        <v>386</v>
      </c>
      <c r="P146" s="49" t="s">
        <v>577</v>
      </c>
      <c r="Q146" s="10" t="s">
        <v>1345</v>
      </c>
    </row>
    <row r="147" spans="1:17" s="48" customFormat="1" ht="60" x14ac:dyDescent="0.25">
      <c r="A147" s="49">
        <f t="shared" si="2"/>
        <v>142</v>
      </c>
      <c r="B147" s="81">
        <v>42390</v>
      </c>
      <c r="C147" s="81">
        <v>42390</v>
      </c>
      <c r="D147" s="40">
        <v>30</v>
      </c>
      <c r="E147" s="15">
        <v>85904</v>
      </c>
      <c r="F147" s="15">
        <v>0</v>
      </c>
      <c r="G147" s="11" t="s">
        <v>340</v>
      </c>
      <c r="H147" s="58" t="s">
        <v>340</v>
      </c>
      <c r="I147" s="45" t="s">
        <v>387</v>
      </c>
      <c r="J147" s="49" t="s">
        <v>207</v>
      </c>
      <c r="K147" s="10" t="s">
        <v>14</v>
      </c>
      <c r="L147" s="10" t="s">
        <v>14</v>
      </c>
      <c r="M147" s="46" t="s">
        <v>388</v>
      </c>
      <c r="N147" s="58" t="s">
        <v>341</v>
      </c>
      <c r="O147" s="45" t="s">
        <v>389</v>
      </c>
      <c r="P147" s="49" t="s">
        <v>540</v>
      </c>
      <c r="Q147" s="10" t="s">
        <v>1345</v>
      </c>
    </row>
    <row r="148" spans="1:17" s="13" customFormat="1" ht="75" x14ac:dyDescent="0.25">
      <c r="A148" s="49">
        <f t="shared" si="2"/>
        <v>143</v>
      </c>
      <c r="B148" s="81">
        <v>42390</v>
      </c>
      <c r="C148" s="81">
        <v>42391</v>
      </c>
      <c r="D148" s="40">
        <v>1</v>
      </c>
      <c r="E148" s="41">
        <v>315000</v>
      </c>
      <c r="F148" s="41">
        <v>0</v>
      </c>
      <c r="G148" s="58" t="s">
        <v>390</v>
      </c>
      <c r="H148" s="58" t="s">
        <v>390</v>
      </c>
      <c r="I148" s="50" t="s">
        <v>118</v>
      </c>
      <c r="J148" s="45" t="s">
        <v>391</v>
      </c>
      <c r="K148" s="10" t="s">
        <v>14</v>
      </c>
      <c r="L148" s="10" t="s">
        <v>14</v>
      </c>
      <c r="M148" s="46" t="s">
        <v>45</v>
      </c>
      <c r="N148" s="58" t="s">
        <v>393</v>
      </c>
      <c r="O148" s="45" t="s">
        <v>394</v>
      </c>
      <c r="P148" s="45" t="s">
        <v>537</v>
      </c>
      <c r="Q148" s="10" t="s">
        <v>1346</v>
      </c>
    </row>
    <row r="149" spans="1:17" s="13" customFormat="1" ht="75" x14ac:dyDescent="0.25">
      <c r="A149" s="49">
        <f t="shared" si="2"/>
        <v>144</v>
      </c>
      <c r="B149" s="81">
        <v>42390</v>
      </c>
      <c r="C149" s="81">
        <v>42390</v>
      </c>
      <c r="D149" s="9">
        <v>31</v>
      </c>
      <c r="E149" s="15">
        <v>128614.3</v>
      </c>
      <c r="F149" s="15">
        <v>0</v>
      </c>
      <c r="G149" s="58" t="s">
        <v>259</v>
      </c>
      <c r="H149" s="58" t="s">
        <v>259</v>
      </c>
      <c r="I149" s="50" t="s">
        <v>387</v>
      </c>
      <c r="J149" s="49" t="s">
        <v>260</v>
      </c>
      <c r="K149" s="10" t="s">
        <v>14</v>
      </c>
      <c r="L149" s="10" t="s">
        <v>14</v>
      </c>
      <c r="M149" s="46" t="s">
        <v>109</v>
      </c>
      <c r="N149" s="58" t="s">
        <v>261</v>
      </c>
      <c r="O149" s="45" t="s">
        <v>396</v>
      </c>
      <c r="P149" s="49" t="s">
        <v>573</v>
      </c>
      <c r="Q149" s="10" t="s">
        <v>1347</v>
      </c>
    </row>
    <row r="150" spans="1:17" s="13" customFormat="1" ht="60" x14ac:dyDescent="0.25">
      <c r="A150" s="49">
        <f t="shared" si="2"/>
        <v>145</v>
      </c>
      <c r="B150" s="14">
        <v>42390</v>
      </c>
      <c r="C150" s="14">
        <v>42390</v>
      </c>
      <c r="D150" s="9">
        <v>32</v>
      </c>
      <c r="E150" s="15">
        <v>230382.34</v>
      </c>
      <c r="F150" s="15">
        <v>0</v>
      </c>
      <c r="G150" s="51" t="s">
        <v>302</v>
      </c>
      <c r="H150" s="58" t="s">
        <v>302</v>
      </c>
      <c r="I150" s="50" t="s">
        <v>387</v>
      </c>
      <c r="J150" s="49" t="s">
        <v>303</v>
      </c>
      <c r="K150" s="62" t="s">
        <v>26</v>
      </c>
      <c r="L150" s="62" t="s">
        <v>27</v>
      </c>
      <c r="M150" s="46" t="s">
        <v>397</v>
      </c>
      <c r="N150" s="58" t="s">
        <v>305</v>
      </c>
      <c r="O150" s="45" t="s">
        <v>398</v>
      </c>
      <c r="P150" s="49" t="s">
        <v>540</v>
      </c>
      <c r="Q150" s="10" t="s">
        <v>1348</v>
      </c>
    </row>
    <row r="151" spans="1:17" s="13" customFormat="1" ht="75" x14ac:dyDescent="0.25">
      <c r="A151" s="49">
        <f t="shared" si="2"/>
        <v>146</v>
      </c>
      <c r="B151" s="14">
        <v>42391</v>
      </c>
      <c r="C151" s="14">
        <v>42391</v>
      </c>
      <c r="D151" s="9">
        <v>48</v>
      </c>
      <c r="E151" s="15">
        <v>307602.31400000001</v>
      </c>
      <c r="F151" s="15">
        <v>0</v>
      </c>
      <c r="G151" s="11" t="s">
        <v>63</v>
      </c>
      <c r="H151" s="58" t="s">
        <v>63</v>
      </c>
      <c r="I151" s="50" t="s">
        <v>387</v>
      </c>
      <c r="J151" s="49" t="s">
        <v>311</v>
      </c>
      <c r="K151" s="10" t="s">
        <v>14</v>
      </c>
      <c r="L151" s="10" t="s">
        <v>14</v>
      </c>
      <c r="M151" s="46" t="s">
        <v>65</v>
      </c>
      <c r="N151" s="58" t="s">
        <v>66</v>
      </c>
      <c r="O151" s="45" t="s">
        <v>399</v>
      </c>
      <c r="P151" s="49" t="s">
        <v>562</v>
      </c>
      <c r="Q151" s="10" t="s">
        <v>1349</v>
      </c>
    </row>
    <row r="152" spans="1:17" s="13" customFormat="1" ht="75" x14ac:dyDescent="0.25">
      <c r="A152" s="49">
        <f t="shared" si="2"/>
        <v>147</v>
      </c>
      <c r="B152" s="14">
        <v>42391</v>
      </c>
      <c r="C152" s="14">
        <v>42391</v>
      </c>
      <c r="D152" s="9">
        <v>127</v>
      </c>
      <c r="E152" s="15">
        <v>137800.51</v>
      </c>
      <c r="F152" s="15">
        <v>0</v>
      </c>
      <c r="G152" s="58" t="s">
        <v>232</v>
      </c>
      <c r="H152" s="58" t="s">
        <v>232</v>
      </c>
      <c r="I152" s="23" t="s">
        <v>12</v>
      </c>
      <c r="J152" s="49" t="s">
        <v>240</v>
      </c>
      <c r="K152" s="10" t="s">
        <v>14</v>
      </c>
      <c r="L152" s="10" t="s">
        <v>14</v>
      </c>
      <c r="M152" s="24" t="s">
        <v>400</v>
      </c>
      <c r="N152" s="58" t="s">
        <v>234</v>
      </c>
      <c r="O152" s="45" t="s">
        <v>401</v>
      </c>
      <c r="P152" s="49" t="s">
        <v>562</v>
      </c>
      <c r="Q152" s="10" t="s">
        <v>1350</v>
      </c>
    </row>
    <row r="153" spans="1:17" s="48" customFormat="1" ht="60" x14ac:dyDescent="0.25">
      <c r="A153" s="49">
        <f t="shared" si="2"/>
        <v>148</v>
      </c>
      <c r="B153" s="81">
        <v>42395</v>
      </c>
      <c r="C153" s="81">
        <v>42395</v>
      </c>
      <c r="D153" s="40">
        <v>64</v>
      </c>
      <c r="E153" s="15">
        <v>243374.85</v>
      </c>
      <c r="F153" s="15">
        <v>0</v>
      </c>
      <c r="G153" s="83" t="s">
        <v>402</v>
      </c>
      <c r="H153" s="58" t="s">
        <v>402</v>
      </c>
      <c r="I153" s="45" t="s">
        <v>387</v>
      </c>
      <c r="J153" s="49" t="s">
        <v>403</v>
      </c>
      <c r="K153" s="10" t="s">
        <v>14</v>
      </c>
      <c r="L153" s="10" t="s">
        <v>14</v>
      </c>
      <c r="M153" s="46" t="s">
        <v>271</v>
      </c>
      <c r="N153" s="58" t="s">
        <v>405</v>
      </c>
      <c r="O153" s="45" t="s">
        <v>406</v>
      </c>
      <c r="P153" s="49" t="s">
        <v>577</v>
      </c>
      <c r="Q153" s="45" t="s">
        <v>1354</v>
      </c>
    </row>
    <row r="154" spans="1:17" s="48" customFormat="1" ht="60" x14ac:dyDescent="0.25">
      <c r="A154" s="49">
        <f t="shared" si="2"/>
        <v>149</v>
      </c>
      <c r="B154" s="81">
        <v>42395</v>
      </c>
      <c r="C154" s="81">
        <v>42396</v>
      </c>
      <c r="D154" s="40">
        <v>1</v>
      </c>
      <c r="E154" s="15">
        <f>338458</f>
        <v>338458</v>
      </c>
      <c r="F154" s="15">
        <v>25</v>
      </c>
      <c r="G154" s="83" t="s">
        <v>328</v>
      </c>
      <c r="H154" s="83" t="s">
        <v>328</v>
      </c>
      <c r="I154" s="44" t="s">
        <v>407</v>
      </c>
      <c r="J154" s="49" t="s">
        <v>483</v>
      </c>
      <c r="K154" s="10" t="s">
        <v>14</v>
      </c>
      <c r="L154" s="10" t="s">
        <v>14</v>
      </c>
      <c r="M154" s="46" t="s">
        <v>65</v>
      </c>
      <c r="N154" s="58" t="s">
        <v>330</v>
      </c>
      <c r="O154" s="45" t="s">
        <v>408</v>
      </c>
      <c r="P154" s="49" t="s">
        <v>542</v>
      </c>
      <c r="Q154" s="45" t="s">
        <v>1355</v>
      </c>
    </row>
    <row r="155" spans="1:17" s="48" customFormat="1" ht="75" x14ac:dyDescent="0.25">
      <c r="A155" s="49">
        <f t="shared" si="2"/>
        <v>150</v>
      </c>
      <c r="B155" s="81">
        <v>42409</v>
      </c>
      <c r="C155" s="81">
        <v>42409</v>
      </c>
      <c r="D155" s="40">
        <v>3</v>
      </c>
      <c r="E155" s="15">
        <v>163615.18</v>
      </c>
      <c r="F155" s="15">
        <v>0</v>
      </c>
      <c r="G155" s="83" t="s">
        <v>409</v>
      </c>
      <c r="H155" s="83" t="s">
        <v>409</v>
      </c>
      <c r="I155" s="44" t="s">
        <v>118</v>
      </c>
      <c r="J155" s="49" t="s">
        <v>410</v>
      </c>
      <c r="K155" s="10" t="s">
        <v>14</v>
      </c>
      <c r="L155" s="10" t="s">
        <v>14</v>
      </c>
      <c r="M155" s="46" t="s">
        <v>1373</v>
      </c>
      <c r="N155" s="58" t="s">
        <v>121</v>
      </c>
      <c r="O155" s="45" t="s">
        <v>412</v>
      </c>
      <c r="P155" s="49" t="s">
        <v>577</v>
      </c>
      <c r="Q155" s="45" t="s">
        <v>1356</v>
      </c>
    </row>
    <row r="156" spans="1:17" s="48" customFormat="1" ht="60" x14ac:dyDescent="0.25">
      <c r="A156" s="49">
        <f t="shared" si="2"/>
        <v>151</v>
      </c>
      <c r="B156" s="81">
        <v>42409</v>
      </c>
      <c r="C156" s="81">
        <v>42409</v>
      </c>
      <c r="D156" s="40">
        <v>111</v>
      </c>
      <c r="E156" s="15">
        <v>480001.2</v>
      </c>
      <c r="F156" s="15">
        <v>0</v>
      </c>
      <c r="G156" s="68" t="s">
        <v>413</v>
      </c>
      <c r="H156" s="68" t="s">
        <v>413</v>
      </c>
      <c r="I156" s="45" t="s">
        <v>387</v>
      </c>
      <c r="J156" s="49" t="s">
        <v>403</v>
      </c>
      <c r="K156" s="10" t="s">
        <v>14</v>
      </c>
      <c r="L156" s="10" t="s">
        <v>14</v>
      </c>
      <c r="M156" s="46" t="s">
        <v>114</v>
      </c>
      <c r="N156" s="58" t="s">
        <v>115</v>
      </c>
      <c r="O156" s="45" t="s">
        <v>415</v>
      </c>
      <c r="P156" s="49" t="s">
        <v>573</v>
      </c>
      <c r="Q156" s="45" t="s">
        <v>1353</v>
      </c>
    </row>
    <row r="157" spans="1:17" s="48" customFormat="1" ht="75" x14ac:dyDescent="0.25">
      <c r="A157" s="49">
        <f t="shared" si="2"/>
        <v>152</v>
      </c>
      <c r="B157" s="81">
        <v>42409</v>
      </c>
      <c r="C157" s="81">
        <v>42410</v>
      </c>
      <c r="D157" s="40">
        <v>2</v>
      </c>
      <c r="E157" s="15">
        <f>156890</f>
        <v>156890</v>
      </c>
      <c r="F157" s="15">
        <v>25</v>
      </c>
      <c r="G157" s="83" t="s">
        <v>328</v>
      </c>
      <c r="H157" s="83" t="s">
        <v>328</v>
      </c>
      <c r="I157" s="44" t="s">
        <v>407</v>
      </c>
      <c r="J157" s="49" t="s">
        <v>483</v>
      </c>
      <c r="K157" s="10" t="s">
        <v>14</v>
      </c>
      <c r="L157" s="10" t="s">
        <v>14</v>
      </c>
      <c r="M157" s="46" t="s">
        <v>65</v>
      </c>
      <c r="N157" s="58" t="s">
        <v>330</v>
      </c>
      <c r="O157" s="45" t="s">
        <v>416</v>
      </c>
      <c r="P157" s="49" t="s">
        <v>542</v>
      </c>
      <c r="Q157" s="45" t="s">
        <v>1351</v>
      </c>
    </row>
    <row r="158" spans="1:17" s="48" customFormat="1" ht="60" x14ac:dyDescent="0.25">
      <c r="A158" s="49">
        <f t="shared" si="2"/>
        <v>153</v>
      </c>
      <c r="B158" s="81">
        <v>42412</v>
      </c>
      <c r="C158" s="81">
        <v>42412</v>
      </c>
      <c r="D158" s="40">
        <v>140</v>
      </c>
      <c r="E158" s="15">
        <v>753783.88</v>
      </c>
      <c r="F158" s="15">
        <v>0</v>
      </c>
      <c r="G158" s="69" t="s">
        <v>417</v>
      </c>
      <c r="H158" s="69" t="s">
        <v>417</v>
      </c>
      <c r="I158" s="45" t="s">
        <v>387</v>
      </c>
      <c r="J158" s="49" t="s">
        <v>418</v>
      </c>
      <c r="K158" s="10" t="s">
        <v>14</v>
      </c>
      <c r="L158" s="10" t="s">
        <v>14</v>
      </c>
      <c r="M158" s="46" t="s">
        <v>65</v>
      </c>
      <c r="N158" s="58" t="s">
        <v>419</v>
      </c>
      <c r="O158" s="45" t="s">
        <v>420</v>
      </c>
      <c r="P158" s="49" t="s">
        <v>551</v>
      </c>
      <c r="Q158" s="45" t="s">
        <v>1299</v>
      </c>
    </row>
    <row r="159" spans="1:17" s="48" customFormat="1" ht="75" x14ac:dyDescent="0.25">
      <c r="A159" s="49">
        <f t="shared" si="2"/>
        <v>154</v>
      </c>
      <c r="B159" s="81">
        <v>42420</v>
      </c>
      <c r="C159" s="81">
        <v>42420</v>
      </c>
      <c r="D159" s="40">
        <v>177</v>
      </c>
      <c r="E159" s="15">
        <v>289270.73</v>
      </c>
      <c r="F159" s="15">
        <v>0</v>
      </c>
      <c r="G159" s="70" t="s">
        <v>354</v>
      </c>
      <c r="H159" s="70" t="s">
        <v>354</v>
      </c>
      <c r="I159" s="45" t="s">
        <v>387</v>
      </c>
      <c r="J159" s="45" t="s">
        <v>355</v>
      </c>
      <c r="K159" s="45" t="s">
        <v>14</v>
      </c>
      <c r="L159" s="45" t="s">
        <v>14</v>
      </c>
      <c r="M159" s="46" t="s">
        <v>1210</v>
      </c>
      <c r="N159" s="58" t="s">
        <v>356</v>
      </c>
      <c r="O159" s="47" t="s">
        <v>422</v>
      </c>
      <c r="P159" s="45" t="s">
        <v>542</v>
      </c>
      <c r="Q159" s="45" t="s">
        <v>1214</v>
      </c>
    </row>
    <row r="160" spans="1:17" s="48" customFormat="1" ht="75" x14ac:dyDescent="0.25">
      <c r="A160" s="49">
        <f t="shared" si="2"/>
        <v>155</v>
      </c>
      <c r="B160" s="81">
        <v>42420</v>
      </c>
      <c r="C160" s="81">
        <v>42420</v>
      </c>
      <c r="D160" s="40">
        <v>180</v>
      </c>
      <c r="E160" s="15">
        <v>179626.33</v>
      </c>
      <c r="F160" s="15">
        <v>0</v>
      </c>
      <c r="G160" s="42" t="s">
        <v>423</v>
      </c>
      <c r="H160" s="42" t="s">
        <v>423</v>
      </c>
      <c r="I160" s="45" t="s">
        <v>387</v>
      </c>
      <c r="J160" s="45" t="s">
        <v>424</v>
      </c>
      <c r="K160" s="45" t="s">
        <v>14</v>
      </c>
      <c r="L160" s="45" t="s">
        <v>14</v>
      </c>
      <c r="M160" s="46" t="s">
        <v>890</v>
      </c>
      <c r="N160" s="58" t="s">
        <v>425</v>
      </c>
      <c r="O160" s="47" t="s">
        <v>426</v>
      </c>
      <c r="P160" s="45" t="s">
        <v>577</v>
      </c>
      <c r="Q160" s="45" t="s">
        <v>1352</v>
      </c>
    </row>
    <row r="161" spans="1:17" s="48" customFormat="1" ht="75" x14ac:dyDescent="0.25">
      <c r="A161" s="49">
        <f t="shared" si="2"/>
        <v>156</v>
      </c>
      <c r="B161" s="81">
        <v>42420</v>
      </c>
      <c r="C161" s="81">
        <v>42420</v>
      </c>
      <c r="D161" s="40">
        <v>178</v>
      </c>
      <c r="E161" s="15">
        <v>225400</v>
      </c>
      <c r="F161" s="15">
        <v>0</v>
      </c>
      <c r="G161" s="42" t="s">
        <v>367</v>
      </c>
      <c r="H161" s="42" t="s">
        <v>367</v>
      </c>
      <c r="I161" s="45" t="s">
        <v>387</v>
      </c>
      <c r="J161" s="45" t="s">
        <v>368</v>
      </c>
      <c r="K161" s="45" t="s">
        <v>14</v>
      </c>
      <c r="L161" s="45" t="s">
        <v>14</v>
      </c>
      <c r="M161" s="46" t="s">
        <v>65</v>
      </c>
      <c r="N161" s="58" t="s">
        <v>369</v>
      </c>
      <c r="O161" s="47" t="s">
        <v>427</v>
      </c>
      <c r="P161" s="45" t="s">
        <v>542</v>
      </c>
      <c r="Q161" s="45" t="s">
        <v>1317</v>
      </c>
    </row>
    <row r="162" spans="1:17" s="48" customFormat="1" ht="75" x14ac:dyDescent="0.25">
      <c r="A162" s="49">
        <f t="shared" si="2"/>
        <v>157</v>
      </c>
      <c r="B162" s="14">
        <v>42420</v>
      </c>
      <c r="C162" s="14">
        <v>42420</v>
      </c>
      <c r="D162" s="9">
        <v>179</v>
      </c>
      <c r="E162" s="15">
        <v>237944</v>
      </c>
      <c r="F162" s="15">
        <v>0</v>
      </c>
      <c r="G162" s="42" t="s">
        <v>372</v>
      </c>
      <c r="H162" s="42" t="s">
        <v>372</v>
      </c>
      <c r="I162" s="45" t="s">
        <v>387</v>
      </c>
      <c r="J162" s="10" t="s">
        <v>59</v>
      </c>
      <c r="K162" s="45" t="s">
        <v>14</v>
      </c>
      <c r="L162" s="45" t="s">
        <v>14</v>
      </c>
      <c r="M162" s="16" t="s">
        <v>428</v>
      </c>
      <c r="N162" s="11" t="s">
        <v>429</v>
      </c>
      <c r="O162" s="52" t="s">
        <v>430</v>
      </c>
      <c r="P162" s="10" t="s">
        <v>542</v>
      </c>
      <c r="Q162" s="10" t="s">
        <v>1318</v>
      </c>
    </row>
    <row r="163" spans="1:17" s="53" customFormat="1" ht="75" x14ac:dyDescent="0.25">
      <c r="A163" s="49">
        <f t="shared" si="2"/>
        <v>158</v>
      </c>
      <c r="B163" s="14">
        <v>42426</v>
      </c>
      <c r="C163" s="14">
        <v>42426</v>
      </c>
      <c r="D163" s="9">
        <v>201</v>
      </c>
      <c r="E163" s="15">
        <v>2353689.06</v>
      </c>
      <c r="F163" s="15">
        <v>0</v>
      </c>
      <c r="G163" s="42" t="s">
        <v>431</v>
      </c>
      <c r="H163" s="42" t="s">
        <v>431</v>
      </c>
      <c r="I163" s="45" t="s">
        <v>387</v>
      </c>
      <c r="J163" s="10" t="s">
        <v>432</v>
      </c>
      <c r="K163" s="45" t="s">
        <v>14</v>
      </c>
      <c r="L163" s="45" t="s">
        <v>14</v>
      </c>
      <c r="M163" s="16" t="s">
        <v>433</v>
      </c>
      <c r="N163" s="11" t="s">
        <v>434</v>
      </c>
      <c r="O163" s="52" t="s">
        <v>435</v>
      </c>
      <c r="P163" s="10" t="s">
        <v>537</v>
      </c>
      <c r="Q163" s="10" t="s">
        <v>1316</v>
      </c>
    </row>
    <row r="164" spans="1:17" s="13" customFormat="1" ht="75" x14ac:dyDescent="0.25">
      <c r="A164" s="49">
        <f t="shared" si="2"/>
        <v>159</v>
      </c>
      <c r="B164" s="14">
        <v>42426</v>
      </c>
      <c r="C164" s="14">
        <v>42426</v>
      </c>
      <c r="D164" s="9">
        <v>194</v>
      </c>
      <c r="E164" s="15">
        <v>350000</v>
      </c>
      <c r="F164" s="15">
        <v>0</v>
      </c>
      <c r="G164" s="11" t="s">
        <v>436</v>
      </c>
      <c r="H164" s="11" t="s">
        <v>436</v>
      </c>
      <c r="I164" s="45" t="s">
        <v>387</v>
      </c>
      <c r="J164" s="10" t="s">
        <v>437</v>
      </c>
      <c r="K164" s="45" t="s">
        <v>14</v>
      </c>
      <c r="L164" s="45" t="s">
        <v>14</v>
      </c>
      <c r="M164" s="16" t="s">
        <v>867</v>
      </c>
      <c r="N164" s="11" t="s">
        <v>439</v>
      </c>
      <c r="O164" s="12" t="s">
        <v>440</v>
      </c>
      <c r="P164" s="10" t="s">
        <v>551</v>
      </c>
      <c r="Q164" s="10" t="s">
        <v>1314</v>
      </c>
    </row>
    <row r="165" spans="1:17" s="71" customFormat="1" ht="75" x14ac:dyDescent="0.25">
      <c r="A165" s="39">
        <f t="shared" si="2"/>
        <v>160</v>
      </c>
      <c r="B165" s="14">
        <v>42426</v>
      </c>
      <c r="C165" s="14">
        <v>42426</v>
      </c>
      <c r="D165" s="9">
        <v>200</v>
      </c>
      <c r="E165" s="15">
        <v>5358015.16</v>
      </c>
      <c r="F165" s="15">
        <v>0</v>
      </c>
      <c r="G165" s="84" t="s">
        <v>441</v>
      </c>
      <c r="H165" s="84" t="s">
        <v>441</v>
      </c>
      <c r="I165" s="10" t="s">
        <v>387</v>
      </c>
      <c r="J165" s="10" t="s">
        <v>391</v>
      </c>
      <c r="K165" s="10" t="s">
        <v>14</v>
      </c>
      <c r="L165" s="10" t="s">
        <v>14</v>
      </c>
      <c r="M165" s="10" t="s">
        <v>442</v>
      </c>
      <c r="N165" s="11" t="s">
        <v>443</v>
      </c>
      <c r="O165" s="10" t="s">
        <v>444</v>
      </c>
      <c r="P165" s="10" t="s">
        <v>537</v>
      </c>
      <c r="Q165" s="10" t="s">
        <v>1315</v>
      </c>
    </row>
    <row r="166" spans="1:17" s="13" customFormat="1" ht="75" x14ac:dyDescent="0.25">
      <c r="A166" s="49">
        <f t="shared" si="2"/>
        <v>161</v>
      </c>
      <c r="B166" s="14">
        <v>42429</v>
      </c>
      <c r="C166" s="14">
        <v>42429</v>
      </c>
      <c r="D166" s="9">
        <v>934</v>
      </c>
      <c r="E166" s="41">
        <v>600000</v>
      </c>
      <c r="F166" s="41">
        <v>0</v>
      </c>
      <c r="G166" s="83" t="s">
        <v>707</v>
      </c>
      <c r="H166" s="83" t="s">
        <v>707</v>
      </c>
      <c r="I166" s="23" t="s">
        <v>12</v>
      </c>
      <c r="J166" s="49" t="s">
        <v>445</v>
      </c>
      <c r="K166" s="45" t="s">
        <v>14</v>
      </c>
      <c r="L166" s="45" t="s">
        <v>14</v>
      </c>
      <c r="M166" s="45" t="s">
        <v>275</v>
      </c>
      <c r="N166" s="11" t="s">
        <v>447</v>
      </c>
      <c r="O166" s="45" t="s">
        <v>448</v>
      </c>
      <c r="P166" s="49" t="s">
        <v>551</v>
      </c>
      <c r="Q166" s="10" t="s">
        <v>1314</v>
      </c>
    </row>
    <row r="167" spans="1:17" s="13" customFormat="1" ht="75" x14ac:dyDescent="0.25">
      <c r="A167" s="39">
        <f t="shared" si="2"/>
        <v>162</v>
      </c>
      <c r="B167" s="14">
        <v>42430</v>
      </c>
      <c r="C167" s="14">
        <v>42430</v>
      </c>
      <c r="D167" s="9">
        <v>934</v>
      </c>
      <c r="E167" s="127">
        <v>-600000</v>
      </c>
      <c r="F167" s="15">
        <v>0</v>
      </c>
      <c r="G167" s="84" t="s">
        <v>707</v>
      </c>
      <c r="H167" s="84" t="s">
        <v>707</v>
      </c>
      <c r="I167" s="20" t="s">
        <v>12</v>
      </c>
      <c r="J167" s="39" t="s">
        <v>445</v>
      </c>
      <c r="K167" s="10" t="s">
        <v>14</v>
      </c>
      <c r="L167" s="10" t="s">
        <v>14</v>
      </c>
      <c r="M167" s="10" t="s">
        <v>275</v>
      </c>
      <c r="N167" s="11" t="s">
        <v>447</v>
      </c>
      <c r="O167" s="10" t="s">
        <v>448</v>
      </c>
      <c r="P167" s="39" t="s">
        <v>551</v>
      </c>
      <c r="Q167" s="10" t="s">
        <v>805</v>
      </c>
    </row>
    <row r="168" spans="1:17" s="71" customFormat="1" ht="75" x14ac:dyDescent="0.25">
      <c r="A168" s="49">
        <f t="shared" si="2"/>
        <v>163</v>
      </c>
      <c r="B168" s="14">
        <v>42451</v>
      </c>
      <c r="C168" s="14">
        <v>42451</v>
      </c>
      <c r="D168" s="9">
        <v>1277</v>
      </c>
      <c r="E168" s="15">
        <v>600000</v>
      </c>
      <c r="F168" s="15">
        <v>0</v>
      </c>
      <c r="G168" s="84" t="s">
        <v>707</v>
      </c>
      <c r="H168" s="84" t="s">
        <v>707</v>
      </c>
      <c r="I168" s="20" t="s">
        <v>12</v>
      </c>
      <c r="J168" s="39" t="s">
        <v>445</v>
      </c>
      <c r="K168" s="10" t="s">
        <v>14</v>
      </c>
      <c r="L168" s="10" t="s">
        <v>14</v>
      </c>
      <c r="M168" s="10" t="s">
        <v>275</v>
      </c>
      <c r="N168" s="11" t="s">
        <v>447</v>
      </c>
      <c r="O168" s="10" t="s">
        <v>448</v>
      </c>
      <c r="P168" s="39" t="s">
        <v>551</v>
      </c>
      <c r="Q168" s="10" t="s">
        <v>1324</v>
      </c>
    </row>
    <row r="169" spans="1:17" s="13" customFormat="1" ht="60" x14ac:dyDescent="0.25">
      <c r="A169" s="49">
        <f t="shared" si="2"/>
        <v>164</v>
      </c>
      <c r="B169" s="14">
        <v>42429</v>
      </c>
      <c r="C169" s="14">
        <v>42429</v>
      </c>
      <c r="D169" s="9">
        <v>203</v>
      </c>
      <c r="E169" s="15">
        <v>349118</v>
      </c>
      <c r="F169" s="15">
        <v>0</v>
      </c>
      <c r="G169" s="83" t="s">
        <v>449</v>
      </c>
      <c r="H169" s="83" t="s">
        <v>449</v>
      </c>
      <c r="I169" s="45" t="s">
        <v>387</v>
      </c>
      <c r="J169" s="49" t="s">
        <v>285</v>
      </c>
      <c r="K169" s="45" t="s">
        <v>26</v>
      </c>
      <c r="L169" s="45" t="s">
        <v>283</v>
      </c>
      <c r="M169" s="16" t="s">
        <v>194</v>
      </c>
      <c r="N169" s="11" t="s">
        <v>61</v>
      </c>
      <c r="O169" s="45" t="s">
        <v>450</v>
      </c>
      <c r="P169" s="49" t="s">
        <v>542</v>
      </c>
      <c r="Q169" s="10" t="s">
        <v>1323</v>
      </c>
    </row>
    <row r="170" spans="1:17" s="13" customFormat="1" ht="75" x14ac:dyDescent="0.25">
      <c r="A170" s="49">
        <f t="shared" si="2"/>
        <v>165</v>
      </c>
      <c r="B170" s="14">
        <v>42440</v>
      </c>
      <c r="C170" s="14">
        <v>42440</v>
      </c>
      <c r="D170" s="9">
        <v>265</v>
      </c>
      <c r="E170" s="15">
        <v>101436.71</v>
      </c>
      <c r="F170" s="15">
        <v>0</v>
      </c>
      <c r="G170" s="72" t="s">
        <v>451</v>
      </c>
      <c r="H170" s="72" t="s">
        <v>451</v>
      </c>
      <c r="I170" s="45" t="s">
        <v>387</v>
      </c>
      <c r="J170" s="73" t="s">
        <v>85</v>
      </c>
      <c r="K170" s="45" t="s">
        <v>14</v>
      </c>
      <c r="L170" s="45" t="s">
        <v>14</v>
      </c>
      <c r="M170" s="16" t="s">
        <v>86</v>
      </c>
      <c r="N170" s="11" t="s">
        <v>87</v>
      </c>
      <c r="O170" s="66" t="s">
        <v>453</v>
      </c>
      <c r="P170" s="73" t="s">
        <v>551</v>
      </c>
      <c r="Q170" s="10" t="s">
        <v>1193</v>
      </c>
    </row>
    <row r="171" spans="1:17" s="13" customFormat="1" ht="75" x14ac:dyDescent="0.25">
      <c r="A171" s="49">
        <f t="shared" si="2"/>
        <v>166</v>
      </c>
      <c r="B171" s="14">
        <v>42440</v>
      </c>
      <c r="C171" s="14">
        <v>42440</v>
      </c>
      <c r="D171" s="9">
        <v>264</v>
      </c>
      <c r="E171" s="15">
        <v>151000</v>
      </c>
      <c r="F171" s="15">
        <v>0</v>
      </c>
      <c r="G171" s="72" t="s">
        <v>454</v>
      </c>
      <c r="H171" s="72" t="s">
        <v>454</v>
      </c>
      <c r="I171" s="45" t="s">
        <v>387</v>
      </c>
      <c r="J171" s="73" t="s">
        <v>54</v>
      </c>
      <c r="K171" s="45" t="s">
        <v>14</v>
      </c>
      <c r="L171" s="45" t="s">
        <v>14</v>
      </c>
      <c r="M171" s="16" t="s">
        <v>939</v>
      </c>
      <c r="N171" s="11" t="s">
        <v>229</v>
      </c>
      <c r="O171" s="66" t="s">
        <v>455</v>
      </c>
      <c r="P171" s="73" t="s">
        <v>551</v>
      </c>
      <c r="Q171" s="10" t="s">
        <v>1322</v>
      </c>
    </row>
    <row r="172" spans="1:17" s="13" customFormat="1" ht="75" x14ac:dyDescent="0.25">
      <c r="A172" s="49">
        <f t="shared" si="2"/>
        <v>167</v>
      </c>
      <c r="B172" s="14">
        <v>42440</v>
      </c>
      <c r="C172" s="14">
        <v>42440</v>
      </c>
      <c r="D172" s="9">
        <v>266</v>
      </c>
      <c r="E172" s="41">
        <v>63000</v>
      </c>
      <c r="F172" s="41">
        <v>0</v>
      </c>
      <c r="G172" s="72" t="s">
        <v>456</v>
      </c>
      <c r="H172" s="72" t="s">
        <v>456</v>
      </c>
      <c r="I172" s="45" t="s">
        <v>387</v>
      </c>
      <c r="J172" s="73" t="s">
        <v>39</v>
      </c>
      <c r="K172" s="45" t="s">
        <v>26</v>
      </c>
      <c r="L172" s="45" t="s">
        <v>248</v>
      </c>
      <c r="M172" s="16" t="s">
        <v>141</v>
      </c>
      <c r="N172" s="11" t="s">
        <v>458</v>
      </c>
      <c r="O172" s="66" t="s">
        <v>459</v>
      </c>
      <c r="P172" s="73" t="s">
        <v>542</v>
      </c>
      <c r="Q172" s="73" t="s">
        <v>1321</v>
      </c>
    </row>
    <row r="173" spans="1:17" s="13" customFormat="1" ht="60" x14ac:dyDescent="0.25">
      <c r="A173" s="49">
        <f t="shared" si="2"/>
        <v>168</v>
      </c>
      <c r="B173" s="14">
        <v>42440</v>
      </c>
      <c r="C173" s="14">
        <v>42440</v>
      </c>
      <c r="D173" s="9">
        <v>4</v>
      </c>
      <c r="E173" s="41">
        <v>336495.7</v>
      </c>
      <c r="F173" s="41">
        <v>0</v>
      </c>
      <c r="G173" s="83" t="s">
        <v>460</v>
      </c>
      <c r="H173" s="83" t="s">
        <v>460</v>
      </c>
      <c r="I173" s="50" t="s">
        <v>118</v>
      </c>
      <c r="J173" s="73" t="s">
        <v>384</v>
      </c>
      <c r="K173" s="45" t="s">
        <v>14</v>
      </c>
      <c r="L173" s="45" t="s">
        <v>14</v>
      </c>
      <c r="M173" s="16" t="s">
        <v>385</v>
      </c>
      <c r="N173" s="11" t="s">
        <v>188</v>
      </c>
      <c r="O173" s="45" t="s">
        <v>461</v>
      </c>
      <c r="P173" s="73" t="s">
        <v>573</v>
      </c>
      <c r="Q173" s="73" t="s">
        <v>1320</v>
      </c>
    </row>
    <row r="174" spans="1:17" s="13" customFormat="1" ht="75" x14ac:dyDescent="0.25">
      <c r="A174" s="49">
        <f t="shared" si="2"/>
        <v>169</v>
      </c>
      <c r="B174" s="14">
        <v>42440</v>
      </c>
      <c r="C174" s="14">
        <v>42440</v>
      </c>
      <c r="D174" s="9">
        <v>267</v>
      </c>
      <c r="E174" s="41">
        <v>97000</v>
      </c>
      <c r="F174" s="41">
        <v>0</v>
      </c>
      <c r="G174" s="72" t="s">
        <v>200</v>
      </c>
      <c r="H174" s="72" t="s">
        <v>200</v>
      </c>
      <c r="I174" s="45" t="s">
        <v>387</v>
      </c>
      <c r="J174" s="73" t="s">
        <v>201</v>
      </c>
      <c r="K174" s="45" t="s">
        <v>14</v>
      </c>
      <c r="L174" s="45" t="s">
        <v>14</v>
      </c>
      <c r="M174" s="16" t="s">
        <v>1210</v>
      </c>
      <c r="N174" s="11" t="s">
        <v>203</v>
      </c>
      <c r="O174" s="66" t="s">
        <v>462</v>
      </c>
      <c r="P174" s="73" t="s">
        <v>551</v>
      </c>
      <c r="Q174" s="73" t="s">
        <v>1213</v>
      </c>
    </row>
    <row r="175" spans="1:17" s="13" customFormat="1" ht="75" x14ac:dyDescent="0.25">
      <c r="A175" s="49">
        <f t="shared" si="2"/>
        <v>170</v>
      </c>
      <c r="B175" s="56">
        <v>42443</v>
      </c>
      <c r="C175" s="56">
        <v>42443</v>
      </c>
      <c r="D175" s="9">
        <v>275</v>
      </c>
      <c r="E175" s="41">
        <v>1751828.65</v>
      </c>
      <c r="F175" s="41">
        <v>0</v>
      </c>
      <c r="G175" s="72" t="s">
        <v>463</v>
      </c>
      <c r="H175" s="72" t="s">
        <v>463</v>
      </c>
      <c r="I175" s="45" t="s">
        <v>387</v>
      </c>
      <c r="J175" s="45" t="s">
        <v>432</v>
      </c>
      <c r="K175" s="45" t="s">
        <v>14</v>
      </c>
      <c r="L175" s="45" t="s">
        <v>14</v>
      </c>
      <c r="M175" s="16" t="s">
        <v>40</v>
      </c>
      <c r="N175" s="11" t="s">
        <v>464</v>
      </c>
      <c r="O175" s="45" t="s">
        <v>465</v>
      </c>
      <c r="P175" s="45" t="s">
        <v>537</v>
      </c>
      <c r="Q175" s="45" t="s">
        <v>1319</v>
      </c>
    </row>
    <row r="176" spans="1:17" s="13" customFormat="1" ht="75" x14ac:dyDescent="0.25">
      <c r="A176" s="49">
        <f t="shared" si="2"/>
        <v>171</v>
      </c>
      <c r="B176" s="56">
        <v>42445</v>
      </c>
      <c r="C176" s="56">
        <v>42445</v>
      </c>
      <c r="D176" s="9">
        <v>1175</v>
      </c>
      <c r="E176" s="41">
        <v>360000</v>
      </c>
      <c r="F176" s="41">
        <v>0</v>
      </c>
      <c r="G176" s="57" t="s">
        <v>332</v>
      </c>
      <c r="H176" s="57" t="s">
        <v>332</v>
      </c>
      <c r="I176" s="23" t="s">
        <v>12</v>
      </c>
      <c r="J176" s="10" t="s">
        <v>186</v>
      </c>
      <c r="K176" s="45" t="s">
        <v>14</v>
      </c>
      <c r="L176" s="45" t="s">
        <v>14</v>
      </c>
      <c r="M176" s="16" t="s">
        <v>466</v>
      </c>
      <c r="N176" s="11" t="s">
        <v>229</v>
      </c>
      <c r="O176" s="66" t="s">
        <v>467</v>
      </c>
      <c r="P176" s="10" t="s">
        <v>573</v>
      </c>
      <c r="Q176" s="10" t="s">
        <v>1203</v>
      </c>
    </row>
    <row r="177" spans="1:17" s="13" customFormat="1" ht="60" x14ac:dyDescent="0.25">
      <c r="A177" s="49">
        <f t="shared" si="2"/>
        <v>172</v>
      </c>
      <c r="B177" s="56">
        <v>42446</v>
      </c>
      <c r="C177" s="56">
        <v>42446</v>
      </c>
      <c r="D177" s="9">
        <v>306</v>
      </c>
      <c r="E177" s="41">
        <v>60000</v>
      </c>
      <c r="F177" s="41">
        <v>0</v>
      </c>
      <c r="G177" s="58" t="s">
        <v>468</v>
      </c>
      <c r="H177" s="58" t="s">
        <v>468</v>
      </c>
      <c r="I177" s="45" t="s">
        <v>387</v>
      </c>
      <c r="J177" s="10" t="s">
        <v>403</v>
      </c>
      <c r="K177" s="45" t="s">
        <v>14</v>
      </c>
      <c r="L177" s="45" t="s">
        <v>14</v>
      </c>
      <c r="M177" s="45" t="s">
        <v>773</v>
      </c>
      <c r="N177" s="11" t="s">
        <v>470</v>
      </c>
      <c r="O177" s="66" t="s">
        <v>471</v>
      </c>
      <c r="P177" s="10" t="s">
        <v>577</v>
      </c>
      <c r="Q177" s="10" t="s">
        <v>1204</v>
      </c>
    </row>
    <row r="178" spans="1:17" s="13" customFormat="1" ht="60" x14ac:dyDescent="0.25">
      <c r="A178" s="49">
        <f t="shared" si="2"/>
        <v>173</v>
      </c>
      <c r="B178" s="14">
        <v>42446</v>
      </c>
      <c r="C178" s="14">
        <v>42446</v>
      </c>
      <c r="D178" s="9">
        <v>307</v>
      </c>
      <c r="E178" s="15">
        <v>135000</v>
      </c>
      <c r="F178" s="15">
        <v>0</v>
      </c>
      <c r="G178" s="72" t="s">
        <v>472</v>
      </c>
      <c r="H178" s="72" t="s">
        <v>472</v>
      </c>
      <c r="I178" s="45" t="s">
        <v>387</v>
      </c>
      <c r="J178" s="10" t="s">
        <v>403</v>
      </c>
      <c r="K178" s="45" t="s">
        <v>14</v>
      </c>
      <c r="L178" s="45" t="s">
        <v>14</v>
      </c>
      <c r="M178" s="45" t="s">
        <v>1414</v>
      </c>
      <c r="N178" s="11" t="s">
        <v>61</v>
      </c>
      <c r="O178" s="66" t="s">
        <v>474</v>
      </c>
      <c r="P178" s="10" t="s">
        <v>546</v>
      </c>
      <c r="Q178" s="10" t="s">
        <v>1205</v>
      </c>
    </row>
    <row r="179" spans="1:17" s="13" customFormat="1" ht="75" x14ac:dyDescent="0.25">
      <c r="A179" s="49">
        <f t="shared" si="2"/>
        <v>174</v>
      </c>
      <c r="B179" s="14">
        <v>42450</v>
      </c>
      <c r="C179" s="14">
        <v>42450</v>
      </c>
      <c r="D179" s="9">
        <v>323</v>
      </c>
      <c r="E179" s="15">
        <v>213870.36</v>
      </c>
      <c r="F179" s="15">
        <v>0</v>
      </c>
      <c r="G179" s="74" t="s">
        <v>757</v>
      </c>
      <c r="H179" s="74" t="s">
        <v>757</v>
      </c>
      <c r="I179" s="10" t="s">
        <v>387</v>
      </c>
      <c r="J179" s="10" t="s">
        <v>376</v>
      </c>
      <c r="K179" s="10" t="s">
        <v>14</v>
      </c>
      <c r="L179" s="10" t="s">
        <v>14</v>
      </c>
      <c r="M179" s="10" t="s">
        <v>15</v>
      </c>
      <c r="N179" s="11" t="s">
        <v>476</v>
      </c>
      <c r="O179" s="67" t="s">
        <v>477</v>
      </c>
      <c r="P179" s="10" t="s">
        <v>546</v>
      </c>
      <c r="Q179" s="10" t="s">
        <v>795</v>
      </c>
    </row>
    <row r="180" spans="1:17" s="13" customFormat="1" ht="60" x14ac:dyDescent="0.25">
      <c r="A180" s="49">
        <f t="shared" si="2"/>
        <v>175</v>
      </c>
      <c r="B180" s="14">
        <v>42450</v>
      </c>
      <c r="C180" s="14">
        <v>42450</v>
      </c>
      <c r="D180" s="9">
        <v>322</v>
      </c>
      <c r="E180" s="15">
        <v>338211.25</v>
      </c>
      <c r="F180" s="15">
        <v>0</v>
      </c>
      <c r="G180" s="147" t="s">
        <v>1788</v>
      </c>
      <c r="H180" s="58" t="s">
        <v>478</v>
      </c>
      <c r="I180" s="45" t="s">
        <v>387</v>
      </c>
      <c r="J180" s="45" t="s">
        <v>479</v>
      </c>
      <c r="K180" s="45" t="s">
        <v>14</v>
      </c>
      <c r="L180" s="45" t="s">
        <v>14</v>
      </c>
      <c r="M180" s="45" t="s">
        <v>887</v>
      </c>
      <c r="N180" s="11" t="s">
        <v>480</v>
      </c>
      <c r="O180" s="66" t="s">
        <v>481</v>
      </c>
      <c r="P180" s="45" t="s">
        <v>562</v>
      </c>
      <c r="Q180" s="45" t="s">
        <v>1206</v>
      </c>
    </row>
    <row r="181" spans="1:17" s="13" customFormat="1" ht="60" x14ac:dyDescent="0.25">
      <c r="A181" s="49">
        <f t="shared" si="2"/>
        <v>176</v>
      </c>
      <c r="B181" s="14">
        <v>42450</v>
      </c>
      <c r="C181" s="14">
        <v>42450</v>
      </c>
      <c r="D181" s="9">
        <v>321</v>
      </c>
      <c r="E181" s="15">
        <v>511095</v>
      </c>
      <c r="F181" s="15">
        <v>0</v>
      </c>
      <c r="G181" s="58" t="s">
        <v>482</v>
      </c>
      <c r="H181" s="58" t="s">
        <v>482</v>
      </c>
      <c r="I181" s="45" t="s">
        <v>387</v>
      </c>
      <c r="J181" s="10" t="s">
        <v>483</v>
      </c>
      <c r="K181" s="45" t="s">
        <v>14</v>
      </c>
      <c r="L181" s="45" t="s">
        <v>14</v>
      </c>
      <c r="M181" s="45" t="s">
        <v>40</v>
      </c>
      <c r="N181" s="11" t="s">
        <v>286</v>
      </c>
      <c r="O181" s="66" t="s">
        <v>484</v>
      </c>
      <c r="P181" s="10" t="s">
        <v>542</v>
      </c>
      <c r="Q181" s="10" t="s">
        <v>1207</v>
      </c>
    </row>
    <row r="182" spans="1:17" s="13" customFormat="1" ht="60" x14ac:dyDescent="0.25">
      <c r="A182" s="49">
        <f t="shared" si="2"/>
        <v>177</v>
      </c>
      <c r="B182" s="14">
        <v>42464</v>
      </c>
      <c r="C182" s="14">
        <v>42464</v>
      </c>
      <c r="D182" s="9">
        <v>406</v>
      </c>
      <c r="E182" s="41">
        <v>65945.399999999994</v>
      </c>
      <c r="F182" s="41">
        <v>0</v>
      </c>
      <c r="G182" s="11" t="s">
        <v>485</v>
      </c>
      <c r="H182" s="11" t="s">
        <v>485</v>
      </c>
      <c r="I182" s="45" t="s">
        <v>387</v>
      </c>
      <c r="J182" s="45" t="s">
        <v>486</v>
      </c>
      <c r="K182" s="45" t="s">
        <v>14</v>
      </c>
      <c r="L182" s="45" t="s">
        <v>14</v>
      </c>
      <c r="M182" s="16" t="s">
        <v>912</v>
      </c>
      <c r="N182" s="11" t="s">
        <v>487</v>
      </c>
      <c r="O182" s="12" t="s">
        <v>488</v>
      </c>
      <c r="P182" s="45" t="s">
        <v>542</v>
      </c>
      <c r="Q182" s="45" t="s">
        <v>1093</v>
      </c>
    </row>
    <row r="183" spans="1:17" s="13" customFormat="1" ht="60" x14ac:dyDescent="0.25">
      <c r="A183" s="49">
        <f t="shared" si="2"/>
        <v>178</v>
      </c>
      <c r="B183" s="14">
        <v>42464</v>
      </c>
      <c r="C183" s="14">
        <v>42464</v>
      </c>
      <c r="D183" s="9">
        <v>407</v>
      </c>
      <c r="E183" s="41">
        <v>150281.5</v>
      </c>
      <c r="F183" s="41">
        <v>0</v>
      </c>
      <c r="G183" s="11" t="s">
        <v>489</v>
      </c>
      <c r="H183" s="11" t="s">
        <v>489</v>
      </c>
      <c r="I183" s="20" t="s">
        <v>387</v>
      </c>
      <c r="J183" s="45" t="s">
        <v>39</v>
      </c>
      <c r="K183" s="45" t="s">
        <v>14</v>
      </c>
      <c r="L183" s="45" t="s">
        <v>14</v>
      </c>
      <c r="M183" s="16" t="s">
        <v>965</v>
      </c>
      <c r="N183" s="11" t="s">
        <v>490</v>
      </c>
      <c r="O183" s="12" t="s">
        <v>491</v>
      </c>
      <c r="P183" s="45" t="s">
        <v>542</v>
      </c>
      <c r="Q183" s="45" t="s">
        <v>1094</v>
      </c>
    </row>
    <row r="184" spans="1:17" s="13" customFormat="1" ht="75" x14ac:dyDescent="0.25">
      <c r="A184" s="49">
        <f t="shared" si="2"/>
        <v>179</v>
      </c>
      <c r="B184" s="14">
        <v>42465</v>
      </c>
      <c r="C184" s="14">
        <v>42465</v>
      </c>
      <c r="D184" s="9">
        <v>1</v>
      </c>
      <c r="E184" s="41">
        <v>29697.18</v>
      </c>
      <c r="F184" s="41">
        <v>0</v>
      </c>
      <c r="G184" s="11" t="s">
        <v>159</v>
      </c>
      <c r="H184" s="11" t="s">
        <v>159</v>
      </c>
      <c r="I184" s="20" t="s">
        <v>160</v>
      </c>
      <c r="J184" s="45" t="s">
        <v>161</v>
      </c>
      <c r="K184" s="45" t="s">
        <v>14</v>
      </c>
      <c r="L184" s="45" t="s">
        <v>14</v>
      </c>
      <c r="M184" s="16" t="s">
        <v>492</v>
      </c>
      <c r="N184" s="11" t="s">
        <v>163</v>
      </c>
      <c r="O184" s="12" t="s">
        <v>493</v>
      </c>
      <c r="P184" s="45" t="s">
        <v>551</v>
      </c>
      <c r="Q184" s="45" t="s">
        <v>1095</v>
      </c>
    </row>
    <row r="185" spans="1:17" s="13" customFormat="1" ht="75" x14ac:dyDescent="0.25">
      <c r="A185" s="49">
        <f t="shared" si="2"/>
        <v>180</v>
      </c>
      <c r="B185" s="14">
        <v>42465</v>
      </c>
      <c r="C185" s="14">
        <v>42465</v>
      </c>
      <c r="D185" s="9">
        <v>412</v>
      </c>
      <c r="E185" s="41">
        <v>180847.98</v>
      </c>
      <c r="F185" s="41">
        <v>0</v>
      </c>
      <c r="G185" s="11" t="s">
        <v>494</v>
      </c>
      <c r="H185" s="11" t="s">
        <v>494</v>
      </c>
      <c r="I185" s="20" t="s">
        <v>387</v>
      </c>
      <c r="J185" s="45" t="s">
        <v>495</v>
      </c>
      <c r="K185" s="45" t="s">
        <v>14</v>
      </c>
      <c r="L185" s="45" t="s">
        <v>14</v>
      </c>
      <c r="M185" s="16" t="s">
        <v>50</v>
      </c>
      <c r="N185" s="11" t="s">
        <v>497</v>
      </c>
      <c r="O185" s="12" t="s">
        <v>498</v>
      </c>
      <c r="P185" s="45" t="s">
        <v>546</v>
      </c>
      <c r="Q185" s="45" t="s">
        <v>1096</v>
      </c>
    </row>
    <row r="186" spans="1:17" s="59" customFormat="1" ht="75" x14ac:dyDescent="0.25">
      <c r="A186" s="49">
        <f t="shared" si="2"/>
        <v>181</v>
      </c>
      <c r="B186" s="14">
        <v>42473</v>
      </c>
      <c r="C186" s="14">
        <v>42473</v>
      </c>
      <c r="D186" s="9">
        <v>432</v>
      </c>
      <c r="E186" s="41">
        <v>63000</v>
      </c>
      <c r="F186" s="41">
        <v>0</v>
      </c>
      <c r="G186" s="11" t="s">
        <v>499</v>
      </c>
      <c r="H186" s="11" t="s">
        <v>499</v>
      </c>
      <c r="I186" s="20" t="s">
        <v>387</v>
      </c>
      <c r="J186" s="45" t="s">
        <v>39</v>
      </c>
      <c r="K186" s="45" t="s">
        <v>26</v>
      </c>
      <c r="L186" s="45" t="s">
        <v>248</v>
      </c>
      <c r="M186" s="16" t="s">
        <v>933</v>
      </c>
      <c r="N186" s="11" t="s">
        <v>501</v>
      </c>
      <c r="O186" s="12" t="s">
        <v>502</v>
      </c>
      <c r="P186" s="45" t="s">
        <v>542</v>
      </c>
      <c r="Q186" s="45" t="s">
        <v>1097</v>
      </c>
    </row>
    <row r="187" spans="1:17" s="59" customFormat="1" ht="60" x14ac:dyDescent="0.25">
      <c r="A187" s="49">
        <f t="shared" si="2"/>
        <v>182</v>
      </c>
      <c r="B187" s="14">
        <v>42473</v>
      </c>
      <c r="C187" s="14">
        <v>42473</v>
      </c>
      <c r="D187" s="9">
        <v>431</v>
      </c>
      <c r="E187" s="41">
        <v>24345.56</v>
      </c>
      <c r="F187" s="41">
        <v>0</v>
      </c>
      <c r="G187" s="11" t="s">
        <v>503</v>
      </c>
      <c r="H187" s="11" t="s">
        <v>503</v>
      </c>
      <c r="I187" s="20" t="s">
        <v>387</v>
      </c>
      <c r="J187" s="45" t="s">
        <v>504</v>
      </c>
      <c r="K187" s="45" t="s">
        <v>14</v>
      </c>
      <c r="L187" s="45" t="s">
        <v>14</v>
      </c>
      <c r="M187" s="16" t="s">
        <v>104</v>
      </c>
      <c r="N187" s="11" t="s">
        <v>121</v>
      </c>
      <c r="O187" s="12" t="s">
        <v>505</v>
      </c>
      <c r="P187" s="45" t="s">
        <v>542</v>
      </c>
      <c r="Q187" s="45" t="s">
        <v>1098</v>
      </c>
    </row>
    <row r="188" spans="1:17" s="59" customFormat="1" ht="75" x14ac:dyDescent="0.25">
      <c r="A188" s="49">
        <f t="shared" si="2"/>
        <v>183</v>
      </c>
      <c r="B188" s="14">
        <v>42474</v>
      </c>
      <c r="C188" s="14">
        <v>42474</v>
      </c>
      <c r="D188" s="9">
        <v>437</v>
      </c>
      <c r="E188" s="15">
        <v>164000</v>
      </c>
      <c r="F188" s="15">
        <v>0</v>
      </c>
      <c r="G188" s="11" t="s">
        <v>436</v>
      </c>
      <c r="H188" s="11" t="s">
        <v>436</v>
      </c>
      <c r="I188" s="45" t="s">
        <v>387</v>
      </c>
      <c r="J188" s="10" t="s">
        <v>437</v>
      </c>
      <c r="K188" s="45" t="s">
        <v>14</v>
      </c>
      <c r="L188" s="45" t="s">
        <v>14</v>
      </c>
      <c r="M188" s="16" t="s">
        <v>1276</v>
      </c>
      <c r="N188" s="11" t="s">
        <v>439</v>
      </c>
      <c r="O188" s="12" t="s">
        <v>507</v>
      </c>
      <c r="P188" s="10" t="s">
        <v>551</v>
      </c>
      <c r="Q188" s="10" t="s">
        <v>1099</v>
      </c>
    </row>
    <row r="189" spans="1:17" s="59" customFormat="1" ht="60" x14ac:dyDescent="0.25">
      <c r="A189" s="49">
        <f t="shared" si="2"/>
        <v>184</v>
      </c>
      <c r="B189" s="14">
        <v>42478</v>
      </c>
      <c r="C189" s="14">
        <v>42478</v>
      </c>
      <c r="D189" s="9">
        <v>450</v>
      </c>
      <c r="E189" s="15">
        <v>153000</v>
      </c>
      <c r="F189" s="15">
        <v>0</v>
      </c>
      <c r="G189" s="72" t="s">
        <v>508</v>
      </c>
      <c r="H189" s="72" t="s">
        <v>508</v>
      </c>
      <c r="I189" s="45" t="s">
        <v>387</v>
      </c>
      <c r="J189" s="10" t="s">
        <v>509</v>
      </c>
      <c r="K189" s="45" t="s">
        <v>14</v>
      </c>
      <c r="L189" s="45" t="s">
        <v>14</v>
      </c>
      <c r="M189" s="16" t="s">
        <v>939</v>
      </c>
      <c r="N189" s="11" t="s">
        <v>510</v>
      </c>
      <c r="O189" s="55" t="s">
        <v>511</v>
      </c>
      <c r="P189" s="10" t="s">
        <v>542</v>
      </c>
      <c r="Q189" s="10" t="s">
        <v>1100</v>
      </c>
    </row>
    <row r="190" spans="1:17" s="59" customFormat="1" ht="75" x14ac:dyDescent="0.25">
      <c r="A190" s="49">
        <f t="shared" si="2"/>
        <v>185</v>
      </c>
      <c r="B190" s="14">
        <v>42478</v>
      </c>
      <c r="C190" s="14">
        <v>42478</v>
      </c>
      <c r="D190" s="9">
        <v>451</v>
      </c>
      <c r="E190" s="15">
        <v>419128.09</v>
      </c>
      <c r="F190" s="15">
        <v>0</v>
      </c>
      <c r="G190" s="42" t="s">
        <v>423</v>
      </c>
      <c r="H190" s="42" t="s">
        <v>423</v>
      </c>
      <c r="I190" s="45" t="s">
        <v>387</v>
      </c>
      <c r="J190" s="10" t="s">
        <v>424</v>
      </c>
      <c r="K190" s="45" t="s">
        <v>14</v>
      </c>
      <c r="L190" s="45" t="s">
        <v>14</v>
      </c>
      <c r="M190" s="46" t="s">
        <v>65</v>
      </c>
      <c r="N190" s="11" t="s">
        <v>425</v>
      </c>
      <c r="O190" s="66" t="s">
        <v>512</v>
      </c>
      <c r="P190" s="10" t="s">
        <v>577</v>
      </c>
      <c r="Q190" s="10" t="s">
        <v>1078</v>
      </c>
    </row>
    <row r="191" spans="1:17" s="59" customFormat="1" ht="60" x14ac:dyDescent="0.25">
      <c r="A191" s="49">
        <f t="shared" si="2"/>
        <v>186</v>
      </c>
      <c r="B191" s="14">
        <v>42480</v>
      </c>
      <c r="C191" s="14">
        <v>42480</v>
      </c>
      <c r="D191" s="9">
        <v>459</v>
      </c>
      <c r="E191" s="15">
        <v>396000</v>
      </c>
      <c r="F191" s="15">
        <v>0</v>
      </c>
      <c r="G191" s="68" t="s">
        <v>413</v>
      </c>
      <c r="H191" s="68" t="s">
        <v>413</v>
      </c>
      <c r="I191" s="45" t="s">
        <v>387</v>
      </c>
      <c r="J191" s="10" t="s">
        <v>403</v>
      </c>
      <c r="K191" s="45" t="s">
        <v>14</v>
      </c>
      <c r="L191" s="45" t="s">
        <v>14</v>
      </c>
      <c r="M191" s="16" t="s">
        <v>114</v>
      </c>
      <c r="N191" s="11" t="s">
        <v>115</v>
      </c>
      <c r="O191" s="55" t="s">
        <v>513</v>
      </c>
      <c r="P191" s="10" t="s">
        <v>573</v>
      </c>
      <c r="Q191" s="10" t="s">
        <v>1079</v>
      </c>
    </row>
    <row r="192" spans="1:17" s="59" customFormat="1" ht="75" x14ac:dyDescent="0.25">
      <c r="A192" s="49">
        <f t="shared" si="2"/>
        <v>187</v>
      </c>
      <c r="B192" s="14">
        <v>42480</v>
      </c>
      <c r="C192" s="14">
        <v>42480</v>
      </c>
      <c r="D192" s="9">
        <v>460</v>
      </c>
      <c r="E192" s="15">
        <v>304176.27</v>
      </c>
      <c r="F192" s="15">
        <v>0</v>
      </c>
      <c r="G192" s="68" t="s">
        <v>514</v>
      </c>
      <c r="H192" s="68" t="s">
        <v>514</v>
      </c>
      <c r="I192" s="45" t="s">
        <v>387</v>
      </c>
      <c r="J192" s="45" t="s">
        <v>515</v>
      </c>
      <c r="K192" s="45" t="s">
        <v>14</v>
      </c>
      <c r="L192" s="45" t="s">
        <v>14</v>
      </c>
      <c r="M192" s="16" t="s">
        <v>774</v>
      </c>
      <c r="N192" s="11" t="s">
        <v>464</v>
      </c>
      <c r="O192" s="55" t="s">
        <v>516</v>
      </c>
      <c r="P192" s="45" t="s">
        <v>551</v>
      </c>
      <c r="Q192" s="45" t="s">
        <v>1080</v>
      </c>
    </row>
    <row r="193" spans="1:17" s="59" customFormat="1" ht="75" x14ac:dyDescent="0.25">
      <c r="A193" s="49">
        <f t="shared" si="2"/>
        <v>188</v>
      </c>
      <c r="B193" s="14">
        <v>42485</v>
      </c>
      <c r="C193" s="14">
        <v>42485</v>
      </c>
      <c r="D193" s="9">
        <v>493</v>
      </c>
      <c r="E193" s="15">
        <v>255057.61</v>
      </c>
      <c r="F193" s="15">
        <v>0</v>
      </c>
      <c r="G193" s="58" t="s">
        <v>482</v>
      </c>
      <c r="H193" s="58" t="s">
        <v>482</v>
      </c>
      <c r="I193" s="45" t="s">
        <v>387</v>
      </c>
      <c r="J193" s="10" t="s">
        <v>483</v>
      </c>
      <c r="K193" s="45" t="s">
        <v>14</v>
      </c>
      <c r="L193" s="45" t="s">
        <v>14</v>
      </c>
      <c r="M193" s="16" t="s">
        <v>40</v>
      </c>
      <c r="N193" s="11" t="s">
        <v>61</v>
      </c>
      <c r="O193" s="55" t="s">
        <v>517</v>
      </c>
      <c r="P193" s="10" t="s">
        <v>542</v>
      </c>
      <c r="Q193" s="10" t="s">
        <v>1081</v>
      </c>
    </row>
    <row r="194" spans="1:17" s="13" customFormat="1" ht="75" x14ac:dyDescent="0.25">
      <c r="A194" s="49">
        <f t="shared" si="2"/>
        <v>189</v>
      </c>
      <c r="B194" s="14">
        <v>42487</v>
      </c>
      <c r="C194" s="14">
        <v>42487</v>
      </c>
      <c r="D194" s="9">
        <v>512</v>
      </c>
      <c r="E194" s="15">
        <v>48000</v>
      </c>
      <c r="F194" s="15">
        <v>0</v>
      </c>
      <c r="G194" s="58" t="s">
        <v>227</v>
      </c>
      <c r="H194" s="11" t="s">
        <v>227</v>
      </c>
      <c r="I194" s="45" t="s">
        <v>387</v>
      </c>
      <c r="J194" s="10" t="s">
        <v>54</v>
      </c>
      <c r="K194" s="45" t="s">
        <v>14</v>
      </c>
      <c r="L194" s="45" t="s">
        <v>14</v>
      </c>
      <c r="M194" s="16" t="s">
        <v>228</v>
      </c>
      <c r="N194" s="11" t="s">
        <v>229</v>
      </c>
      <c r="O194" s="55" t="s">
        <v>734</v>
      </c>
      <c r="P194" s="10" t="s">
        <v>551</v>
      </c>
      <c r="Q194" s="10" t="s">
        <v>1082</v>
      </c>
    </row>
    <row r="195" spans="1:17" s="13" customFormat="1" ht="75" x14ac:dyDescent="0.25">
      <c r="A195" s="49">
        <f t="shared" si="2"/>
        <v>190</v>
      </c>
      <c r="B195" s="14">
        <v>42489</v>
      </c>
      <c r="C195" s="14">
        <v>42489</v>
      </c>
      <c r="D195" s="9">
        <v>519</v>
      </c>
      <c r="E195" s="15">
        <v>87321.24</v>
      </c>
      <c r="F195" s="15">
        <v>0</v>
      </c>
      <c r="G195" s="58" t="s">
        <v>84</v>
      </c>
      <c r="H195" s="58" t="s">
        <v>84</v>
      </c>
      <c r="I195" s="45" t="s">
        <v>387</v>
      </c>
      <c r="J195" s="10" t="s">
        <v>85</v>
      </c>
      <c r="K195" s="45" t="s">
        <v>14</v>
      </c>
      <c r="L195" s="45" t="s">
        <v>14</v>
      </c>
      <c r="M195" s="16" t="s">
        <v>86</v>
      </c>
      <c r="N195" s="11" t="s">
        <v>87</v>
      </c>
      <c r="O195" s="55" t="s">
        <v>735</v>
      </c>
      <c r="P195" s="10" t="s">
        <v>551</v>
      </c>
      <c r="Q195" s="10" t="s">
        <v>1083</v>
      </c>
    </row>
    <row r="196" spans="1:17" s="13" customFormat="1" ht="60" x14ac:dyDescent="0.25">
      <c r="A196" s="49">
        <f t="shared" si="2"/>
        <v>191</v>
      </c>
      <c r="B196" s="14">
        <v>42495</v>
      </c>
      <c r="C196" s="14">
        <v>42495</v>
      </c>
      <c r="D196" s="9">
        <v>536</v>
      </c>
      <c r="E196" s="15">
        <v>225581.37</v>
      </c>
      <c r="F196" s="15">
        <v>0</v>
      </c>
      <c r="G196" s="75" t="s">
        <v>786</v>
      </c>
      <c r="H196" s="58" t="s">
        <v>786</v>
      </c>
      <c r="I196" s="45" t="s">
        <v>387</v>
      </c>
      <c r="J196" s="10" t="s">
        <v>763</v>
      </c>
      <c r="K196" s="45" t="s">
        <v>14</v>
      </c>
      <c r="L196" s="45" t="s">
        <v>14</v>
      </c>
      <c r="M196" s="16" t="s">
        <v>787</v>
      </c>
      <c r="N196" s="11" t="s">
        <v>78</v>
      </c>
      <c r="O196" s="55" t="s">
        <v>788</v>
      </c>
      <c r="P196" s="10" t="s">
        <v>562</v>
      </c>
      <c r="Q196" s="10" t="s">
        <v>1084</v>
      </c>
    </row>
    <row r="197" spans="1:17" s="13" customFormat="1" ht="60" x14ac:dyDescent="0.25">
      <c r="A197" s="49">
        <f t="shared" si="2"/>
        <v>192</v>
      </c>
      <c r="B197" s="14">
        <v>42496</v>
      </c>
      <c r="C197" s="14">
        <v>42496</v>
      </c>
      <c r="D197" s="9">
        <v>544</v>
      </c>
      <c r="E197" s="15">
        <v>227430.49</v>
      </c>
      <c r="F197" s="15">
        <v>0</v>
      </c>
      <c r="G197" s="58" t="s">
        <v>53</v>
      </c>
      <c r="H197" s="58" t="s">
        <v>53</v>
      </c>
      <c r="I197" s="45" t="s">
        <v>387</v>
      </c>
      <c r="J197" s="10" t="s">
        <v>54</v>
      </c>
      <c r="K197" s="45" t="s">
        <v>14</v>
      </c>
      <c r="L197" s="45" t="s">
        <v>14</v>
      </c>
      <c r="M197" s="16" t="s">
        <v>55</v>
      </c>
      <c r="N197" s="11" t="s">
        <v>56</v>
      </c>
      <c r="O197" s="55" t="s">
        <v>736</v>
      </c>
      <c r="P197" s="10" t="s">
        <v>551</v>
      </c>
      <c r="Q197" s="10" t="s">
        <v>1085</v>
      </c>
    </row>
    <row r="198" spans="1:17" s="13" customFormat="1" ht="60" x14ac:dyDescent="0.25">
      <c r="A198" s="49">
        <f t="shared" si="2"/>
        <v>193</v>
      </c>
      <c r="B198" s="14">
        <v>42496</v>
      </c>
      <c r="C198" s="14">
        <v>42496</v>
      </c>
      <c r="D198" s="9">
        <v>543</v>
      </c>
      <c r="E198" s="15">
        <v>438326.34</v>
      </c>
      <c r="F198" s="15">
        <v>0</v>
      </c>
      <c r="G198" s="58" t="s">
        <v>738</v>
      </c>
      <c r="H198" s="11" t="s">
        <v>738</v>
      </c>
      <c r="I198" s="45" t="s">
        <v>387</v>
      </c>
      <c r="J198" s="10" t="s">
        <v>424</v>
      </c>
      <c r="K198" s="45" t="s">
        <v>14</v>
      </c>
      <c r="L198" s="45" t="s">
        <v>14</v>
      </c>
      <c r="M198" s="16" t="s">
        <v>767</v>
      </c>
      <c r="N198" s="11" t="s">
        <v>770</v>
      </c>
      <c r="O198" s="55" t="s">
        <v>737</v>
      </c>
      <c r="P198" s="10" t="s">
        <v>600</v>
      </c>
      <c r="Q198" s="10" t="s">
        <v>1202</v>
      </c>
    </row>
    <row r="199" spans="1:17" s="13" customFormat="1" ht="60" x14ac:dyDescent="0.25">
      <c r="A199" s="49">
        <f t="shared" si="2"/>
        <v>194</v>
      </c>
      <c r="B199" s="14">
        <v>42502</v>
      </c>
      <c r="C199" s="14">
        <v>42502</v>
      </c>
      <c r="D199" s="9">
        <v>554</v>
      </c>
      <c r="E199" s="15">
        <v>335150.56</v>
      </c>
      <c r="F199" s="15">
        <v>0</v>
      </c>
      <c r="G199" s="58" t="s">
        <v>741</v>
      </c>
      <c r="H199" s="58" t="s">
        <v>741</v>
      </c>
      <c r="I199" s="45" t="s">
        <v>387</v>
      </c>
      <c r="J199" s="10" t="s">
        <v>740</v>
      </c>
      <c r="K199" s="45" t="s">
        <v>14</v>
      </c>
      <c r="L199" s="45" t="s">
        <v>14</v>
      </c>
      <c r="M199" s="16" t="s">
        <v>768</v>
      </c>
      <c r="N199" s="11" t="s">
        <v>771</v>
      </c>
      <c r="O199" s="55" t="s">
        <v>739</v>
      </c>
      <c r="P199" s="10" t="s">
        <v>551</v>
      </c>
      <c r="Q199" s="10" t="s">
        <v>802</v>
      </c>
    </row>
    <row r="200" spans="1:17" s="13" customFormat="1" ht="60" x14ac:dyDescent="0.25">
      <c r="A200" s="49">
        <f t="shared" ref="A200:A234" si="3">A199+1</f>
        <v>195</v>
      </c>
      <c r="B200" s="14">
        <v>42503</v>
      </c>
      <c r="C200" s="14">
        <v>42503</v>
      </c>
      <c r="D200" s="9">
        <v>567</v>
      </c>
      <c r="E200" s="15">
        <v>57000</v>
      </c>
      <c r="F200" s="15">
        <v>0</v>
      </c>
      <c r="G200" s="58" t="s">
        <v>48</v>
      </c>
      <c r="H200" s="58" t="s">
        <v>48</v>
      </c>
      <c r="I200" s="45" t="s">
        <v>387</v>
      </c>
      <c r="J200" s="10" t="s">
        <v>745</v>
      </c>
      <c r="K200" s="45" t="s">
        <v>14</v>
      </c>
      <c r="L200" s="45" t="s">
        <v>14</v>
      </c>
      <c r="M200" s="16" t="s">
        <v>50</v>
      </c>
      <c r="N200" s="11" t="s">
        <v>51</v>
      </c>
      <c r="O200" s="55" t="s">
        <v>742</v>
      </c>
      <c r="P200" s="10" t="s">
        <v>542</v>
      </c>
      <c r="Q200" s="10" t="s">
        <v>1091</v>
      </c>
    </row>
    <row r="201" spans="1:17" s="13" customFormat="1" ht="60" x14ac:dyDescent="0.25">
      <c r="A201" s="49">
        <f t="shared" si="3"/>
        <v>196</v>
      </c>
      <c r="B201" s="14">
        <v>42503</v>
      </c>
      <c r="C201" s="14">
        <v>42503</v>
      </c>
      <c r="D201" s="9">
        <v>569</v>
      </c>
      <c r="E201" s="15">
        <v>51000</v>
      </c>
      <c r="F201" s="15">
        <v>0</v>
      </c>
      <c r="G201" s="58" t="s">
        <v>747</v>
      </c>
      <c r="H201" s="58" t="s">
        <v>747</v>
      </c>
      <c r="I201" s="45" t="s">
        <v>387</v>
      </c>
      <c r="J201" s="10" t="s">
        <v>746</v>
      </c>
      <c r="K201" s="45" t="s">
        <v>14</v>
      </c>
      <c r="L201" s="45" t="s">
        <v>14</v>
      </c>
      <c r="M201" s="16" t="s">
        <v>769</v>
      </c>
      <c r="N201" s="11" t="s">
        <v>434</v>
      </c>
      <c r="O201" s="55" t="s">
        <v>743</v>
      </c>
      <c r="P201" s="10" t="s">
        <v>542</v>
      </c>
      <c r="Q201" s="10" t="s">
        <v>1092</v>
      </c>
    </row>
    <row r="202" spans="1:17" s="13" customFormat="1" ht="60" x14ac:dyDescent="0.25">
      <c r="A202" s="49">
        <f t="shared" si="3"/>
        <v>197</v>
      </c>
      <c r="B202" s="14">
        <v>42503</v>
      </c>
      <c r="C202" s="14">
        <v>42503</v>
      </c>
      <c r="D202" s="9">
        <v>568</v>
      </c>
      <c r="E202" s="15">
        <v>76678.2</v>
      </c>
      <c r="F202" s="15">
        <v>0</v>
      </c>
      <c r="G202" s="58" t="s">
        <v>748</v>
      </c>
      <c r="H202" s="58" t="s">
        <v>748</v>
      </c>
      <c r="I202" s="45" t="s">
        <v>387</v>
      </c>
      <c r="J202" s="10" t="s">
        <v>59</v>
      </c>
      <c r="K202" s="45" t="s">
        <v>14</v>
      </c>
      <c r="L202" s="45" t="s">
        <v>14</v>
      </c>
      <c r="M202" s="16" t="s">
        <v>60</v>
      </c>
      <c r="N202" s="11" t="s">
        <v>772</v>
      </c>
      <c r="O202" s="55" t="s">
        <v>744</v>
      </c>
      <c r="P202" s="10" t="s">
        <v>542</v>
      </c>
      <c r="Q202" s="10" t="s">
        <v>1086</v>
      </c>
    </row>
    <row r="203" spans="1:17" s="71" customFormat="1" ht="75" x14ac:dyDescent="0.25">
      <c r="A203" s="39">
        <f t="shared" si="3"/>
        <v>198</v>
      </c>
      <c r="B203" s="14">
        <v>42506</v>
      </c>
      <c r="C203" s="14">
        <v>42506</v>
      </c>
      <c r="D203" s="9">
        <v>570</v>
      </c>
      <c r="E203" s="15">
        <v>49225.52</v>
      </c>
      <c r="F203" s="15">
        <v>0</v>
      </c>
      <c r="G203" s="11" t="s">
        <v>84</v>
      </c>
      <c r="H203" s="11" t="s">
        <v>84</v>
      </c>
      <c r="I203" s="10" t="s">
        <v>387</v>
      </c>
      <c r="J203" s="10" t="s">
        <v>85</v>
      </c>
      <c r="K203" s="10" t="s">
        <v>14</v>
      </c>
      <c r="L203" s="10" t="s">
        <v>14</v>
      </c>
      <c r="M203" s="16" t="s">
        <v>86</v>
      </c>
      <c r="N203" s="11" t="s">
        <v>87</v>
      </c>
      <c r="O203" s="64" t="s">
        <v>749</v>
      </c>
      <c r="P203" s="10" t="s">
        <v>551</v>
      </c>
      <c r="Q203" s="10" t="s">
        <v>1192</v>
      </c>
    </row>
    <row r="204" spans="1:17" s="13" customFormat="1" ht="75" x14ac:dyDescent="0.25">
      <c r="A204" s="49">
        <f t="shared" si="3"/>
        <v>199</v>
      </c>
      <c r="B204" s="14">
        <v>42506</v>
      </c>
      <c r="C204" s="14">
        <v>42506</v>
      </c>
      <c r="D204" s="9">
        <v>571</v>
      </c>
      <c r="E204" s="15">
        <v>147000</v>
      </c>
      <c r="F204" s="15">
        <v>0</v>
      </c>
      <c r="G204" s="58" t="s">
        <v>456</v>
      </c>
      <c r="H204" s="58" t="s">
        <v>456</v>
      </c>
      <c r="I204" s="45" t="s">
        <v>387</v>
      </c>
      <c r="J204" s="10" t="s">
        <v>39</v>
      </c>
      <c r="K204" s="45" t="s">
        <v>26</v>
      </c>
      <c r="L204" s="45" t="s">
        <v>248</v>
      </c>
      <c r="M204" s="16" t="s">
        <v>141</v>
      </c>
      <c r="N204" s="11" t="s">
        <v>458</v>
      </c>
      <c r="O204" s="55" t="s">
        <v>752</v>
      </c>
      <c r="P204" s="10" t="s">
        <v>542</v>
      </c>
      <c r="Q204" s="10" t="s">
        <v>1087</v>
      </c>
    </row>
    <row r="205" spans="1:17" s="13" customFormat="1" ht="75" x14ac:dyDescent="0.25">
      <c r="A205" s="49">
        <f t="shared" si="3"/>
        <v>200</v>
      </c>
      <c r="B205" s="14">
        <v>42508</v>
      </c>
      <c r="C205" s="14">
        <v>42508</v>
      </c>
      <c r="D205" s="9">
        <v>580</v>
      </c>
      <c r="E205" s="15">
        <v>153000</v>
      </c>
      <c r="F205" s="15">
        <v>0</v>
      </c>
      <c r="G205" s="58" t="s">
        <v>508</v>
      </c>
      <c r="H205" s="58" t="s">
        <v>508</v>
      </c>
      <c r="I205" s="45" t="s">
        <v>387</v>
      </c>
      <c r="J205" s="10" t="s">
        <v>509</v>
      </c>
      <c r="K205" s="45" t="s">
        <v>14</v>
      </c>
      <c r="L205" s="45" t="s">
        <v>14</v>
      </c>
      <c r="M205" s="16" t="s">
        <v>228</v>
      </c>
      <c r="N205" s="11" t="s">
        <v>510</v>
      </c>
      <c r="O205" s="55" t="s">
        <v>750</v>
      </c>
      <c r="P205" s="10" t="s">
        <v>542</v>
      </c>
      <c r="Q205" s="10" t="s">
        <v>1088</v>
      </c>
    </row>
    <row r="206" spans="1:17" s="13" customFormat="1" ht="75" x14ac:dyDescent="0.25">
      <c r="A206" s="49">
        <f t="shared" si="3"/>
        <v>201</v>
      </c>
      <c r="B206" s="14">
        <v>42508</v>
      </c>
      <c r="C206" s="14">
        <v>42508</v>
      </c>
      <c r="D206" s="9">
        <v>581</v>
      </c>
      <c r="E206" s="15">
        <v>204000</v>
      </c>
      <c r="F206" s="15">
        <v>0</v>
      </c>
      <c r="G206" s="58" t="s">
        <v>508</v>
      </c>
      <c r="H206" s="58" t="s">
        <v>508</v>
      </c>
      <c r="I206" s="45" t="s">
        <v>387</v>
      </c>
      <c r="J206" s="10" t="s">
        <v>509</v>
      </c>
      <c r="K206" s="45" t="s">
        <v>14</v>
      </c>
      <c r="L206" s="45" t="s">
        <v>14</v>
      </c>
      <c r="M206" s="16" t="s">
        <v>228</v>
      </c>
      <c r="N206" s="11" t="s">
        <v>510</v>
      </c>
      <c r="O206" s="55" t="s">
        <v>751</v>
      </c>
      <c r="P206" s="10" t="s">
        <v>542</v>
      </c>
      <c r="Q206" s="10" t="s">
        <v>1089</v>
      </c>
    </row>
    <row r="207" spans="1:17" s="13" customFormat="1" ht="75" x14ac:dyDescent="0.25">
      <c r="A207" s="49">
        <f t="shared" si="3"/>
        <v>202</v>
      </c>
      <c r="B207" s="14">
        <v>42508</v>
      </c>
      <c r="C207" s="14">
        <v>42508</v>
      </c>
      <c r="D207" s="9">
        <v>582</v>
      </c>
      <c r="E207" s="15">
        <v>140010.74</v>
      </c>
      <c r="F207" s="15">
        <v>0</v>
      </c>
      <c r="G207" s="58" t="s">
        <v>468</v>
      </c>
      <c r="H207" s="58" t="s">
        <v>468</v>
      </c>
      <c r="I207" s="45" t="s">
        <v>387</v>
      </c>
      <c r="J207" s="10" t="s">
        <v>754</v>
      </c>
      <c r="K207" s="45" t="s">
        <v>14</v>
      </c>
      <c r="L207" s="45" t="s">
        <v>14</v>
      </c>
      <c r="M207" s="16" t="s">
        <v>773</v>
      </c>
      <c r="N207" s="11" t="s">
        <v>470</v>
      </c>
      <c r="O207" s="55" t="s">
        <v>753</v>
      </c>
      <c r="P207" s="10" t="s">
        <v>577</v>
      </c>
      <c r="Q207" s="10" t="s">
        <v>1090</v>
      </c>
    </row>
    <row r="208" spans="1:17" s="13" customFormat="1" ht="60" x14ac:dyDescent="0.25">
      <c r="A208" s="39">
        <f t="shared" si="3"/>
        <v>203</v>
      </c>
      <c r="B208" s="14">
        <v>42513</v>
      </c>
      <c r="C208" s="14">
        <v>42513</v>
      </c>
      <c r="D208" s="9">
        <v>2227</v>
      </c>
      <c r="E208" s="15">
        <v>307221.90000000002</v>
      </c>
      <c r="F208" s="15">
        <v>0</v>
      </c>
      <c r="G208" s="11" t="s">
        <v>273</v>
      </c>
      <c r="H208" s="11" t="s">
        <v>273</v>
      </c>
      <c r="I208" s="10" t="s">
        <v>12</v>
      </c>
      <c r="J208" s="10" t="s">
        <v>424</v>
      </c>
      <c r="K208" s="10" t="s">
        <v>14</v>
      </c>
      <c r="L208" s="10" t="s">
        <v>14</v>
      </c>
      <c r="M208" s="16" t="s">
        <v>275</v>
      </c>
      <c r="N208" s="11" t="s">
        <v>152</v>
      </c>
      <c r="O208" s="64" t="s">
        <v>755</v>
      </c>
      <c r="P208" s="10" t="s">
        <v>551</v>
      </c>
      <c r="Q208" s="10" t="s">
        <v>803</v>
      </c>
    </row>
    <row r="209" spans="1:17" s="13" customFormat="1" ht="75" x14ac:dyDescent="0.25">
      <c r="A209" s="39">
        <f t="shared" si="3"/>
        <v>204</v>
      </c>
      <c r="B209" s="14">
        <v>42510</v>
      </c>
      <c r="C209" s="14">
        <v>42510</v>
      </c>
      <c r="D209" s="9">
        <v>81</v>
      </c>
      <c r="E209" s="127">
        <v>-91658.73</v>
      </c>
      <c r="F209" s="15">
        <v>0</v>
      </c>
      <c r="G209" s="84" t="s">
        <v>757</v>
      </c>
      <c r="H209" s="84" t="s">
        <v>197</v>
      </c>
      <c r="I209" s="20" t="s">
        <v>387</v>
      </c>
      <c r="J209" s="39" t="s">
        <v>376</v>
      </c>
      <c r="K209" s="10" t="s">
        <v>14</v>
      </c>
      <c r="L209" s="10" t="s">
        <v>14</v>
      </c>
      <c r="M209" s="10" t="s">
        <v>15</v>
      </c>
      <c r="N209" s="11" t="s">
        <v>377</v>
      </c>
      <c r="O209" s="10" t="s">
        <v>796</v>
      </c>
      <c r="P209" s="39" t="s">
        <v>546</v>
      </c>
      <c r="Q209" s="10" t="s">
        <v>805</v>
      </c>
    </row>
    <row r="210" spans="1:17" s="13" customFormat="1" ht="60" x14ac:dyDescent="0.25">
      <c r="A210" s="39">
        <f t="shared" si="3"/>
        <v>205</v>
      </c>
      <c r="B210" s="14">
        <v>42513</v>
      </c>
      <c r="C210" s="14">
        <v>42513</v>
      </c>
      <c r="D210" s="9">
        <v>595</v>
      </c>
      <c r="E210" s="15">
        <v>91658.73</v>
      </c>
      <c r="F210" s="15">
        <v>0</v>
      </c>
      <c r="G210" s="11" t="s">
        <v>757</v>
      </c>
      <c r="H210" s="11" t="s">
        <v>757</v>
      </c>
      <c r="I210" s="10" t="s">
        <v>387</v>
      </c>
      <c r="J210" s="10" t="s">
        <v>376</v>
      </c>
      <c r="K210" s="10" t="s">
        <v>14</v>
      </c>
      <c r="L210" s="10" t="s">
        <v>14</v>
      </c>
      <c r="M210" s="16" t="s">
        <v>15</v>
      </c>
      <c r="N210" s="11" t="s">
        <v>377</v>
      </c>
      <c r="O210" s="64" t="s">
        <v>756</v>
      </c>
      <c r="P210" s="10" t="s">
        <v>546</v>
      </c>
      <c r="Q210" s="10" t="s">
        <v>795</v>
      </c>
    </row>
    <row r="211" spans="1:17" s="71" customFormat="1" ht="75" x14ac:dyDescent="0.25">
      <c r="A211" s="39">
        <f t="shared" si="3"/>
        <v>206</v>
      </c>
      <c r="B211" s="14">
        <v>42515</v>
      </c>
      <c r="C211" s="14">
        <v>42515</v>
      </c>
      <c r="D211" s="9">
        <v>606</v>
      </c>
      <c r="E211" s="15">
        <v>44835.3</v>
      </c>
      <c r="F211" s="15">
        <v>0</v>
      </c>
      <c r="G211" s="11" t="s">
        <v>764</v>
      </c>
      <c r="H211" s="11" t="s">
        <v>764</v>
      </c>
      <c r="I211" s="10" t="s">
        <v>387</v>
      </c>
      <c r="J211" s="10" t="s">
        <v>761</v>
      </c>
      <c r="K211" s="10" t="s">
        <v>14</v>
      </c>
      <c r="L211" s="10" t="s">
        <v>14</v>
      </c>
      <c r="M211" s="16" t="s">
        <v>15</v>
      </c>
      <c r="N211" s="11" t="s">
        <v>775</v>
      </c>
      <c r="O211" s="64" t="s">
        <v>758</v>
      </c>
      <c r="P211" s="10" t="s">
        <v>540</v>
      </c>
      <c r="Q211" s="10" t="s">
        <v>1201</v>
      </c>
    </row>
    <row r="212" spans="1:17" s="71" customFormat="1" ht="60" x14ac:dyDescent="0.25">
      <c r="A212" s="39">
        <f t="shared" si="3"/>
        <v>207</v>
      </c>
      <c r="B212" s="14">
        <v>42515</v>
      </c>
      <c r="C212" s="14">
        <v>42515</v>
      </c>
      <c r="D212" s="9">
        <v>607</v>
      </c>
      <c r="E212" s="15">
        <v>219628.5</v>
      </c>
      <c r="F212" s="15">
        <v>0</v>
      </c>
      <c r="G212" s="11" t="s">
        <v>764</v>
      </c>
      <c r="H212" s="11" t="s">
        <v>764</v>
      </c>
      <c r="I212" s="10" t="s">
        <v>387</v>
      </c>
      <c r="J212" s="10" t="s">
        <v>762</v>
      </c>
      <c r="K212" s="10" t="s">
        <v>14</v>
      </c>
      <c r="L212" s="10" t="s">
        <v>14</v>
      </c>
      <c r="M212" s="16" t="s">
        <v>15</v>
      </c>
      <c r="N212" s="11" t="s">
        <v>775</v>
      </c>
      <c r="O212" s="64" t="s">
        <v>759</v>
      </c>
      <c r="P212" s="10" t="s">
        <v>793</v>
      </c>
      <c r="Q212" s="10" t="s">
        <v>1201</v>
      </c>
    </row>
    <row r="213" spans="1:17" s="71" customFormat="1" ht="60" x14ac:dyDescent="0.25">
      <c r="A213" s="39">
        <f t="shared" si="3"/>
        <v>208</v>
      </c>
      <c r="B213" s="14">
        <v>42515</v>
      </c>
      <c r="C213" s="14">
        <v>42515</v>
      </c>
      <c r="D213" s="9">
        <v>608</v>
      </c>
      <c r="E213" s="15">
        <v>166676.67000000001</v>
      </c>
      <c r="F213" s="15">
        <v>0</v>
      </c>
      <c r="G213" s="11" t="s">
        <v>765</v>
      </c>
      <c r="H213" s="11" t="s">
        <v>765</v>
      </c>
      <c r="I213" s="10" t="s">
        <v>387</v>
      </c>
      <c r="J213" s="10" t="s">
        <v>763</v>
      </c>
      <c r="K213" s="10" t="s">
        <v>14</v>
      </c>
      <c r="L213" s="10" t="s">
        <v>14</v>
      </c>
      <c r="M213" s="16" t="s">
        <v>774</v>
      </c>
      <c r="N213" s="11" t="s">
        <v>195</v>
      </c>
      <c r="O213" s="64" t="s">
        <v>760</v>
      </c>
      <c r="P213" s="10" t="s">
        <v>562</v>
      </c>
      <c r="Q213" s="10" t="s">
        <v>1198</v>
      </c>
    </row>
    <row r="214" spans="1:17" s="71" customFormat="1" ht="60" x14ac:dyDescent="0.25">
      <c r="A214" s="39">
        <f t="shared" si="3"/>
        <v>209</v>
      </c>
      <c r="B214" s="14">
        <v>42515</v>
      </c>
      <c r="C214" s="14">
        <v>42515</v>
      </c>
      <c r="D214" s="9">
        <v>605</v>
      </c>
      <c r="E214" s="15">
        <v>209000</v>
      </c>
      <c r="F214" s="15">
        <v>0</v>
      </c>
      <c r="G214" s="11" t="s">
        <v>112</v>
      </c>
      <c r="H214" s="11" t="s">
        <v>112</v>
      </c>
      <c r="I214" s="10" t="s">
        <v>387</v>
      </c>
      <c r="J214" s="10" t="s">
        <v>403</v>
      </c>
      <c r="K214" s="10" t="s">
        <v>14</v>
      </c>
      <c r="L214" s="10" t="s">
        <v>14</v>
      </c>
      <c r="M214" s="16" t="s">
        <v>114</v>
      </c>
      <c r="N214" s="11" t="s">
        <v>115</v>
      </c>
      <c r="O214" s="64" t="s">
        <v>513</v>
      </c>
      <c r="P214" s="10" t="s">
        <v>573</v>
      </c>
      <c r="Q214" s="10" t="s">
        <v>1197</v>
      </c>
    </row>
    <row r="215" spans="1:17" s="13" customFormat="1" ht="75" x14ac:dyDescent="0.25">
      <c r="A215" s="39">
        <f t="shared" si="3"/>
        <v>210</v>
      </c>
      <c r="B215" s="14">
        <v>42520</v>
      </c>
      <c r="C215" s="14">
        <v>42520</v>
      </c>
      <c r="D215" s="9">
        <v>5</v>
      </c>
      <c r="E215" s="61">
        <v>537000.30000000005</v>
      </c>
      <c r="F215" s="15">
        <v>0</v>
      </c>
      <c r="G215" s="11" t="s">
        <v>766</v>
      </c>
      <c r="H215" s="11" t="s">
        <v>766</v>
      </c>
      <c r="I215" s="10" t="s">
        <v>118</v>
      </c>
      <c r="J215" s="10" t="s">
        <v>54</v>
      </c>
      <c r="K215" s="10" t="s">
        <v>14</v>
      </c>
      <c r="L215" s="10" t="s">
        <v>14</v>
      </c>
      <c r="M215" s="16" t="s">
        <v>65</v>
      </c>
      <c r="N215" s="11" t="s">
        <v>776</v>
      </c>
      <c r="O215" s="64" t="s">
        <v>794</v>
      </c>
      <c r="P215" s="10" t="s">
        <v>551</v>
      </c>
      <c r="Q215" s="10" t="s">
        <v>804</v>
      </c>
    </row>
    <row r="216" spans="1:17" s="13" customFormat="1" ht="75" x14ac:dyDescent="0.25">
      <c r="A216" s="39">
        <f t="shared" si="3"/>
        <v>211</v>
      </c>
      <c r="B216" s="14">
        <v>42537</v>
      </c>
      <c r="C216" s="14">
        <v>42537</v>
      </c>
      <c r="D216" s="9">
        <v>695</v>
      </c>
      <c r="E216" s="61">
        <v>164000</v>
      </c>
      <c r="F216" s="15">
        <v>0</v>
      </c>
      <c r="G216" s="92" t="s">
        <v>436</v>
      </c>
      <c r="H216" s="11" t="s">
        <v>436</v>
      </c>
      <c r="I216" s="10" t="s">
        <v>387</v>
      </c>
      <c r="J216" s="90" t="s">
        <v>437</v>
      </c>
      <c r="K216" s="10" t="s">
        <v>14</v>
      </c>
      <c r="L216" s="10" t="s">
        <v>14</v>
      </c>
      <c r="M216" s="16" t="s">
        <v>867</v>
      </c>
      <c r="N216" s="11" t="s">
        <v>439</v>
      </c>
      <c r="O216" s="91" t="s">
        <v>826</v>
      </c>
      <c r="P216" s="10" t="s">
        <v>551</v>
      </c>
      <c r="Q216" s="10" t="s">
        <v>914</v>
      </c>
    </row>
    <row r="217" spans="1:17" s="13" customFormat="1" ht="60" x14ac:dyDescent="0.25">
      <c r="A217" s="39">
        <f t="shared" si="3"/>
        <v>212</v>
      </c>
      <c r="B217" s="14">
        <v>42535</v>
      </c>
      <c r="C217" s="14">
        <v>42535</v>
      </c>
      <c r="D217" s="9">
        <v>690</v>
      </c>
      <c r="E217" s="61">
        <v>170945.32</v>
      </c>
      <c r="F217" s="15">
        <v>0</v>
      </c>
      <c r="G217" s="92" t="s">
        <v>870</v>
      </c>
      <c r="H217" s="11" t="s">
        <v>868</v>
      </c>
      <c r="I217" s="10" t="s">
        <v>387</v>
      </c>
      <c r="J217" s="90" t="s">
        <v>260</v>
      </c>
      <c r="K217" s="10" t="s">
        <v>14</v>
      </c>
      <c r="L217" s="10" t="s">
        <v>14</v>
      </c>
      <c r="M217" s="16" t="s">
        <v>865</v>
      </c>
      <c r="N217" s="11" t="s">
        <v>866</v>
      </c>
      <c r="O217" s="91" t="s">
        <v>827</v>
      </c>
      <c r="P217" s="10" t="s">
        <v>577</v>
      </c>
      <c r="Q217" s="10" t="s">
        <v>871</v>
      </c>
    </row>
    <row r="218" spans="1:17" s="13" customFormat="1" ht="75" x14ac:dyDescent="0.25">
      <c r="A218" s="39">
        <f t="shared" si="3"/>
        <v>213</v>
      </c>
      <c r="B218" s="14">
        <v>42537</v>
      </c>
      <c r="C218" s="14">
        <v>42537</v>
      </c>
      <c r="D218" s="9">
        <v>696</v>
      </c>
      <c r="E218" s="61">
        <v>937497.39</v>
      </c>
      <c r="F218" s="15">
        <v>0</v>
      </c>
      <c r="G218" s="92" t="s">
        <v>911</v>
      </c>
      <c r="H218" s="11" t="s">
        <v>482</v>
      </c>
      <c r="I218" s="45" t="s">
        <v>387</v>
      </c>
      <c r="J218" s="90" t="s">
        <v>483</v>
      </c>
      <c r="K218" s="10" t="s">
        <v>14</v>
      </c>
      <c r="L218" s="10" t="s">
        <v>14</v>
      </c>
      <c r="M218" s="16" t="s">
        <v>40</v>
      </c>
      <c r="N218" s="11" t="s">
        <v>61</v>
      </c>
      <c r="O218" s="91" t="s">
        <v>828</v>
      </c>
      <c r="P218" s="10" t="s">
        <v>542</v>
      </c>
      <c r="Q218" s="10" t="s">
        <v>1199</v>
      </c>
    </row>
    <row r="219" spans="1:17" s="13" customFormat="1" ht="60" x14ac:dyDescent="0.25">
      <c r="A219" s="39">
        <f t="shared" si="3"/>
        <v>214</v>
      </c>
      <c r="B219" s="14">
        <v>42522</v>
      </c>
      <c r="C219" s="14">
        <v>42522</v>
      </c>
      <c r="D219" s="9">
        <v>657</v>
      </c>
      <c r="E219" s="61">
        <v>58500</v>
      </c>
      <c r="F219" s="15">
        <v>0</v>
      </c>
      <c r="G219" s="92" t="s">
        <v>937</v>
      </c>
      <c r="H219" s="11" t="s">
        <v>869</v>
      </c>
      <c r="I219" s="10" t="s">
        <v>387</v>
      </c>
      <c r="J219" s="90" t="s">
        <v>808</v>
      </c>
      <c r="K219" s="89" t="s">
        <v>26</v>
      </c>
      <c r="L219" s="10" t="s">
        <v>248</v>
      </c>
      <c r="M219" s="16" t="s">
        <v>141</v>
      </c>
      <c r="N219" s="11" t="s">
        <v>405</v>
      </c>
      <c r="O219" s="94" t="s">
        <v>1288</v>
      </c>
      <c r="P219" s="10" t="s">
        <v>542</v>
      </c>
      <c r="Q219" s="10" t="s">
        <v>938</v>
      </c>
    </row>
    <row r="220" spans="1:17" s="13" customFormat="1" ht="75" x14ac:dyDescent="0.25">
      <c r="A220" s="39">
        <f t="shared" si="3"/>
        <v>215</v>
      </c>
      <c r="B220" s="14">
        <v>42522</v>
      </c>
      <c r="C220" s="14">
        <v>42522</v>
      </c>
      <c r="D220" s="9">
        <v>656</v>
      </c>
      <c r="E220" s="61">
        <v>12984</v>
      </c>
      <c r="F220" s="15">
        <v>0</v>
      </c>
      <c r="G220" s="58" t="s">
        <v>227</v>
      </c>
      <c r="H220" s="11" t="s">
        <v>227</v>
      </c>
      <c r="I220" s="45" t="s">
        <v>387</v>
      </c>
      <c r="J220" s="90" t="s">
        <v>54</v>
      </c>
      <c r="K220" s="89" t="s">
        <v>14</v>
      </c>
      <c r="L220" s="10" t="s">
        <v>14</v>
      </c>
      <c r="M220" s="16" t="s">
        <v>228</v>
      </c>
      <c r="N220" s="11" t="s">
        <v>229</v>
      </c>
      <c r="O220" s="91" t="s">
        <v>830</v>
      </c>
      <c r="P220" s="10" t="s">
        <v>551</v>
      </c>
      <c r="Q220" s="10" t="s">
        <v>1200</v>
      </c>
    </row>
    <row r="221" spans="1:17" s="13" customFormat="1" ht="75" x14ac:dyDescent="0.25">
      <c r="A221" s="39">
        <f t="shared" si="3"/>
        <v>216</v>
      </c>
      <c r="B221" s="14">
        <v>42523</v>
      </c>
      <c r="C221" s="14">
        <v>42523</v>
      </c>
      <c r="D221" s="9">
        <v>663</v>
      </c>
      <c r="E221" s="61">
        <v>70500</v>
      </c>
      <c r="F221" s="15">
        <v>0</v>
      </c>
      <c r="G221" s="92" t="s">
        <v>932</v>
      </c>
      <c r="H221" s="11" t="s">
        <v>931</v>
      </c>
      <c r="I221" s="10" t="s">
        <v>387</v>
      </c>
      <c r="J221" s="90" t="s">
        <v>809</v>
      </c>
      <c r="K221" s="89" t="s">
        <v>26</v>
      </c>
      <c r="L221" s="10" t="s">
        <v>248</v>
      </c>
      <c r="M221" s="16" t="s">
        <v>141</v>
      </c>
      <c r="N221" s="11" t="s">
        <v>929</v>
      </c>
      <c r="O221" s="91" t="s">
        <v>831</v>
      </c>
      <c r="P221" s="10" t="s">
        <v>925</v>
      </c>
      <c r="Q221" s="10" t="s">
        <v>930</v>
      </c>
    </row>
    <row r="222" spans="1:17" s="13" customFormat="1" ht="60" x14ac:dyDescent="0.25">
      <c r="A222" s="39">
        <f t="shared" si="3"/>
        <v>217</v>
      </c>
      <c r="B222" s="14">
        <v>42523</v>
      </c>
      <c r="C222" s="14">
        <v>42523</v>
      </c>
      <c r="D222" s="9">
        <v>662</v>
      </c>
      <c r="E222" s="61">
        <v>112650</v>
      </c>
      <c r="F222" s="15">
        <v>0</v>
      </c>
      <c r="G222" s="92" t="s">
        <v>860</v>
      </c>
      <c r="H222" s="11" t="s">
        <v>935</v>
      </c>
      <c r="I222" s="10" t="s">
        <v>387</v>
      </c>
      <c r="J222" s="90" t="s">
        <v>809</v>
      </c>
      <c r="K222" s="89" t="s">
        <v>26</v>
      </c>
      <c r="L222" s="10" t="s">
        <v>248</v>
      </c>
      <c r="M222" s="16" t="s">
        <v>933</v>
      </c>
      <c r="N222" s="11" t="s">
        <v>918</v>
      </c>
      <c r="O222" s="91" t="s">
        <v>832</v>
      </c>
      <c r="P222" s="10" t="s">
        <v>925</v>
      </c>
      <c r="Q222" s="10" t="s">
        <v>934</v>
      </c>
    </row>
    <row r="223" spans="1:17" s="13" customFormat="1" ht="60" x14ac:dyDescent="0.25">
      <c r="A223" s="39">
        <f t="shared" si="3"/>
        <v>218</v>
      </c>
      <c r="B223" s="14">
        <v>42541</v>
      </c>
      <c r="C223" s="14">
        <v>42541</v>
      </c>
      <c r="D223" s="9">
        <v>718</v>
      </c>
      <c r="E223" s="61">
        <v>206571.89</v>
      </c>
      <c r="F223" s="15">
        <v>0</v>
      </c>
      <c r="G223" s="92" t="s">
        <v>880</v>
      </c>
      <c r="H223" s="11" t="s">
        <v>879</v>
      </c>
      <c r="I223" s="10" t="s">
        <v>387</v>
      </c>
      <c r="J223" s="90" t="s">
        <v>201</v>
      </c>
      <c r="K223" s="10" t="s">
        <v>14</v>
      </c>
      <c r="L223" s="10" t="s">
        <v>14</v>
      </c>
      <c r="M223" s="16" t="s">
        <v>151</v>
      </c>
      <c r="N223" s="11" t="s">
        <v>447</v>
      </c>
      <c r="O223" s="91" t="s">
        <v>833</v>
      </c>
      <c r="P223" s="10" t="s">
        <v>551</v>
      </c>
      <c r="Q223" s="10" t="s">
        <v>882</v>
      </c>
    </row>
    <row r="224" spans="1:17" s="13" customFormat="1" ht="75" x14ac:dyDescent="0.25">
      <c r="A224" s="39">
        <f t="shared" si="3"/>
        <v>219</v>
      </c>
      <c r="B224" s="14">
        <v>42529</v>
      </c>
      <c r="C224" s="14">
        <v>42529</v>
      </c>
      <c r="D224" s="9">
        <v>677</v>
      </c>
      <c r="E224" s="61">
        <v>94860</v>
      </c>
      <c r="F224" s="15">
        <v>0</v>
      </c>
      <c r="G224" s="92" t="s">
        <v>928</v>
      </c>
      <c r="H224" s="11" t="s">
        <v>927</v>
      </c>
      <c r="I224" s="10" t="s">
        <v>387</v>
      </c>
      <c r="J224" s="90" t="s">
        <v>809</v>
      </c>
      <c r="K224" s="89" t="s">
        <v>26</v>
      </c>
      <c r="L224" s="10" t="s">
        <v>248</v>
      </c>
      <c r="M224" s="16" t="s">
        <v>141</v>
      </c>
      <c r="N224" s="11" t="s">
        <v>924</v>
      </c>
      <c r="O224" s="94" t="s">
        <v>936</v>
      </c>
      <c r="P224" s="10" t="s">
        <v>925</v>
      </c>
      <c r="Q224" s="10" t="s">
        <v>926</v>
      </c>
    </row>
    <row r="225" spans="1:28" s="13" customFormat="1" ht="60" x14ac:dyDescent="0.25">
      <c r="A225" s="39">
        <f t="shared" si="3"/>
        <v>220</v>
      </c>
      <c r="B225" s="14">
        <v>42529</v>
      </c>
      <c r="C225" s="14">
        <v>42529</v>
      </c>
      <c r="D225" s="9">
        <v>678</v>
      </c>
      <c r="E225" s="61">
        <v>474338.4</v>
      </c>
      <c r="F225" s="15">
        <v>0</v>
      </c>
      <c r="G225" s="92" t="s">
        <v>903</v>
      </c>
      <c r="H225" s="11" t="s">
        <v>900</v>
      </c>
      <c r="I225" s="10" t="s">
        <v>387</v>
      </c>
      <c r="J225" s="90" t="s">
        <v>810</v>
      </c>
      <c r="K225" s="10" t="s">
        <v>14</v>
      </c>
      <c r="L225" s="10" t="s">
        <v>14</v>
      </c>
      <c r="M225" s="16" t="s">
        <v>65</v>
      </c>
      <c r="N225" s="11" t="s">
        <v>881</v>
      </c>
      <c r="O225" s="91" t="s">
        <v>834</v>
      </c>
      <c r="P225" s="10" t="s">
        <v>551</v>
      </c>
      <c r="Q225" s="10" t="s">
        <v>898</v>
      </c>
    </row>
    <row r="226" spans="1:28" s="13" customFormat="1" ht="60" x14ac:dyDescent="0.25">
      <c r="A226" s="39">
        <f t="shared" si="3"/>
        <v>221</v>
      </c>
      <c r="B226" s="14">
        <v>42529</v>
      </c>
      <c r="C226" s="14">
        <v>42529</v>
      </c>
      <c r="D226" s="9">
        <v>679</v>
      </c>
      <c r="E226" s="61">
        <v>45000</v>
      </c>
      <c r="F226" s="15">
        <v>0</v>
      </c>
      <c r="G226" s="92" t="s">
        <v>901</v>
      </c>
      <c r="H226" s="11" t="s">
        <v>901</v>
      </c>
      <c r="I226" s="10" t="s">
        <v>387</v>
      </c>
      <c r="J226" s="90" t="s">
        <v>59</v>
      </c>
      <c r="K226" s="10" t="s">
        <v>14</v>
      </c>
      <c r="L226" s="10" t="s">
        <v>14</v>
      </c>
      <c r="M226" s="16" t="s">
        <v>65</v>
      </c>
      <c r="N226" s="11" t="s">
        <v>920</v>
      </c>
      <c r="O226" s="91" t="s">
        <v>835</v>
      </c>
      <c r="P226" s="10" t="s">
        <v>921</v>
      </c>
      <c r="Q226" s="10" t="s">
        <v>922</v>
      </c>
    </row>
    <row r="227" spans="1:28" s="13" customFormat="1" ht="60" x14ac:dyDescent="0.25">
      <c r="A227" s="39">
        <f t="shared" si="3"/>
        <v>222</v>
      </c>
      <c r="B227" s="14">
        <v>42531</v>
      </c>
      <c r="C227" s="14">
        <v>42531</v>
      </c>
      <c r="D227" s="9">
        <v>688</v>
      </c>
      <c r="E227" s="61">
        <v>228668.27</v>
      </c>
      <c r="F227" s="15">
        <v>0</v>
      </c>
      <c r="G227" s="92" t="s">
        <v>919</v>
      </c>
      <c r="H227" s="11" t="s">
        <v>902</v>
      </c>
      <c r="I227" s="10" t="s">
        <v>387</v>
      </c>
      <c r="J227" s="90" t="s">
        <v>811</v>
      </c>
      <c r="K227" s="89" t="s">
        <v>14</v>
      </c>
      <c r="L227" s="10" t="s">
        <v>14</v>
      </c>
      <c r="M227" s="16" t="s">
        <v>917</v>
      </c>
      <c r="N227" s="11" t="s">
        <v>918</v>
      </c>
      <c r="O227" s="91" t="s">
        <v>836</v>
      </c>
      <c r="P227" s="10" t="s">
        <v>915</v>
      </c>
      <c r="Q227" s="10" t="s">
        <v>916</v>
      </c>
    </row>
    <row r="228" spans="1:28" s="13" customFormat="1" ht="75" x14ac:dyDescent="0.25">
      <c r="A228" s="39">
        <f t="shared" si="3"/>
        <v>223</v>
      </c>
      <c r="B228" s="14">
        <v>42535</v>
      </c>
      <c r="C228" s="14">
        <v>42535</v>
      </c>
      <c r="D228" s="9">
        <v>691</v>
      </c>
      <c r="E228" s="61">
        <v>178915.8</v>
      </c>
      <c r="F228" s="15">
        <v>0</v>
      </c>
      <c r="G228" s="92" t="s">
        <v>748</v>
      </c>
      <c r="H228" s="11" t="s">
        <v>748</v>
      </c>
      <c r="I228" s="10" t="s">
        <v>387</v>
      </c>
      <c r="J228" s="90" t="s">
        <v>59</v>
      </c>
      <c r="K228" s="10" t="s">
        <v>14</v>
      </c>
      <c r="L228" s="10" t="s">
        <v>14</v>
      </c>
      <c r="M228" s="16" t="s">
        <v>60</v>
      </c>
      <c r="N228" s="11" t="s">
        <v>772</v>
      </c>
      <c r="O228" s="91" t="s">
        <v>837</v>
      </c>
      <c r="P228" s="10" t="s">
        <v>540</v>
      </c>
      <c r="Q228" s="10" t="s">
        <v>864</v>
      </c>
    </row>
    <row r="229" spans="1:28" s="13" customFormat="1" ht="60" x14ac:dyDescent="0.25">
      <c r="A229" s="39">
        <f t="shared" si="3"/>
        <v>224</v>
      </c>
      <c r="B229" s="14">
        <v>42537</v>
      </c>
      <c r="C229" s="14">
        <v>42537</v>
      </c>
      <c r="D229" s="9">
        <v>697</v>
      </c>
      <c r="E229" s="61">
        <v>153872.6</v>
      </c>
      <c r="F229" s="15">
        <v>0</v>
      </c>
      <c r="G229" s="92" t="s">
        <v>485</v>
      </c>
      <c r="H229" s="11" t="s">
        <v>485</v>
      </c>
      <c r="I229" s="10" t="s">
        <v>387</v>
      </c>
      <c r="J229" s="90" t="s">
        <v>486</v>
      </c>
      <c r="K229" s="89" t="s">
        <v>14</v>
      </c>
      <c r="L229" s="10" t="s">
        <v>14</v>
      </c>
      <c r="M229" s="16" t="s">
        <v>912</v>
      </c>
      <c r="N229" s="11" t="s">
        <v>487</v>
      </c>
      <c r="O229" s="91" t="s">
        <v>838</v>
      </c>
      <c r="P229" s="10" t="s">
        <v>542</v>
      </c>
      <c r="Q229" s="45" t="s">
        <v>1195</v>
      </c>
    </row>
    <row r="230" spans="1:28" s="111" customFormat="1" ht="60" x14ac:dyDescent="0.25">
      <c r="A230" s="121">
        <f t="shared" si="3"/>
        <v>225</v>
      </c>
      <c r="B230" s="56">
        <v>42538</v>
      </c>
      <c r="C230" s="56">
        <v>42538</v>
      </c>
      <c r="D230" s="60">
        <v>714</v>
      </c>
      <c r="E230" s="61">
        <v>160726.91</v>
      </c>
      <c r="F230" s="118">
        <v>0</v>
      </c>
      <c r="G230" s="119" t="s">
        <v>1257</v>
      </c>
      <c r="H230" s="63" t="s">
        <v>1257</v>
      </c>
      <c r="I230" s="10" t="s">
        <v>387</v>
      </c>
      <c r="J230" s="120" t="s">
        <v>812</v>
      </c>
      <c r="K230" s="89" t="s">
        <v>14</v>
      </c>
      <c r="L230" s="10" t="s">
        <v>14</v>
      </c>
      <c r="M230" s="24" t="s">
        <v>104</v>
      </c>
      <c r="N230" s="63" t="s">
        <v>105</v>
      </c>
      <c r="O230" s="122" t="s">
        <v>839</v>
      </c>
      <c r="P230" s="62" t="s">
        <v>540</v>
      </c>
      <c r="Q230" s="45" t="s">
        <v>1303</v>
      </c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</row>
    <row r="231" spans="1:28" s="111" customFormat="1" ht="60" x14ac:dyDescent="0.25">
      <c r="A231" s="121">
        <f t="shared" si="3"/>
        <v>226</v>
      </c>
      <c r="B231" s="56">
        <v>42538</v>
      </c>
      <c r="C231" s="56">
        <v>42538</v>
      </c>
      <c r="D231" s="60">
        <v>715</v>
      </c>
      <c r="E231" s="61">
        <v>91811.19</v>
      </c>
      <c r="F231" s="118">
        <v>0</v>
      </c>
      <c r="G231" s="119" t="s">
        <v>1257</v>
      </c>
      <c r="H231" s="63" t="s">
        <v>1257</v>
      </c>
      <c r="I231" s="10" t="s">
        <v>387</v>
      </c>
      <c r="J231" s="120" t="s">
        <v>812</v>
      </c>
      <c r="K231" s="89" t="s">
        <v>14</v>
      </c>
      <c r="L231" s="10" t="s">
        <v>14</v>
      </c>
      <c r="M231" s="24" t="s">
        <v>104</v>
      </c>
      <c r="N231" s="63" t="s">
        <v>105</v>
      </c>
      <c r="O231" s="122" t="s">
        <v>840</v>
      </c>
      <c r="P231" s="62" t="s">
        <v>551</v>
      </c>
      <c r="Q231" s="45" t="s">
        <v>1303</v>
      </c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</row>
    <row r="232" spans="1:28" s="13" customFormat="1" ht="75" x14ac:dyDescent="0.25">
      <c r="A232" s="39">
        <v>225</v>
      </c>
      <c r="B232" s="18">
        <v>42538</v>
      </c>
      <c r="C232" s="18">
        <v>42538</v>
      </c>
      <c r="D232" s="7">
        <v>717</v>
      </c>
      <c r="E232" s="61">
        <v>115478.13</v>
      </c>
      <c r="F232" s="95">
        <v>0</v>
      </c>
      <c r="G232" s="92" t="s">
        <v>878</v>
      </c>
      <c r="H232" s="25" t="s">
        <v>877</v>
      </c>
      <c r="I232" s="10" t="s">
        <v>387</v>
      </c>
      <c r="J232" s="90" t="s">
        <v>813</v>
      </c>
      <c r="K232" s="6" t="s">
        <v>14</v>
      </c>
      <c r="L232" s="5" t="s">
        <v>14</v>
      </c>
      <c r="M232" s="16" t="s">
        <v>875</v>
      </c>
      <c r="N232" s="8" t="s">
        <v>213</v>
      </c>
      <c r="O232" s="91" t="s">
        <v>859</v>
      </c>
      <c r="P232" s="19" t="s">
        <v>551</v>
      </c>
      <c r="Q232" s="19" t="s">
        <v>876</v>
      </c>
    </row>
    <row r="233" spans="1:28" s="13" customFormat="1" ht="60" x14ac:dyDescent="0.25">
      <c r="A233" s="39">
        <f t="shared" si="3"/>
        <v>226</v>
      </c>
      <c r="B233" s="14">
        <v>42538</v>
      </c>
      <c r="C233" s="14">
        <v>42538</v>
      </c>
      <c r="D233" s="9">
        <v>716</v>
      </c>
      <c r="E233" s="61">
        <v>501093</v>
      </c>
      <c r="F233" s="95">
        <v>0</v>
      </c>
      <c r="G233" s="92" t="s">
        <v>874</v>
      </c>
      <c r="H233" s="11" t="s">
        <v>874</v>
      </c>
      <c r="I233" s="10" t="s">
        <v>387</v>
      </c>
      <c r="J233" s="90" t="s">
        <v>814</v>
      </c>
      <c r="K233" s="89" t="s">
        <v>14</v>
      </c>
      <c r="L233" s="10" t="s">
        <v>14</v>
      </c>
      <c r="M233" s="16" t="s">
        <v>872</v>
      </c>
      <c r="N233" s="11" t="s">
        <v>458</v>
      </c>
      <c r="O233" s="91" t="s">
        <v>841</v>
      </c>
      <c r="P233" s="10" t="s">
        <v>549</v>
      </c>
      <c r="Q233" s="10" t="s">
        <v>873</v>
      </c>
    </row>
    <row r="234" spans="1:28" s="13" customFormat="1" ht="75" x14ac:dyDescent="0.25">
      <c r="A234" s="39">
        <f t="shared" si="3"/>
        <v>227</v>
      </c>
      <c r="B234" s="14">
        <v>42542</v>
      </c>
      <c r="C234" s="14">
        <v>42542</v>
      </c>
      <c r="D234" s="9">
        <v>722</v>
      </c>
      <c r="E234" s="61">
        <v>709744.63</v>
      </c>
      <c r="F234" s="95">
        <v>0</v>
      </c>
      <c r="G234" s="92" t="s">
        <v>514</v>
      </c>
      <c r="H234" s="11" t="s">
        <v>514</v>
      </c>
      <c r="I234" s="10" t="s">
        <v>387</v>
      </c>
      <c r="J234" s="90" t="s">
        <v>515</v>
      </c>
      <c r="K234" s="89" t="s">
        <v>14</v>
      </c>
      <c r="L234" s="10" t="s">
        <v>14</v>
      </c>
      <c r="M234" s="16" t="s">
        <v>774</v>
      </c>
      <c r="N234" s="11" t="s">
        <v>464</v>
      </c>
      <c r="O234" s="91" t="s">
        <v>842</v>
      </c>
      <c r="P234" s="10" t="s">
        <v>551</v>
      </c>
      <c r="Q234" s="10" t="s">
        <v>1196</v>
      </c>
    </row>
    <row r="235" spans="1:28" s="13" customFormat="1" ht="75" x14ac:dyDescent="0.25">
      <c r="A235" s="39">
        <v>228</v>
      </c>
      <c r="B235" s="14">
        <v>42551</v>
      </c>
      <c r="C235" s="14">
        <v>42551</v>
      </c>
      <c r="D235" s="9">
        <v>768</v>
      </c>
      <c r="E235" s="61">
        <v>6072.65</v>
      </c>
      <c r="F235" s="95">
        <v>0</v>
      </c>
      <c r="G235" s="92" t="s">
        <v>1552</v>
      </c>
      <c r="H235" s="11" t="s">
        <v>963</v>
      </c>
      <c r="I235" s="10" t="s">
        <v>387</v>
      </c>
      <c r="J235" s="90" t="s">
        <v>815</v>
      </c>
      <c r="K235" s="89" t="s">
        <v>14</v>
      </c>
      <c r="L235" s="10" t="s">
        <v>14</v>
      </c>
      <c r="M235" s="16" t="s">
        <v>960</v>
      </c>
      <c r="N235" s="11" t="s">
        <v>961</v>
      </c>
      <c r="O235" s="91" t="s">
        <v>843</v>
      </c>
      <c r="P235" s="10" t="s">
        <v>957</v>
      </c>
      <c r="Q235" s="10" t="s">
        <v>1072</v>
      </c>
    </row>
    <row r="236" spans="1:28" s="13" customFormat="1" ht="60" x14ac:dyDescent="0.25">
      <c r="A236" s="39">
        <v>229</v>
      </c>
      <c r="B236" s="14">
        <v>42542</v>
      </c>
      <c r="C236" s="14">
        <v>42542</v>
      </c>
      <c r="D236" s="9">
        <v>724</v>
      </c>
      <c r="E236" s="61">
        <v>426991.5</v>
      </c>
      <c r="F236" s="95">
        <v>0</v>
      </c>
      <c r="G236" s="92" t="s">
        <v>908</v>
      </c>
      <c r="H236" s="11" t="s">
        <v>908</v>
      </c>
      <c r="I236" s="20" t="s">
        <v>387</v>
      </c>
      <c r="J236" s="90" t="s">
        <v>816</v>
      </c>
      <c r="K236" s="45" t="s">
        <v>14</v>
      </c>
      <c r="L236" s="45" t="s">
        <v>14</v>
      </c>
      <c r="M236" s="16" t="s">
        <v>1267</v>
      </c>
      <c r="N236" s="11" t="s">
        <v>907</v>
      </c>
      <c r="O236" s="91" t="s">
        <v>844</v>
      </c>
      <c r="P236" s="10" t="s">
        <v>923</v>
      </c>
      <c r="Q236" s="45" t="s">
        <v>1073</v>
      </c>
    </row>
    <row r="237" spans="1:28" s="13" customFormat="1" ht="60" x14ac:dyDescent="0.25">
      <c r="A237" s="39">
        <v>230</v>
      </c>
      <c r="B237" s="14">
        <v>42543</v>
      </c>
      <c r="C237" s="14">
        <v>42543</v>
      </c>
      <c r="D237" s="9">
        <v>731</v>
      </c>
      <c r="E237" s="61">
        <v>56806.32</v>
      </c>
      <c r="F237" s="95">
        <v>0</v>
      </c>
      <c r="G237" s="93" t="s">
        <v>883</v>
      </c>
      <c r="H237" s="11" t="s">
        <v>503</v>
      </c>
      <c r="I237" s="20" t="s">
        <v>387</v>
      </c>
      <c r="J237" s="90" t="s">
        <v>504</v>
      </c>
      <c r="K237" s="45" t="s">
        <v>14</v>
      </c>
      <c r="L237" s="45" t="s">
        <v>14</v>
      </c>
      <c r="M237" s="16" t="s">
        <v>104</v>
      </c>
      <c r="N237" s="11" t="s">
        <v>121</v>
      </c>
      <c r="O237" s="91" t="s">
        <v>845</v>
      </c>
      <c r="P237" s="10" t="s">
        <v>542</v>
      </c>
      <c r="Q237" s="45" t="s">
        <v>1074</v>
      </c>
    </row>
    <row r="238" spans="1:28" s="13" customFormat="1" ht="60" x14ac:dyDescent="0.25">
      <c r="A238" s="39">
        <v>231</v>
      </c>
      <c r="B238" s="14">
        <v>42543</v>
      </c>
      <c r="C238" s="14">
        <v>42543</v>
      </c>
      <c r="D238" s="9">
        <v>735</v>
      </c>
      <c r="E238" s="61">
        <v>26529.61</v>
      </c>
      <c r="F238" s="95">
        <v>0</v>
      </c>
      <c r="G238" s="92" t="s">
        <v>897</v>
      </c>
      <c r="H238" s="58" t="s">
        <v>340</v>
      </c>
      <c r="I238" s="45" t="s">
        <v>387</v>
      </c>
      <c r="J238" s="90" t="s">
        <v>817</v>
      </c>
      <c r="K238" s="10" t="s">
        <v>14</v>
      </c>
      <c r="L238" s="10" t="s">
        <v>14</v>
      </c>
      <c r="M238" s="16" t="s">
        <v>388</v>
      </c>
      <c r="N238" s="11" t="s">
        <v>341</v>
      </c>
      <c r="O238" s="91" t="s">
        <v>846</v>
      </c>
      <c r="P238" s="10" t="s">
        <v>904</v>
      </c>
      <c r="Q238" s="10" t="s">
        <v>1075</v>
      </c>
    </row>
    <row r="239" spans="1:28" s="13" customFormat="1" ht="75" x14ac:dyDescent="0.25">
      <c r="A239" s="39">
        <v>232</v>
      </c>
      <c r="B239" s="14">
        <v>42544</v>
      </c>
      <c r="C239" s="14">
        <v>42544</v>
      </c>
      <c r="D239" s="9">
        <v>739</v>
      </c>
      <c r="E239" s="61">
        <v>472729.59</v>
      </c>
      <c r="F239" s="95">
        <v>0</v>
      </c>
      <c r="G239" s="92" t="s">
        <v>888</v>
      </c>
      <c r="H239" s="11" t="s">
        <v>478</v>
      </c>
      <c r="I239" s="45" t="s">
        <v>387</v>
      </c>
      <c r="J239" s="90" t="s">
        <v>479</v>
      </c>
      <c r="K239" s="45" t="s">
        <v>14</v>
      </c>
      <c r="L239" s="45" t="s">
        <v>14</v>
      </c>
      <c r="M239" s="16" t="s">
        <v>887</v>
      </c>
      <c r="N239" s="11" t="s">
        <v>722</v>
      </c>
      <c r="O239" s="91" t="s">
        <v>847</v>
      </c>
      <c r="P239" s="10" t="s">
        <v>562</v>
      </c>
      <c r="Q239" s="45" t="s">
        <v>1076</v>
      </c>
    </row>
    <row r="240" spans="1:28" s="13" customFormat="1" ht="75" x14ac:dyDescent="0.25">
      <c r="A240" s="39">
        <v>233</v>
      </c>
      <c r="B240" s="14">
        <v>42544</v>
      </c>
      <c r="C240" s="14">
        <v>42544</v>
      </c>
      <c r="D240" s="9">
        <v>740</v>
      </c>
      <c r="E240" s="61">
        <v>314556.26</v>
      </c>
      <c r="F240" s="95">
        <v>0</v>
      </c>
      <c r="G240" s="92" t="s">
        <v>894</v>
      </c>
      <c r="H240" s="58" t="s">
        <v>741</v>
      </c>
      <c r="I240" s="45" t="s">
        <v>387</v>
      </c>
      <c r="J240" s="90" t="s">
        <v>740</v>
      </c>
      <c r="K240" s="45" t="s">
        <v>14</v>
      </c>
      <c r="L240" s="45" t="s">
        <v>14</v>
      </c>
      <c r="M240" s="16" t="s">
        <v>768</v>
      </c>
      <c r="N240" s="11" t="s">
        <v>771</v>
      </c>
      <c r="O240" s="91" t="s">
        <v>848</v>
      </c>
      <c r="P240" s="10" t="s">
        <v>551</v>
      </c>
      <c r="Q240" s="45" t="s">
        <v>1387</v>
      </c>
    </row>
    <row r="241" spans="1:17" ht="75" x14ac:dyDescent="0.25">
      <c r="A241" s="39">
        <v>234</v>
      </c>
      <c r="B241" s="18">
        <v>42544</v>
      </c>
      <c r="C241" s="18">
        <v>42544</v>
      </c>
      <c r="D241" s="7">
        <v>741</v>
      </c>
      <c r="E241" s="61">
        <v>555000</v>
      </c>
      <c r="F241" s="95">
        <v>0</v>
      </c>
      <c r="G241" s="92" t="s">
        <v>891</v>
      </c>
      <c r="H241" s="25" t="s">
        <v>892</v>
      </c>
      <c r="I241" s="20" t="s">
        <v>387</v>
      </c>
      <c r="J241" s="90" t="s">
        <v>311</v>
      </c>
      <c r="K241" s="6" t="s">
        <v>14</v>
      </c>
      <c r="L241" s="5" t="s">
        <v>14</v>
      </c>
      <c r="M241" s="16" t="s">
        <v>65</v>
      </c>
      <c r="N241" s="8" t="s">
        <v>885</v>
      </c>
      <c r="O241" s="91" t="s">
        <v>849</v>
      </c>
      <c r="P241" s="19" t="s">
        <v>577</v>
      </c>
      <c r="Q241" s="10" t="s">
        <v>886</v>
      </c>
    </row>
    <row r="242" spans="1:17" ht="75" x14ac:dyDescent="0.25">
      <c r="A242" s="39">
        <v>235</v>
      </c>
      <c r="B242" s="18">
        <v>42548</v>
      </c>
      <c r="C242" s="18">
        <v>42548</v>
      </c>
      <c r="D242" s="7">
        <v>2628</v>
      </c>
      <c r="E242" s="61">
        <v>206034.43</v>
      </c>
      <c r="F242" s="95">
        <v>0</v>
      </c>
      <c r="G242" s="25" t="s">
        <v>956</v>
      </c>
      <c r="H242" s="25" t="s">
        <v>956</v>
      </c>
      <c r="I242" s="10" t="s">
        <v>12</v>
      </c>
      <c r="J242" s="90" t="s">
        <v>818</v>
      </c>
      <c r="K242" s="6" t="s">
        <v>14</v>
      </c>
      <c r="L242" s="5" t="s">
        <v>14</v>
      </c>
      <c r="M242" s="16" t="s">
        <v>317</v>
      </c>
      <c r="N242" s="8" t="s">
        <v>218</v>
      </c>
      <c r="O242" s="91" t="s">
        <v>850</v>
      </c>
      <c r="P242" s="19" t="s">
        <v>573</v>
      </c>
      <c r="Q242" s="19" t="s">
        <v>958</v>
      </c>
    </row>
    <row r="243" spans="1:17" ht="75" x14ac:dyDescent="0.25">
      <c r="A243" s="39">
        <v>236</v>
      </c>
      <c r="B243" s="18">
        <v>42548</v>
      </c>
      <c r="C243" s="18">
        <v>42548</v>
      </c>
      <c r="D243" s="7">
        <v>2630</v>
      </c>
      <c r="E243" s="61">
        <v>2019.14</v>
      </c>
      <c r="F243" s="95">
        <v>0</v>
      </c>
      <c r="G243" s="25" t="s">
        <v>956</v>
      </c>
      <c r="H243" s="25" t="s">
        <v>956</v>
      </c>
      <c r="I243" s="10" t="s">
        <v>12</v>
      </c>
      <c r="J243" s="90" t="s">
        <v>819</v>
      </c>
      <c r="K243" s="6" t="s">
        <v>14</v>
      </c>
      <c r="L243" s="5" t="s">
        <v>14</v>
      </c>
      <c r="M243" s="16" t="s">
        <v>317</v>
      </c>
      <c r="N243" s="8" t="s">
        <v>218</v>
      </c>
      <c r="O243" s="91" t="s">
        <v>851</v>
      </c>
      <c r="P243" s="19" t="s">
        <v>959</v>
      </c>
      <c r="Q243" s="19" t="s">
        <v>958</v>
      </c>
    </row>
    <row r="244" spans="1:17" ht="60" x14ac:dyDescent="0.25">
      <c r="A244" s="39">
        <v>237</v>
      </c>
      <c r="B244" s="18">
        <v>42545</v>
      </c>
      <c r="C244" s="18">
        <v>42545</v>
      </c>
      <c r="D244" s="7">
        <v>744</v>
      </c>
      <c r="E244" s="61">
        <v>106641.28</v>
      </c>
      <c r="F244" s="95">
        <v>0</v>
      </c>
      <c r="G244" s="25" t="s">
        <v>955</v>
      </c>
      <c r="H244" s="25" t="s">
        <v>955</v>
      </c>
      <c r="I244" s="20" t="s">
        <v>387</v>
      </c>
      <c r="J244" s="90" t="s">
        <v>820</v>
      </c>
      <c r="K244" s="6" t="s">
        <v>26</v>
      </c>
      <c r="L244" s="5" t="s">
        <v>248</v>
      </c>
      <c r="M244" s="16" t="s">
        <v>141</v>
      </c>
      <c r="N244" s="8" t="s">
        <v>907</v>
      </c>
      <c r="O244" s="91" t="s">
        <v>852</v>
      </c>
      <c r="P244" s="19" t="s">
        <v>540</v>
      </c>
      <c r="Q244" s="10" t="s">
        <v>954</v>
      </c>
    </row>
    <row r="245" spans="1:17" ht="60" x14ac:dyDescent="0.25">
      <c r="A245" s="39">
        <v>238</v>
      </c>
      <c r="B245" s="18">
        <v>42548</v>
      </c>
      <c r="C245" s="18">
        <v>42548</v>
      </c>
      <c r="D245" s="7">
        <v>748</v>
      </c>
      <c r="E245" s="61">
        <v>37471.86</v>
      </c>
      <c r="F245" s="95">
        <v>0</v>
      </c>
      <c r="G245" s="25" t="s">
        <v>941</v>
      </c>
      <c r="H245" s="25" t="s">
        <v>941</v>
      </c>
      <c r="I245" s="20" t="s">
        <v>387</v>
      </c>
      <c r="J245" s="90" t="s">
        <v>821</v>
      </c>
      <c r="K245" s="6" t="s">
        <v>14</v>
      </c>
      <c r="L245" s="5" t="s">
        <v>14</v>
      </c>
      <c r="M245" s="16" t="s">
        <v>322</v>
      </c>
      <c r="N245" s="8" t="s">
        <v>148</v>
      </c>
      <c r="O245" s="91" t="s">
        <v>853</v>
      </c>
      <c r="P245" s="19" t="s">
        <v>946</v>
      </c>
      <c r="Q245" s="19" t="s">
        <v>952</v>
      </c>
    </row>
    <row r="246" spans="1:17" ht="60" x14ac:dyDescent="0.25">
      <c r="A246" s="39">
        <v>239</v>
      </c>
      <c r="B246" s="18">
        <v>42548</v>
      </c>
      <c r="C246" s="18">
        <v>42548</v>
      </c>
      <c r="D246" s="7">
        <v>746</v>
      </c>
      <c r="E246" s="61">
        <v>48180</v>
      </c>
      <c r="F246" s="95">
        <v>0</v>
      </c>
      <c r="G246" s="25" t="s">
        <v>942</v>
      </c>
      <c r="H246" s="25" t="s">
        <v>942</v>
      </c>
      <c r="I246" s="20" t="s">
        <v>387</v>
      </c>
      <c r="J246" s="90" t="s">
        <v>207</v>
      </c>
      <c r="K246" s="6" t="s">
        <v>14</v>
      </c>
      <c r="L246" s="5" t="s">
        <v>14</v>
      </c>
      <c r="M246" s="16" t="s">
        <v>65</v>
      </c>
      <c r="N246" s="8" t="s">
        <v>943</v>
      </c>
      <c r="O246" s="91" t="s">
        <v>855</v>
      </c>
      <c r="P246" s="19" t="s">
        <v>944</v>
      </c>
      <c r="Q246" s="19" t="s">
        <v>953</v>
      </c>
    </row>
    <row r="247" spans="1:17" ht="60" x14ac:dyDescent="0.25">
      <c r="A247" s="39">
        <v>240</v>
      </c>
      <c r="B247" s="18">
        <v>42548</v>
      </c>
      <c r="C247" s="18">
        <v>42548</v>
      </c>
      <c r="D247" s="7">
        <v>749</v>
      </c>
      <c r="E247" s="61">
        <v>43800</v>
      </c>
      <c r="F247" s="95">
        <v>0</v>
      </c>
      <c r="G247" s="25" t="s">
        <v>941</v>
      </c>
      <c r="H247" s="25" t="s">
        <v>941</v>
      </c>
      <c r="I247" s="20" t="s">
        <v>387</v>
      </c>
      <c r="J247" s="90" t="s">
        <v>823</v>
      </c>
      <c r="K247" s="6" t="s">
        <v>14</v>
      </c>
      <c r="L247" s="5" t="s">
        <v>14</v>
      </c>
      <c r="M247" s="16" t="s">
        <v>322</v>
      </c>
      <c r="N247" s="8" t="s">
        <v>148</v>
      </c>
      <c r="O247" s="91" t="s">
        <v>856</v>
      </c>
      <c r="P247" s="19" t="s">
        <v>540</v>
      </c>
      <c r="Q247" s="19" t="s">
        <v>952</v>
      </c>
    </row>
    <row r="248" spans="1:17" ht="75" x14ac:dyDescent="0.25">
      <c r="A248" s="39">
        <v>241</v>
      </c>
      <c r="B248" s="18">
        <v>42549</v>
      </c>
      <c r="C248" s="18">
        <v>42549</v>
      </c>
      <c r="D248" s="7">
        <v>750</v>
      </c>
      <c r="E248" s="61">
        <v>431081</v>
      </c>
      <c r="F248" s="95">
        <v>0</v>
      </c>
      <c r="G248" s="92" t="s">
        <v>947</v>
      </c>
      <c r="H248" s="25" t="s">
        <v>947</v>
      </c>
      <c r="I248" s="20" t="s">
        <v>387</v>
      </c>
      <c r="J248" s="90" t="s">
        <v>824</v>
      </c>
      <c r="K248" s="6" t="s">
        <v>14</v>
      </c>
      <c r="L248" s="5" t="s">
        <v>14</v>
      </c>
      <c r="M248" s="16" t="s">
        <v>867</v>
      </c>
      <c r="N248" s="8" t="s">
        <v>948</v>
      </c>
      <c r="O248" s="91" t="s">
        <v>857</v>
      </c>
      <c r="P248" s="19" t="s">
        <v>551</v>
      </c>
      <c r="Q248" s="19" t="s">
        <v>1060</v>
      </c>
    </row>
    <row r="249" spans="1:17" ht="60" x14ac:dyDescent="0.25">
      <c r="A249" s="39">
        <v>242</v>
      </c>
      <c r="B249" s="18">
        <v>42549</v>
      </c>
      <c r="C249" s="18">
        <v>42549</v>
      </c>
      <c r="D249" s="7">
        <v>752</v>
      </c>
      <c r="E249" s="61">
        <v>1000552.68</v>
      </c>
      <c r="F249" s="95">
        <v>0</v>
      </c>
      <c r="G249" s="25" t="s">
        <v>949</v>
      </c>
      <c r="H249" s="25" t="s">
        <v>949</v>
      </c>
      <c r="I249" s="20" t="s">
        <v>387</v>
      </c>
      <c r="J249" s="90" t="s">
        <v>825</v>
      </c>
      <c r="K249" s="6" t="s">
        <v>14</v>
      </c>
      <c r="L249" s="5" t="s">
        <v>14</v>
      </c>
      <c r="M249" s="16" t="s">
        <v>950</v>
      </c>
      <c r="N249" s="8" t="s">
        <v>350</v>
      </c>
      <c r="O249" s="91" t="s">
        <v>858</v>
      </c>
      <c r="P249" s="19" t="s">
        <v>551</v>
      </c>
      <c r="Q249" s="19" t="s">
        <v>1059</v>
      </c>
    </row>
    <row r="250" spans="1:17" ht="75" x14ac:dyDescent="0.25">
      <c r="A250" s="39">
        <v>243</v>
      </c>
      <c r="B250" s="18">
        <v>42550</v>
      </c>
      <c r="C250" s="18">
        <v>42550</v>
      </c>
      <c r="D250" s="7">
        <v>763</v>
      </c>
      <c r="E250" s="61">
        <v>269448.96000000002</v>
      </c>
      <c r="F250" s="95">
        <v>0</v>
      </c>
      <c r="G250" s="25" t="s">
        <v>877</v>
      </c>
      <c r="H250" s="25" t="s">
        <v>877</v>
      </c>
      <c r="I250" s="10" t="s">
        <v>387</v>
      </c>
      <c r="J250" s="90" t="s">
        <v>813</v>
      </c>
      <c r="K250" s="6" t="s">
        <v>14</v>
      </c>
      <c r="L250" s="5" t="s">
        <v>14</v>
      </c>
      <c r="M250" s="16" t="s">
        <v>875</v>
      </c>
      <c r="N250" s="8" t="s">
        <v>213</v>
      </c>
      <c r="O250" s="91" t="s">
        <v>859</v>
      </c>
      <c r="P250" s="19" t="s">
        <v>551</v>
      </c>
      <c r="Q250" s="19" t="s">
        <v>1058</v>
      </c>
    </row>
    <row r="251" spans="1:17" ht="75" x14ac:dyDescent="0.25">
      <c r="A251" s="39">
        <v>244</v>
      </c>
      <c r="B251" s="18">
        <v>42551</v>
      </c>
      <c r="C251" s="18">
        <v>42551</v>
      </c>
      <c r="D251" s="7">
        <v>769</v>
      </c>
      <c r="E251" s="61">
        <v>350656.82</v>
      </c>
      <c r="F251" s="95">
        <v>0</v>
      </c>
      <c r="G251" s="25" t="s">
        <v>489</v>
      </c>
      <c r="H251" s="25" t="s">
        <v>489</v>
      </c>
      <c r="I251" s="10" t="s">
        <v>387</v>
      </c>
      <c r="J251" s="19" t="s">
        <v>39</v>
      </c>
      <c r="K251" s="6" t="s">
        <v>14</v>
      </c>
      <c r="L251" s="5" t="s">
        <v>14</v>
      </c>
      <c r="M251" s="16" t="s">
        <v>965</v>
      </c>
      <c r="N251" s="8" t="s">
        <v>490</v>
      </c>
      <c r="O251" s="91" t="s">
        <v>964</v>
      </c>
      <c r="P251" s="45" t="s">
        <v>542</v>
      </c>
      <c r="Q251" s="45" t="s">
        <v>1070</v>
      </c>
    </row>
    <row r="252" spans="1:17" ht="30" x14ac:dyDescent="0.25">
      <c r="A252" s="39">
        <v>245</v>
      </c>
      <c r="B252" s="18">
        <v>42542</v>
      </c>
      <c r="C252" s="18">
        <v>42542</v>
      </c>
      <c r="D252" s="7">
        <v>6499</v>
      </c>
      <c r="E252" s="162">
        <v>-206571.89</v>
      </c>
      <c r="F252" s="95">
        <v>0</v>
      </c>
      <c r="G252" s="92" t="s">
        <v>880</v>
      </c>
      <c r="H252" s="11" t="s">
        <v>879</v>
      </c>
      <c r="I252" s="10" t="s">
        <v>387</v>
      </c>
      <c r="J252" s="19" t="s">
        <v>201</v>
      </c>
      <c r="K252" s="6" t="s">
        <v>14</v>
      </c>
      <c r="L252" s="5" t="s">
        <v>14</v>
      </c>
      <c r="M252" s="16" t="s">
        <v>151</v>
      </c>
      <c r="N252" s="8" t="s">
        <v>447</v>
      </c>
      <c r="O252" s="94" t="s">
        <v>1367</v>
      </c>
      <c r="P252" s="45" t="s">
        <v>1659</v>
      </c>
      <c r="Q252" s="45" t="s">
        <v>805</v>
      </c>
    </row>
    <row r="253" spans="1:17" ht="60" x14ac:dyDescent="0.25">
      <c r="A253" s="39">
        <v>246</v>
      </c>
      <c r="B253" s="18">
        <v>42555</v>
      </c>
      <c r="C253" s="18">
        <v>42555</v>
      </c>
      <c r="D253" s="7">
        <v>747</v>
      </c>
      <c r="E253" s="61">
        <v>92325.34</v>
      </c>
      <c r="F253" s="95">
        <v>0</v>
      </c>
      <c r="G253" s="25" t="s">
        <v>941</v>
      </c>
      <c r="H253" s="25" t="s">
        <v>941</v>
      </c>
      <c r="I253" s="10" t="s">
        <v>387</v>
      </c>
      <c r="J253" s="19" t="s">
        <v>822</v>
      </c>
      <c r="K253" s="6" t="s">
        <v>14</v>
      </c>
      <c r="L253" s="5" t="s">
        <v>14</v>
      </c>
      <c r="M253" s="16" t="s">
        <v>322</v>
      </c>
      <c r="N253" s="8" t="s">
        <v>148</v>
      </c>
      <c r="O253" s="91" t="s">
        <v>854</v>
      </c>
      <c r="P253" s="45" t="s">
        <v>540</v>
      </c>
      <c r="Q253" s="45" t="s">
        <v>1036</v>
      </c>
    </row>
    <row r="254" spans="1:17" ht="75" x14ac:dyDescent="0.25">
      <c r="A254" s="39">
        <v>247</v>
      </c>
      <c r="B254" s="18">
        <v>42555</v>
      </c>
      <c r="C254" s="18">
        <v>42555</v>
      </c>
      <c r="D254" s="7">
        <v>786</v>
      </c>
      <c r="E254" s="61">
        <v>115000</v>
      </c>
      <c r="F254" s="95">
        <v>0</v>
      </c>
      <c r="G254" s="11" t="s">
        <v>112</v>
      </c>
      <c r="H254" s="11" t="s">
        <v>112</v>
      </c>
      <c r="I254" s="10" t="s">
        <v>387</v>
      </c>
      <c r="J254" s="19" t="s">
        <v>403</v>
      </c>
      <c r="K254" s="6" t="s">
        <v>14</v>
      </c>
      <c r="L254" s="5" t="s">
        <v>14</v>
      </c>
      <c r="M254" s="16" t="s">
        <v>114</v>
      </c>
      <c r="N254" s="8" t="s">
        <v>115</v>
      </c>
      <c r="O254" s="91" t="s">
        <v>969</v>
      </c>
      <c r="P254" s="10" t="s">
        <v>573</v>
      </c>
      <c r="Q254" s="45" t="s">
        <v>1071</v>
      </c>
    </row>
    <row r="255" spans="1:17" ht="60" x14ac:dyDescent="0.25">
      <c r="A255" s="39">
        <v>248</v>
      </c>
      <c r="B255" s="18">
        <v>42555</v>
      </c>
      <c r="C255" s="18">
        <v>42555</v>
      </c>
      <c r="D255" s="7">
        <v>789</v>
      </c>
      <c r="E255" s="61">
        <v>103409.82</v>
      </c>
      <c r="F255" s="95">
        <v>0</v>
      </c>
      <c r="G255" s="25" t="s">
        <v>1067</v>
      </c>
      <c r="H255" s="25" t="s">
        <v>1067</v>
      </c>
      <c r="I255" s="10" t="s">
        <v>19</v>
      </c>
      <c r="J255" s="19" t="s">
        <v>975</v>
      </c>
      <c r="K255" s="6" t="s">
        <v>14</v>
      </c>
      <c r="L255" s="5" t="s">
        <v>14</v>
      </c>
      <c r="M255" s="16" t="s">
        <v>1012</v>
      </c>
      <c r="N255" s="8" t="s">
        <v>1014</v>
      </c>
      <c r="O255" s="91" t="s">
        <v>970</v>
      </c>
      <c r="P255" s="45" t="s">
        <v>1068</v>
      </c>
      <c r="Q255" s="45" t="s">
        <v>1069</v>
      </c>
    </row>
    <row r="256" spans="1:17" ht="60" x14ac:dyDescent="0.25">
      <c r="A256" s="39">
        <v>249</v>
      </c>
      <c r="B256" s="18">
        <v>42555</v>
      </c>
      <c r="C256" s="18">
        <v>42555</v>
      </c>
      <c r="D256" s="7">
        <v>788</v>
      </c>
      <c r="E256" s="61">
        <v>117039.62</v>
      </c>
      <c r="F256" s="95">
        <v>0</v>
      </c>
      <c r="G256" s="25" t="s">
        <v>1035</v>
      </c>
      <c r="H256" s="25" t="s">
        <v>1035</v>
      </c>
      <c r="I256" s="45" t="s">
        <v>387</v>
      </c>
      <c r="J256" s="19" t="s">
        <v>763</v>
      </c>
      <c r="K256" s="6" t="s">
        <v>14</v>
      </c>
      <c r="L256" s="5" t="s">
        <v>14</v>
      </c>
      <c r="M256" s="16" t="s">
        <v>388</v>
      </c>
      <c r="N256" s="8" t="s">
        <v>1013</v>
      </c>
      <c r="O256" s="91" t="s">
        <v>971</v>
      </c>
      <c r="P256" s="45" t="s">
        <v>540</v>
      </c>
      <c r="Q256" s="45" t="s">
        <v>1039</v>
      </c>
    </row>
    <row r="257" spans="1:17" ht="60" x14ac:dyDescent="0.25">
      <c r="A257" s="39">
        <v>250</v>
      </c>
      <c r="B257" s="18">
        <v>42555</v>
      </c>
      <c r="C257" s="18">
        <v>42555</v>
      </c>
      <c r="D257" s="7">
        <v>787</v>
      </c>
      <c r="E257" s="61">
        <v>75177.56</v>
      </c>
      <c r="F257" s="95">
        <v>0</v>
      </c>
      <c r="G257" s="25" t="s">
        <v>1034</v>
      </c>
      <c r="H257" s="25" t="s">
        <v>1034</v>
      </c>
      <c r="I257" s="10" t="s">
        <v>19</v>
      </c>
      <c r="J257" s="19" t="s">
        <v>976</v>
      </c>
      <c r="K257" s="6" t="s">
        <v>26</v>
      </c>
      <c r="L257" s="5" t="s">
        <v>248</v>
      </c>
      <c r="M257" s="16" t="s">
        <v>141</v>
      </c>
      <c r="N257" s="8" t="s">
        <v>148</v>
      </c>
      <c r="O257" s="91" t="s">
        <v>972</v>
      </c>
      <c r="P257" s="45" t="s">
        <v>562</v>
      </c>
      <c r="Q257" s="45" t="s">
        <v>1040</v>
      </c>
    </row>
    <row r="258" spans="1:17" ht="75" x14ac:dyDescent="0.25">
      <c r="A258" s="39">
        <v>251</v>
      </c>
      <c r="B258" s="18">
        <v>42555</v>
      </c>
      <c r="C258" s="18">
        <v>42555</v>
      </c>
      <c r="D258" s="7">
        <v>785</v>
      </c>
      <c r="E258" s="61">
        <v>133000</v>
      </c>
      <c r="F258" s="95">
        <v>0</v>
      </c>
      <c r="G258" s="58" t="s">
        <v>48</v>
      </c>
      <c r="H258" s="58" t="s">
        <v>48</v>
      </c>
      <c r="I258" s="45" t="s">
        <v>387</v>
      </c>
      <c r="J258" s="19" t="s">
        <v>745</v>
      </c>
      <c r="K258" s="6" t="s">
        <v>14</v>
      </c>
      <c r="L258" s="5" t="s">
        <v>14</v>
      </c>
      <c r="M258" s="16" t="s">
        <v>50</v>
      </c>
      <c r="N258" s="8" t="s">
        <v>51</v>
      </c>
      <c r="O258" s="91" t="s">
        <v>973</v>
      </c>
      <c r="P258" s="10" t="s">
        <v>542</v>
      </c>
      <c r="Q258" s="10" t="s">
        <v>1077</v>
      </c>
    </row>
    <row r="259" spans="1:17" ht="75" x14ac:dyDescent="0.25">
      <c r="A259" s="39">
        <v>252</v>
      </c>
      <c r="B259" s="18">
        <v>42555</v>
      </c>
      <c r="C259" s="18">
        <v>42555</v>
      </c>
      <c r="D259" s="7">
        <v>784</v>
      </c>
      <c r="E259" s="61">
        <v>75950.429999999993</v>
      </c>
      <c r="F259" s="95">
        <v>0</v>
      </c>
      <c r="G259" s="11" t="s">
        <v>84</v>
      </c>
      <c r="H259" s="11" t="s">
        <v>84</v>
      </c>
      <c r="I259" s="10" t="s">
        <v>387</v>
      </c>
      <c r="J259" s="19" t="s">
        <v>85</v>
      </c>
      <c r="K259" s="6" t="s">
        <v>14</v>
      </c>
      <c r="L259" s="5" t="s">
        <v>14</v>
      </c>
      <c r="M259" s="16" t="s">
        <v>86</v>
      </c>
      <c r="N259" s="8" t="s">
        <v>87</v>
      </c>
      <c r="O259" s="91" t="s">
        <v>974</v>
      </c>
      <c r="P259" s="45" t="s">
        <v>551</v>
      </c>
      <c r="Q259" s="10" t="s">
        <v>1194</v>
      </c>
    </row>
    <row r="260" spans="1:17" ht="60" x14ac:dyDescent="0.25">
      <c r="A260" s="39">
        <v>253</v>
      </c>
      <c r="B260" s="18">
        <v>42555</v>
      </c>
      <c r="C260" s="18">
        <v>42556</v>
      </c>
      <c r="D260" s="7">
        <v>6</v>
      </c>
      <c r="E260" s="61">
        <v>491224.2</v>
      </c>
      <c r="F260" s="95">
        <v>0</v>
      </c>
      <c r="G260" s="25" t="s">
        <v>1044</v>
      </c>
      <c r="H260" s="25" t="s">
        <v>1044</v>
      </c>
      <c r="I260" s="10" t="s">
        <v>118</v>
      </c>
      <c r="J260" s="19" t="s">
        <v>979</v>
      </c>
      <c r="K260" s="6" t="s">
        <v>14</v>
      </c>
      <c r="L260" s="5" t="s">
        <v>14</v>
      </c>
      <c r="M260" s="16" t="s">
        <v>1016</v>
      </c>
      <c r="N260" s="8" t="s">
        <v>1021</v>
      </c>
      <c r="O260" s="91" t="s">
        <v>977</v>
      </c>
      <c r="P260" s="45" t="s">
        <v>551</v>
      </c>
      <c r="Q260" s="45" t="s">
        <v>1043</v>
      </c>
    </row>
    <row r="261" spans="1:17" ht="60" x14ac:dyDescent="0.25">
      <c r="A261" s="39">
        <v>254</v>
      </c>
      <c r="B261" s="18">
        <v>42555</v>
      </c>
      <c r="C261" s="18">
        <v>42556</v>
      </c>
      <c r="D261" s="7">
        <v>7</v>
      </c>
      <c r="E261" s="61">
        <v>243018</v>
      </c>
      <c r="F261" s="95">
        <v>0</v>
      </c>
      <c r="G261" s="25" t="s">
        <v>1045</v>
      </c>
      <c r="H261" s="25" t="s">
        <v>1045</v>
      </c>
      <c r="I261" s="10" t="s">
        <v>118</v>
      </c>
      <c r="J261" s="19" t="s">
        <v>980</v>
      </c>
      <c r="K261" s="6" t="s">
        <v>14</v>
      </c>
      <c r="L261" s="5" t="s">
        <v>14</v>
      </c>
      <c r="M261" s="16" t="s">
        <v>875</v>
      </c>
      <c r="N261" s="8" t="s">
        <v>1022</v>
      </c>
      <c r="O261" s="91" t="s">
        <v>978</v>
      </c>
      <c r="P261" s="45" t="s">
        <v>551</v>
      </c>
      <c r="Q261" s="45" t="s">
        <v>1042</v>
      </c>
    </row>
    <row r="262" spans="1:17" ht="60" x14ac:dyDescent="0.25">
      <c r="A262" s="39">
        <v>255</v>
      </c>
      <c r="B262" s="18">
        <v>42557</v>
      </c>
      <c r="C262" s="18">
        <v>42557</v>
      </c>
      <c r="D262" s="7">
        <v>793</v>
      </c>
      <c r="E262" s="61">
        <v>125663.78</v>
      </c>
      <c r="F262" s="95">
        <v>0</v>
      </c>
      <c r="G262" s="25" t="s">
        <v>1037</v>
      </c>
      <c r="H262" s="25" t="s">
        <v>1037</v>
      </c>
      <c r="I262" s="10" t="s">
        <v>19</v>
      </c>
      <c r="J262" s="19" t="s">
        <v>983</v>
      </c>
      <c r="K262" s="6" t="s">
        <v>14</v>
      </c>
      <c r="L262" s="5" t="s">
        <v>14</v>
      </c>
      <c r="M262" s="16" t="s">
        <v>1017</v>
      </c>
      <c r="N262" s="8" t="s">
        <v>1023</v>
      </c>
      <c r="O262" s="91" t="s">
        <v>981</v>
      </c>
      <c r="P262" s="45" t="s">
        <v>562</v>
      </c>
      <c r="Q262" s="45" t="s">
        <v>1038</v>
      </c>
    </row>
    <row r="263" spans="1:17" ht="60" x14ac:dyDescent="0.25">
      <c r="A263" s="39">
        <v>256</v>
      </c>
      <c r="B263" s="18">
        <v>42557</v>
      </c>
      <c r="C263" s="18">
        <v>42557</v>
      </c>
      <c r="D263" s="7">
        <v>794</v>
      </c>
      <c r="E263" s="61">
        <v>73140</v>
      </c>
      <c r="F263" s="95">
        <v>0</v>
      </c>
      <c r="G263" s="25" t="s">
        <v>1041</v>
      </c>
      <c r="H263" s="25" t="s">
        <v>1041</v>
      </c>
      <c r="I263" s="10" t="s">
        <v>19</v>
      </c>
      <c r="J263" s="19" t="s">
        <v>984</v>
      </c>
      <c r="K263" s="6" t="s">
        <v>14</v>
      </c>
      <c r="L263" s="5" t="s">
        <v>14</v>
      </c>
      <c r="M263" s="16" t="s">
        <v>1018</v>
      </c>
      <c r="N263" s="8" t="s">
        <v>1024</v>
      </c>
      <c r="O263" s="91" t="s">
        <v>982</v>
      </c>
      <c r="P263" s="45" t="s">
        <v>540</v>
      </c>
      <c r="Q263" s="45" t="s">
        <v>1056</v>
      </c>
    </row>
    <row r="264" spans="1:17" ht="75" x14ac:dyDescent="0.25">
      <c r="A264" s="39">
        <v>257</v>
      </c>
      <c r="B264" s="18">
        <v>42559</v>
      </c>
      <c r="C264" s="18">
        <v>42559</v>
      </c>
      <c r="D264" s="7">
        <v>2868</v>
      </c>
      <c r="E264" s="61">
        <v>610000</v>
      </c>
      <c r="F264" s="95">
        <v>0</v>
      </c>
      <c r="G264" s="11" t="s">
        <v>273</v>
      </c>
      <c r="H264" s="11" t="s">
        <v>273</v>
      </c>
      <c r="I264" s="10" t="s">
        <v>12</v>
      </c>
      <c r="J264" s="19" t="s">
        <v>424</v>
      </c>
      <c r="K264" s="6" t="s">
        <v>14</v>
      </c>
      <c r="L264" s="5" t="s">
        <v>14</v>
      </c>
      <c r="M264" s="16" t="s">
        <v>275</v>
      </c>
      <c r="N264" s="8" t="s">
        <v>152</v>
      </c>
      <c r="O264" s="91" t="s">
        <v>985</v>
      </c>
      <c r="P264" s="10" t="s">
        <v>551</v>
      </c>
      <c r="Q264" s="10" t="s">
        <v>1066</v>
      </c>
    </row>
    <row r="265" spans="1:17" ht="75" x14ac:dyDescent="0.25">
      <c r="A265" s="39">
        <v>258</v>
      </c>
      <c r="B265" s="18">
        <v>42559</v>
      </c>
      <c r="C265" s="18">
        <v>42559</v>
      </c>
      <c r="D265" s="7">
        <v>824</v>
      </c>
      <c r="E265" s="61">
        <v>300000</v>
      </c>
      <c r="F265" s="95">
        <v>0</v>
      </c>
      <c r="G265" s="58" t="s">
        <v>53</v>
      </c>
      <c r="H265" s="58" t="s">
        <v>53</v>
      </c>
      <c r="I265" s="45" t="s">
        <v>387</v>
      </c>
      <c r="J265" s="19" t="s">
        <v>54</v>
      </c>
      <c r="K265" s="6" t="s">
        <v>14</v>
      </c>
      <c r="L265" s="5" t="s">
        <v>14</v>
      </c>
      <c r="M265" s="16" t="s">
        <v>55</v>
      </c>
      <c r="N265" s="8" t="s">
        <v>56</v>
      </c>
      <c r="O265" s="91" t="s">
        <v>987</v>
      </c>
      <c r="P265" s="45" t="s">
        <v>551</v>
      </c>
      <c r="Q265" s="10" t="s">
        <v>1304</v>
      </c>
    </row>
    <row r="266" spans="1:17" ht="75" x14ac:dyDescent="0.25">
      <c r="A266" s="39">
        <v>259</v>
      </c>
      <c r="B266" s="18">
        <v>42562</v>
      </c>
      <c r="C266" s="18">
        <v>42562</v>
      </c>
      <c r="D266" s="7">
        <v>839</v>
      </c>
      <c r="E266" s="61">
        <v>21600.35</v>
      </c>
      <c r="F266" s="95">
        <v>0</v>
      </c>
      <c r="G266" s="72" t="s">
        <v>200</v>
      </c>
      <c r="H266" s="72" t="s">
        <v>200</v>
      </c>
      <c r="I266" s="45" t="s">
        <v>387</v>
      </c>
      <c r="J266" s="19" t="s">
        <v>201</v>
      </c>
      <c r="K266" s="6" t="s">
        <v>14</v>
      </c>
      <c r="L266" s="5" t="s">
        <v>14</v>
      </c>
      <c r="M266" s="16" t="s">
        <v>202</v>
      </c>
      <c r="N266" s="8" t="s">
        <v>1025</v>
      </c>
      <c r="O266" s="91" t="s">
        <v>989</v>
      </c>
      <c r="P266" s="73" t="s">
        <v>551</v>
      </c>
      <c r="Q266" s="45" t="s">
        <v>1215</v>
      </c>
    </row>
    <row r="267" spans="1:17" ht="60" x14ac:dyDescent="0.25">
      <c r="A267" s="39">
        <v>260</v>
      </c>
      <c r="B267" s="18">
        <v>42564</v>
      </c>
      <c r="C267" s="18">
        <v>42564</v>
      </c>
      <c r="D267" s="7">
        <v>846</v>
      </c>
      <c r="E267" s="61">
        <v>214961.9</v>
      </c>
      <c r="F267" s="95">
        <v>0</v>
      </c>
      <c r="G267" s="25" t="s">
        <v>1048</v>
      </c>
      <c r="H267" s="25" t="s">
        <v>1048</v>
      </c>
      <c r="I267" s="10" t="s">
        <v>19</v>
      </c>
      <c r="J267" s="19" t="s">
        <v>996</v>
      </c>
      <c r="K267" s="6" t="s">
        <v>14</v>
      </c>
      <c r="L267" s="5" t="s">
        <v>14</v>
      </c>
      <c r="M267" s="16" t="s">
        <v>208</v>
      </c>
      <c r="N267" s="8" t="s">
        <v>1026</v>
      </c>
      <c r="O267" s="91" t="s">
        <v>990</v>
      </c>
      <c r="P267" s="45" t="s">
        <v>540</v>
      </c>
      <c r="Q267" s="45" t="s">
        <v>1051</v>
      </c>
    </row>
    <row r="268" spans="1:17" ht="60" x14ac:dyDescent="0.25">
      <c r="A268" s="39">
        <v>261</v>
      </c>
      <c r="B268" s="18">
        <v>42564</v>
      </c>
      <c r="C268" s="18">
        <v>42564</v>
      </c>
      <c r="D268" s="7">
        <v>845</v>
      </c>
      <c r="E268" s="61">
        <v>297156</v>
      </c>
      <c r="F268" s="95">
        <v>0</v>
      </c>
      <c r="G268" s="25" t="s">
        <v>1046</v>
      </c>
      <c r="H268" s="25" t="s">
        <v>1046</v>
      </c>
      <c r="I268" s="10" t="s">
        <v>19</v>
      </c>
      <c r="J268" s="19" t="s">
        <v>997</v>
      </c>
      <c r="K268" s="6" t="s">
        <v>14</v>
      </c>
      <c r="L268" s="5" t="s">
        <v>14</v>
      </c>
      <c r="M268" s="16" t="s">
        <v>890</v>
      </c>
      <c r="N268" s="8" t="s">
        <v>1027</v>
      </c>
      <c r="O268" s="91" t="s">
        <v>991</v>
      </c>
      <c r="P268" s="45" t="s">
        <v>551</v>
      </c>
      <c r="Q268" s="45" t="s">
        <v>1052</v>
      </c>
    </row>
    <row r="269" spans="1:17" ht="75" x14ac:dyDescent="0.25">
      <c r="A269" s="39">
        <v>262</v>
      </c>
      <c r="B269" s="18">
        <v>42564</v>
      </c>
      <c r="C269" s="18">
        <v>42564</v>
      </c>
      <c r="D269" s="7">
        <v>843</v>
      </c>
      <c r="E269" s="61">
        <v>104615.7</v>
      </c>
      <c r="F269" s="95">
        <v>0</v>
      </c>
      <c r="G269" s="11" t="s">
        <v>764</v>
      </c>
      <c r="H269" s="11" t="s">
        <v>764</v>
      </c>
      <c r="I269" s="10" t="s">
        <v>387</v>
      </c>
      <c r="J269" s="19" t="s">
        <v>761</v>
      </c>
      <c r="K269" s="6" t="s">
        <v>14</v>
      </c>
      <c r="L269" s="5" t="s">
        <v>14</v>
      </c>
      <c r="M269" s="16" t="s">
        <v>15</v>
      </c>
      <c r="N269" s="8" t="s">
        <v>775</v>
      </c>
      <c r="O269" s="91" t="s">
        <v>992</v>
      </c>
      <c r="P269" s="45" t="s">
        <v>540</v>
      </c>
      <c r="Q269" s="45" t="s">
        <v>1209</v>
      </c>
    </row>
    <row r="270" spans="1:17" ht="60" x14ac:dyDescent="0.25">
      <c r="A270" s="39">
        <v>263</v>
      </c>
      <c r="B270" s="18">
        <v>42564</v>
      </c>
      <c r="C270" s="18">
        <v>42564</v>
      </c>
      <c r="D270" s="7">
        <v>844</v>
      </c>
      <c r="E270" s="61">
        <v>482981.63</v>
      </c>
      <c r="F270" s="95">
        <v>0</v>
      </c>
      <c r="G270" s="25" t="s">
        <v>1049</v>
      </c>
      <c r="H270" s="25" t="s">
        <v>1049</v>
      </c>
      <c r="I270" s="10" t="s">
        <v>19</v>
      </c>
      <c r="J270" s="19" t="s">
        <v>810</v>
      </c>
      <c r="K270" s="6" t="s">
        <v>14</v>
      </c>
      <c r="L270" s="5" t="s">
        <v>14</v>
      </c>
      <c r="M270" s="16" t="s">
        <v>65</v>
      </c>
      <c r="N270" s="8" t="s">
        <v>1028</v>
      </c>
      <c r="O270" s="91" t="s">
        <v>993</v>
      </c>
      <c r="P270" s="45" t="s">
        <v>551</v>
      </c>
      <c r="Q270" s="45" t="s">
        <v>1053</v>
      </c>
    </row>
    <row r="271" spans="1:17" ht="60" x14ac:dyDescent="0.25">
      <c r="A271" s="39">
        <v>264</v>
      </c>
      <c r="B271" s="18">
        <v>42564</v>
      </c>
      <c r="C271" s="18">
        <v>42564</v>
      </c>
      <c r="D271" s="7">
        <v>2937</v>
      </c>
      <c r="E271" s="61">
        <v>256400.08</v>
      </c>
      <c r="F271" s="95">
        <v>0</v>
      </c>
      <c r="G271" s="25" t="s">
        <v>1047</v>
      </c>
      <c r="H271" s="25" t="s">
        <v>1047</v>
      </c>
      <c r="I271" s="10" t="s">
        <v>12</v>
      </c>
      <c r="J271" s="19" t="s">
        <v>998</v>
      </c>
      <c r="K271" s="6" t="s">
        <v>14</v>
      </c>
      <c r="L271" s="5" t="s">
        <v>14</v>
      </c>
      <c r="M271" s="16" t="s">
        <v>1019</v>
      </c>
      <c r="N271" s="8" t="s">
        <v>881</v>
      </c>
      <c r="O271" s="91" t="s">
        <v>994</v>
      </c>
      <c r="P271" s="45" t="s">
        <v>551</v>
      </c>
      <c r="Q271" s="45" t="s">
        <v>1054</v>
      </c>
    </row>
    <row r="272" spans="1:17" ht="30" x14ac:dyDescent="0.25">
      <c r="A272" s="39">
        <v>265</v>
      </c>
      <c r="B272" s="18">
        <v>42566</v>
      </c>
      <c r="C272" s="18">
        <v>42566</v>
      </c>
      <c r="D272" s="7">
        <v>144</v>
      </c>
      <c r="E272" s="162">
        <v>-256400.08</v>
      </c>
      <c r="F272" s="95">
        <v>0</v>
      </c>
      <c r="G272" s="25" t="s">
        <v>1047</v>
      </c>
      <c r="H272" s="25" t="s">
        <v>1047</v>
      </c>
      <c r="I272" s="10" t="s">
        <v>12</v>
      </c>
      <c r="J272" s="19" t="s">
        <v>998</v>
      </c>
      <c r="K272" s="6" t="s">
        <v>14</v>
      </c>
      <c r="L272" s="5" t="s">
        <v>14</v>
      </c>
      <c r="M272" s="16" t="s">
        <v>1019</v>
      </c>
      <c r="N272" s="8" t="s">
        <v>881</v>
      </c>
      <c r="O272" s="94" t="s">
        <v>1364</v>
      </c>
      <c r="P272" s="45" t="s">
        <v>1659</v>
      </c>
      <c r="Q272" s="45" t="s">
        <v>805</v>
      </c>
    </row>
    <row r="273" spans="1:17" ht="60" x14ac:dyDescent="0.25">
      <c r="A273" s="39">
        <v>266</v>
      </c>
      <c r="B273" s="18">
        <v>42564</v>
      </c>
      <c r="C273" s="18">
        <v>42564</v>
      </c>
      <c r="D273" s="7">
        <v>9</v>
      </c>
      <c r="E273" s="61">
        <v>183000</v>
      </c>
      <c r="F273" s="95">
        <v>0</v>
      </c>
      <c r="G273" s="25" t="s">
        <v>1050</v>
      </c>
      <c r="H273" s="25" t="s">
        <v>1050</v>
      </c>
      <c r="I273" s="10" t="s">
        <v>118</v>
      </c>
      <c r="J273" s="19" t="s">
        <v>999</v>
      </c>
      <c r="K273" s="6" t="s">
        <v>14</v>
      </c>
      <c r="L273" s="5" t="s">
        <v>14</v>
      </c>
      <c r="M273" s="16" t="s">
        <v>1020</v>
      </c>
      <c r="N273" s="8" t="s">
        <v>1029</v>
      </c>
      <c r="O273" s="91" t="s">
        <v>995</v>
      </c>
      <c r="P273" s="45" t="s">
        <v>549</v>
      </c>
      <c r="Q273" s="45" t="s">
        <v>1057</v>
      </c>
    </row>
    <row r="274" spans="1:17" ht="60" x14ac:dyDescent="0.25">
      <c r="A274" s="39">
        <v>267</v>
      </c>
      <c r="B274" s="18">
        <v>42565</v>
      </c>
      <c r="C274" s="18">
        <v>42565</v>
      </c>
      <c r="D274" s="7">
        <v>10</v>
      </c>
      <c r="E274" s="61">
        <v>39643.199999999997</v>
      </c>
      <c r="F274" s="95">
        <v>0</v>
      </c>
      <c r="G274" s="25" t="s">
        <v>263</v>
      </c>
      <c r="H274" s="25" t="s">
        <v>263</v>
      </c>
      <c r="I274" s="10" t="s">
        <v>118</v>
      </c>
      <c r="J274" s="19" t="s">
        <v>988</v>
      </c>
      <c r="K274" s="6" t="s">
        <v>14</v>
      </c>
      <c r="L274" s="5" t="s">
        <v>14</v>
      </c>
      <c r="M274" s="16" t="s">
        <v>890</v>
      </c>
      <c r="N274" s="8" t="s">
        <v>265</v>
      </c>
      <c r="O274" s="91" t="s">
        <v>986</v>
      </c>
      <c r="P274" s="45" t="s">
        <v>549</v>
      </c>
      <c r="Q274" s="45" t="s">
        <v>1055</v>
      </c>
    </row>
    <row r="275" spans="1:17" ht="60" x14ac:dyDescent="0.25">
      <c r="A275" s="39">
        <v>268</v>
      </c>
      <c r="B275" s="18">
        <v>42569</v>
      </c>
      <c r="C275" s="18">
        <v>42569</v>
      </c>
      <c r="D275" s="7">
        <v>866</v>
      </c>
      <c r="E275" s="61">
        <v>323370.90000000002</v>
      </c>
      <c r="F275" s="95">
        <v>0</v>
      </c>
      <c r="G275" s="25" t="s">
        <v>1062</v>
      </c>
      <c r="H275" s="25" t="s">
        <v>1062</v>
      </c>
      <c r="I275" s="10" t="s">
        <v>19</v>
      </c>
      <c r="J275" s="19" t="s">
        <v>1002</v>
      </c>
      <c r="K275" s="6" t="s">
        <v>14</v>
      </c>
      <c r="L275" s="5" t="s">
        <v>14</v>
      </c>
      <c r="M275" s="16" t="s">
        <v>1030</v>
      </c>
      <c r="N275" s="8" t="s">
        <v>501</v>
      </c>
      <c r="O275" s="91" t="s">
        <v>1000</v>
      </c>
      <c r="P275" s="45" t="s">
        <v>551</v>
      </c>
      <c r="Q275" s="45" t="s">
        <v>1061</v>
      </c>
    </row>
    <row r="276" spans="1:17" ht="60" x14ac:dyDescent="0.25">
      <c r="A276" s="39">
        <v>269</v>
      </c>
      <c r="B276" s="18">
        <v>42569</v>
      </c>
      <c r="C276" s="18">
        <v>42569</v>
      </c>
      <c r="D276" s="7">
        <v>867</v>
      </c>
      <c r="E276" s="61">
        <v>137639.09</v>
      </c>
      <c r="F276" s="95">
        <v>0</v>
      </c>
      <c r="G276" s="25" t="s">
        <v>1063</v>
      </c>
      <c r="H276" s="25" t="s">
        <v>1063</v>
      </c>
      <c r="I276" s="10" t="s">
        <v>19</v>
      </c>
      <c r="J276" s="19" t="s">
        <v>975</v>
      </c>
      <c r="K276" s="6" t="s">
        <v>14</v>
      </c>
      <c r="L276" s="5" t="s">
        <v>14</v>
      </c>
      <c r="M276" s="16" t="s">
        <v>1031</v>
      </c>
      <c r="N276" s="8" t="s">
        <v>1015</v>
      </c>
      <c r="O276" s="91" t="s">
        <v>1001</v>
      </c>
      <c r="P276" s="45" t="s">
        <v>1064</v>
      </c>
      <c r="Q276" s="45" t="s">
        <v>1065</v>
      </c>
    </row>
    <row r="277" spans="1:17" ht="75" x14ac:dyDescent="0.25">
      <c r="A277" s="39">
        <v>270</v>
      </c>
      <c r="B277" s="18">
        <v>42570</v>
      </c>
      <c r="C277" s="18">
        <v>42570</v>
      </c>
      <c r="D277" s="7">
        <v>868</v>
      </c>
      <c r="E277" s="61">
        <v>105000</v>
      </c>
      <c r="F277" s="95">
        <v>0</v>
      </c>
      <c r="G277" s="25" t="s">
        <v>1218</v>
      </c>
      <c r="H277" s="25" t="s">
        <v>1218</v>
      </c>
      <c r="I277" s="10" t="s">
        <v>19</v>
      </c>
      <c r="J277" s="19" t="s">
        <v>59</v>
      </c>
      <c r="K277" s="6" t="s">
        <v>14</v>
      </c>
      <c r="L277" s="5" t="s">
        <v>14</v>
      </c>
      <c r="M277" s="16" t="s">
        <v>890</v>
      </c>
      <c r="N277" s="8" t="s">
        <v>920</v>
      </c>
      <c r="O277" s="91" t="s">
        <v>1003</v>
      </c>
      <c r="P277" s="10" t="s">
        <v>921</v>
      </c>
      <c r="Q277" s="10" t="s">
        <v>1301</v>
      </c>
    </row>
    <row r="278" spans="1:17" ht="60" x14ac:dyDescent="0.25">
      <c r="A278" s="39">
        <v>271</v>
      </c>
      <c r="B278" s="18">
        <v>42570</v>
      </c>
      <c r="C278" s="18">
        <v>42570</v>
      </c>
      <c r="D278" s="7">
        <v>870</v>
      </c>
      <c r="E278" s="61">
        <v>141762.49</v>
      </c>
      <c r="F278" s="95">
        <v>0</v>
      </c>
      <c r="G278" s="25" t="s">
        <v>1217</v>
      </c>
      <c r="H278" s="25" t="s">
        <v>1217</v>
      </c>
      <c r="I278" s="10" t="s">
        <v>19</v>
      </c>
      <c r="J278" s="19" t="s">
        <v>975</v>
      </c>
      <c r="K278" s="6" t="s">
        <v>14</v>
      </c>
      <c r="L278" s="5" t="s">
        <v>14</v>
      </c>
      <c r="M278" s="16" t="s">
        <v>1032</v>
      </c>
      <c r="N278" s="8" t="s">
        <v>918</v>
      </c>
      <c r="O278" s="91" t="s">
        <v>1004</v>
      </c>
      <c r="P278" s="45" t="s">
        <v>577</v>
      </c>
      <c r="Q278" s="45" t="s">
        <v>1295</v>
      </c>
    </row>
    <row r="279" spans="1:17" ht="75" x14ac:dyDescent="0.25">
      <c r="A279" s="39">
        <v>272</v>
      </c>
      <c r="B279" s="18">
        <v>42570</v>
      </c>
      <c r="C279" s="18">
        <v>42570</v>
      </c>
      <c r="D279" s="7">
        <v>869</v>
      </c>
      <c r="E279" s="61">
        <v>512466.5</v>
      </c>
      <c r="F279" s="113">
        <v>0</v>
      </c>
      <c r="G279" s="11" t="s">
        <v>764</v>
      </c>
      <c r="H279" s="11" t="s">
        <v>764</v>
      </c>
      <c r="I279" s="10" t="s">
        <v>387</v>
      </c>
      <c r="J279" s="19" t="s">
        <v>762</v>
      </c>
      <c r="K279" s="6" t="s">
        <v>14</v>
      </c>
      <c r="L279" s="5" t="s">
        <v>14</v>
      </c>
      <c r="M279" s="16" t="s">
        <v>15</v>
      </c>
      <c r="N279" s="8" t="s">
        <v>775</v>
      </c>
      <c r="O279" s="91" t="s">
        <v>1005</v>
      </c>
      <c r="P279" s="10" t="s">
        <v>793</v>
      </c>
      <c r="Q279" s="10" t="s">
        <v>1208</v>
      </c>
    </row>
    <row r="280" spans="1:17" ht="75" x14ac:dyDescent="0.25">
      <c r="A280" s="39">
        <v>273</v>
      </c>
      <c r="B280" s="18">
        <v>42569</v>
      </c>
      <c r="C280" s="18">
        <v>42570</v>
      </c>
      <c r="D280" s="7">
        <v>2989</v>
      </c>
      <c r="E280" s="61">
        <v>228000</v>
      </c>
      <c r="F280" s="95">
        <v>0</v>
      </c>
      <c r="G280" s="25" t="s">
        <v>150</v>
      </c>
      <c r="H280" s="25" t="s">
        <v>150</v>
      </c>
      <c r="I280" s="10" t="s">
        <v>12</v>
      </c>
      <c r="J280" s="19" t="s">
        <v>54</v>
      </c>
      <c r="K280" s="6" t="s">
        <v>14</v>
      </c>
      <c r="L280" s="5" t="s">
        <v>14</v>
      </c>
      <c r="M280" s="16" t="s">
        <v>151</v>
      </c>
      <c r="N280" s="8" t="s">
        <v>152</v>
      </c>
      <c r="O280" s="91" t="s">
        <v>1006</v>
      </c>
      <c r="P280" s="45" t="s">
        <v>551</v>
      </c>
      <c r="Q280" s="10" t="s">
        <v>1300</v>
      </c>
    </row>
    <row r="281" spans="1:17" ht="60" x14ac:dyDescent="0.25">
      <c r="A281" s="39">
        <v>274</v>
      </c>
      <c r="B281" s="18">
        <v>42571</v>
      </c>
      <c r="C281" s="18">
        <v>42571</v>
      </c>
      <c r="D281" s="7">
        <v>877</v>
      </c>
      <c r="E281" s="61">
        <v>325386.18</v>
      </c>
      <c r="F281" s="95">
        <v>0</v>
      </c>
      <c r="G281" s="25" t="s">
        <v>178</v>
      </c>
      <c r="H281" s="25" t="s">
        <v>178</v>
      </c>
      <c r="I281" s="10" t="s">
        <v>19</v>
      </c>
      <c r="J281" s="19" t="s">
        <v>179</v>
      </c>
      <c r="K281" s="6" t="s">
        <v>14</v>
      </c>
      <c r="L281" s="5" t="s">
        <v>14</v>
      </c>
      <c r="M281" s="16" t="s">
        <v>180</v>
      </c>
      <c r="N281" s="8" t="s">
        <v>181</v>
      </c>
      <c r="O281" s="91" t="s">
        <v>1007</v>
      </c>
      <c r="P281" s="10" t="s">
        <v>577</v>
      </c>
      <c r="Q281" s="10" t="s">
        <v>1297</v>
      </c>
    </row>
    <row r="282" spans="1:17" ht="60" x14ac:dyDescent="0.25">
      <c r="A282" s="39">
        <v>275</v>
      </c>
      <c r="B282" s="18">
        <v>42571</v>
      </c>
      <c r="C282" s="18">
        <v>42571</v>
      </c>
      <c r="D282" s="7">
        <v>878</v>
      </c>
      <c r="E282" s="61">
        <v>139157.04999999999</v>
      </c>
      <c r="F282" s="95">
        <v>0</v>
      </c>
      <c r="G282" s="25" t="s">
        <v>18</v>
      </c>
      <c r="H282" s="25" t="s">
        <v>18</v>
      </c>
      <c r="I282" s="10" t="s">
        <v>19</v>
      </c>
      <c r="J282" s="19" t="s">
        <v>166</v>
      </c>
      <c r="K282" s="6" t="s">
        <v>14</v>
      </c>
      <c r="L282" s="5" t="s">
        <v>14</v>
      </c>
      <c r="M282" s="16" t="s">
        <v>1033</v>
      </c>
      <c r="N282" s="8" t="s">
        <v>21</v>
      </c>
      <c r="O282" s="91" t="s">
        <v>1008</v>
      </c>
      <c r="P282" s="45" t="s">
        <v>551</v>
      </c>
      <c r="Q282" s="45" t="s">
        <v>1294</v>
      </c>
    </row>
    <row r="283" spans="1:17" ht="60" x14ac:dyDescent="0.25">
      <c r="A283" s="39">
        <v>276</v>
      </c>
      <c r="B283" s="18">
        <v>42570</v>
      </c>
      <c r="C283" s="18">
        <v>42571</v>
      </c>
      <c r="D283" s="7">
        <v>11</v>
      </c>
      <c r="E283" s="61">
        <v>150820.20000000001</v>
      </c>
      <c r="F283" s="95">
        <v>0</v>
      </c>
      <c r="G283" s="25" t="s">
        <v>1216</v>
      </c>
      <c r="H283" s="25" t="s">
        <v>1216</v>
      </c>
      <c r="I283" s="10" t="s">
        <v>118</v>
      </c>
      <c r="J283" s="19" t="s">
        <v>1010</v>
      </c>
      <c r="K283" s="6" t="s">
        <v>14</v>
      </c>
      <c r="L283" s="5" t="s">
        <v>14</v>
      </c>
      <c r="M283" s="16" t="s">
        <v>45</v>
      </c>
      <c r="N283" s="8" t="s">
        <v>510</v>
      </c>
      <c r="O283" s="91" t="s">
        <v>1009</v>
      </c>
      <c r="P283" s="45" t="s">
        <v>577</v>
      </c>
      <c r="Q283" s="10" t="s">
        <v>1293</v>
      </c>
    </row>
    <row r="284" spans="1:17" ht="75" x14ac:dyDescent="0.25">
      <c r="A284" s="39">
        <v>277</v>
      </c>
      <c r="B284" s="18">
        <v>42576</v>
      </c>
      <c r="C284" s="18">
        <v>42576</v>
      </c>
      <c r="D284" s="7">
        <v>892</v>
      </c>
      <c r="E284" s="61">
        <v>551275.69999999995</v>
      </c>
      <c r="F284" s="95">
        <v>0</v>
      </c>
      <c r="G284" s="25" t="s">
        <v>1271</v>
      </c>
      <c r="H284" s="25" t="s">
        <v>1271</v>
      </c>
      <c r="I284" s="10" t="s">
        <v>19</v>
      </c>
      <c r="J284" s="19" t="s">
        <v>54</v>
      </c>
      <c r="K284" s="6" t="s">
        <v>14</v>
      </c>
      <c r="L284" s="5" t="s">
        <v>14</v>
      </c>
      <c r="M284" s="16" t="s">
        <v>252</v>
      </c>
      <c r="N284" s="8" t="s">
        <v>1021</v>
      </c>
      <c r="O284" s="91" t="s">
        <v>1219</v>
      </c>
      <c r="P284" s="45" t="s">
        <v>551</v>
      </c>
      <c r="Q284" s="45" t="s">
        <v>1292</v>
      </c>
    </row>
    <row r="285" spans="1:17" ht="60" x14ac:dyDescent="0.25">
      <c r="A285" s="39">
        <v>278</v>
      </c>
      <c r="B285" s="18">
        <v>42576</v>
      </c>
      <c r="C285" s="18">
        <v>42576</v>
      </c>
      <c r="D285" s="7">
        <v>891</v>
      </c>
      <c r="E285" s="61">
        <v>436083.6</v>
      </c>
      <c r="F285" s="95">
        <v>0</v>
      </c>
      <c r="G285" s="25" t="s">
        <v>1272</v>
      </c>
      <c r="H285" s="25" t="s">
        <v>1272</v>
      </c>
      <c r="I285" s="10" t="s">
        <v>19</v>
      </c>
      <c r="J285" s="19" t="s">
        <v>1221</v>
      </c>
      <c r="K285" s="6" t="s">
        <v>1223</v>
      </c>
      <c r="L285" s="5" t="s">
        <v>1222</v>
      </c>
      <c r="M285" s="16" t="s">
        <v>1224</v>
      </c>
      <c r="N285" s="8" t="s">
        <v>218</v>
      </c>
      <c r="O285" s="91" t="s">
        <v>1220</v>
      </c>
      <c r="P285" s="45" t="s">
        <v>551</v>
      </c>
      <c r="Q285" s="45" t="s">
        <v>1298</v>
      </c>
    </row>
    <row r="286" spans="1:17" ht="75" x14ac:dyDescent="0.25">
      <c r="A286" s="39">
        <v>279</v>
      </c>
      <c r="B286" s="18">
        <v>42577</v>
      </c>
      <c r="C286" s="18">
        <v>42577</v>
      </c>
      <c r="D286" s="7">
        <v>3104</v>
      </c>
      <c r="E286" s="61">
        <v>344786.4</v>
      </c>
      <c r="F286" s="95">
        <v>0</v>
      </c>
      <c r="G286" s="25" t="s">
        <v>224</v>
      </c>
      <c r="H286" s="25" t="s">
        <v>224</v>
      </c>
      <c r="I286" s="10" t="s">
        <v>12</v>
      </c>
      <c r="J286" s="19" t="s">
        <v>1229</v>
      </c>
      <c r="K286" s="6" t="s">
        <v>14</v>
      </c>
      <c r="L286" s="5" t="s">
        <v>14</v>
      </c>
      <c r="M286" s="16" t="s">
        <v>15</v>
      </c>
      <c r="N286" s="8" t="s">
        <v>16</v>
      </c>
      <c r="O286" s="91" t="s">
        <v>1225</v>
      </c>
      <c r="P286" s="45" t="s">
        <v>549</v>
      </c>
      <c r="Q286" s="45" t="s">
        <v>1275</v>
      </c>
    </row>
    <row r="287" spans="1:17" ht="60" x14ac:dyDescent="0.25">
      <c r="A287" s="39">
        <v>280</v>
      </c>
      <c r="B287" s="18">
        <v>42577</v>
      </c>
      <c r="C287" s="18">
        <v>42577</v>
      </c>
      <c r="D287" s="7">
        <v>895</v>
      </c>
      <c r="E287" s="61">
        <v>248829.64</v>
      </c>
      <c r="F287" s="95">
        <v>0</v>
      </c>
      <c r="G287" s="25" t="s">
        <v>955</v>
      </c>
      <c r="H287" s="25" t="s">
        <v>955</v>
      </c>
      <c r="I287" s="20" t="s">
        <v>387</v>
      </c>
      <c r="J287" s="19" t="s">
        <v>820</v>
      </c>
      <c r="K287" s="6" t="s">
        <v>26</v>
      </c>
      <c r="L287" s="5" t="s">
        <v>248</v>
      </c>
      <c r="M287" s="16" t="s">
        <v>141</v>
      </c>
      <c r="N287" s="8" t="s">
        <v>907</v>
      </c>
      <c r="O287" s="94" t="s">
        <v>1231</v>
      </c>
      <c r="P287" s="45" t="s">
        <v>540</v>
      </c>
      <c r="Q287" s="10" t="s">
        <v>1274</v>
      </c>
    </row>
    <row r="288" spans="1:17" ht="60" x14ac:dyDescent="0.25">
      <c r="A288" s="39">
        <v>281</v>
      </c>
      <c r="B288" s="18">
        <v>42577</v>
      </c>
      <c r="C288" s="18">
        <v>42577</v>
      </c>
      <c r="D288" s="7">
        <v>896</v>
      </c>
      <c r="E288" s="61">
        <v>996313.5</v>
      </c>
      <c r="F288" s="95">
        <v>0</v>
      </c>
      <c r="G288" s="92" t="s">
        <v>908</v>
      </c>
      <c r="H288" s="11" t="s">
        <v>908</v>
      </c>
      <c r="I288" s="20" t="s">
        <v>387</v>
      </c>
      <c r="J288" s="19" t="s">
        <v>816</v>
      </c>
      <c r="K288" s="6" t="s">
        <v>14</v>
      </c>
      <c r="L288" s="5" t="s">
        <v>14</v>
      </c>
      <c r="M288" s="16" t="s">
        <v>1232</v>
      </c>
      <c r="N288" s="8" t="s">
        <v>907</v>
      </c>
      <c r="O288" s="91" t="s">
        <v>1226</v>
      </c>
      <c r="P288" s="10" t="s">
        <v>923</v>
      </c>
      <c r="Q288" s="10" t="s">
        <v>1273</v>
      </c>
    </row>
    <row r="289" spans="1:17" ht="75" x14ac:dyDescent="0.25">
      <c r="A289" s="39">
        <v>282</v>
      </c>
      <c r="B289" s="18">
        <v>42577</v>
      </c>
      <c r="C289" s="18">
        <v>42577</v>
      </c>
      <c r="D289" s="7">
        <v>898</v>
      </c>
      <c r="E289" s="61">
        <v>266308.25</v>
      </c>
      <c r="F289" s="95">
        <v>0</v>
      </c>
      <c r="G289" s="25" t="s">
        <v>1265</v>
      </c>
      <c r="H289" s="25" t="s">
        <v>1265</v>
      </c>
      <c r="I289" s="10" t="s">
        <v>19</v>
      </c>
      <c r="J289" s="19" t="s">
        <v>1230</v>
      </c>
      <c r="K289" s="6" t="s">
        <v>14</v>
      </c>
      <c r="L289" s="5" t="s">
        <v>14</v>
      </c>
      <c r="M289" s="16" t="s">
        <v>15</v>
      </c>
      <c r="N289" s="8" t="s">
        <v>1233</v>
      </c>
      <c r="O289" s="91" t="s">
        <v>1227</v>
      </c>
      <c r="P289" s="45" t="s">
        <v>562</v>
      </c>
      <c r="Q289" s="10" t="s">
        <v>1273</v>
      </c>
    </row>
    <row r="290" spans="1:17" ht="75" x14ac:dyDescent="0.25">
      <c r="A290" s="39">
        <v>283</v>
      </c>
      <c r="B290" s="18">
        <v>42577</v>
      </c>
      <c r="C290" s="18">
        <v>42577</v>
      </c>
      <c r="D290" s="7">
        <v>897</v>
      </c>
      <c r="E290" s="61">
        <v>286328.18</v>
      </c>
      <c r="F290" s="95">
        <v>0</v>
      </c>
      <c r="G290" s="92" t="s">
        <v>894</v>
      </c>
      <c r="H290" s="58" t="s">
        <v>741</v>
      </c>
      <c r="I290" s="45" t="s">
        <v>387</v>
      </c>
      <c r="J290" s="19" t="s">
        <v>740</v>
      </c>
      <c r="K290" s="6" t="s">
        <v>14</v>
      </c>
      <c r="L290" s="5" t="s">
        <v>14</v>
      </c>
      <c r="M290" s="16" t="s">
        <v>768</v>
      </c>
      <c r="N290" s="8" t="s">
        <v>771</v>
      </c>
      <c r="O290" s="91" t="s">
        <v>1228</v>
      </c>
      <c r="P290" s="45" t="s">
        <v>551</v>
      </c>
      <c r="Q290" s="10" t="s">
        <v>1386</v>
      </c>
    </row>
    <row r="291" spans="1:17" ht="60" x14ac:dyDescent="0.25">
      <c r="A291" s="39">
        <v>284</v>
      </c>
      <c r="B291" s="18">
        <v>42578</v>
      </c>
      <c r="C291" s="18">
        <v>42578</v>
      </c>
      <c r="D291" s="7">
        <v>905</v>
      </c>
      <c r="E291" s="61">
        <v>222173.04</v>
      </c>
      <c r="F291" s="95">
        <v>0</v>
      </c>
      <c r="G291" s="25" t="s">
        <v>1268</v>
      </c>
      <c r="H291" s="25" t="s">
        <v>1268</v>
      </c>
      <c r="I291" s="10" t="s">
        <v>19</v>
      </c>
      <c r="J291" s="19" t="s">
        <v>1244</v>
      </c>
      <c r="K291" s="6" t="s">
        <v>14</v>
      </c>
      <c r="L291" s="5" t="s">
        <v>14</v>
      </c>
      <c r="M291" s="16" t="s">
        <v>1250</v>
      </c>
      <c r="N291" s="8" t="s">
        <v>1252</v>
      </c>
      <c r="O291" s="91" t="s">
        <v>1234</v>
      </c>
      <c r="P291" s="45" t="s">
        <v>577</v>
      </c>
      <c r="Q291" s="10" t="s">
        <v>1385</v>
      </c>
    </row>
    <row r="292" spans="1:17" ht="60" x14ac:dyDescent="0.25">
      <c r="A292" s="39">
        <v>285</v>
      </c>
      <c r="B292" s="18">
        <v>42578</v>
      </c>
      <c r="C292" s="18">
        <v>42578</v>
      </c>
      <c r="D292" s="7">
        <v>908</v>
      </c>
      <c r="E292" s="61">
        <v>87842.05</v>
      </c>
      <c r="F292" s="95">
        <v>0</v>
      </c>
      <c r="G292" s="25" t="s">
        <v>1270</v>
      </c>
      <c r="H292" s="25" t="s">
        <v>1270</v>
      </c>
      <c r="I292" s="10" t="s">
        <v>19</v>
      </c>
      <c r="J292" s="19" t="s">
        <v>1245</v>
      </c>
      <c r="K292" s="6" t="s">
        <v>14</v>
      </c>
      <c r="L292" s="5" t="s">
        <v>14</v>
      </c>
      <c r="M292" s="16" t="s">
        <v>890</v>
      </c>
      <c r="N292" s="8" t="s">
        <v>1253</v>
      </c>
      <c r="O292" s="91" t="s">
        <v>1235</v>
      </c>
      <c r="P292" s="45" t="s">
        <v>551</v>
      </c>
      <c r="Q292" s="10" t="s">
        <v>1384</v>
      </c>
    </row>
    <row r="293" spans="1:17" ht="60" x14ac:dyDescent="0.25">
      <c r="A293" s="39">
        <v>286</v>
      </c>
      <c r="B293" s="18">
        <v>42578</v>
      </c>
      <c r="C293" s="18">
        <v>42578</v>
      </c>
      <c r="D293" s="7">
        <v>902</v>
      </c>
      <c r="E293" s="61">
        <v>72080.77</v>
      </c>
      <c r="F293" s="95">
        <v>0</v>
      </c>
      <c r="G293" s="25" t="s">
        <v>1256</v>
      </c>
      <c r="H293" s="25" t="s">
        <v>1256</v>
      </c>
      <c r="I293" s="10" t="s">
        <v>19</v>
      </c>
      <c r="J293" s="19" t="s">
        <v>424</v>
      </c>
      <c r="K293" s="6" t="s">
        <v>14</v>
      </c>
      <c r="L293" s="5" t="s">
        <v>14</v>
      </c>
      <c r="M293" s="16" t="s">
        <v>1251</v>
      </c>
      <c r="N293" s="8" t="s">
        <v>458</v>
      </c>
      <c r="O293" s="91" t="s">
        <v>1236</v>
      </c>
      <c r="P293" s="45" t="s">
        <v>573</v>
      </c>
      <c r="Q293" s="45" t="s">
        <v>1383</v>
      </c>
    </row>
    <row r="294" spans="1:17" ht="60" x14ac:dyDescent="0.25">
      <c r="A294" s="39">
        <v>287</v>
      </c>
      <c r="B294" s="18">
        <v>42578</v>
      </c>
      <c r="C294" s="18">
        <v>42578</v>
      </c>
      <c r="D294" s="7">
        <v>3107</v>
      </c>
      <c r="E294" s="61">
        <v>159900.29999999999</v>
      </c>
      <c r="F294" s="95">
        <v>0</v>
      </c>
      <c r="G294" s="25" t="s">
        <v>1290</v>
      </c>
      <c r="H294" s="25" t="s">
        <v>1290</v>
      </c>
      <c r="I294" s="10" t="s">
        <v>12</v>
      </c>
      <c r="J294" s="19" t="s">
        <v>983</v>
      </c>
      <c r="K294" s="6" t="s">
        <v>14</v>
      </c>
      <c r="L294" s="5" t="s">
        <v>14</v>
      </c>
      <c r="M294" s="16" t="s">
        <v>1017</v>
      </c>
      <c r="N294" s="8" t="s">
        <v>1264</v>
      </c>
      <c r="O294" s="91" t="s">
        <v>1237</v>
      </c>
      <c r="P294" s="45" t="s">
        <v>577</v>
      </c>
      <c r="Q294" s="45" t="s">
        <v>1382</v>
      </c>
    </row>
    <row r="295" spans="1:17" ht="60" x14ac:dyDescent="0.25">
      <c r="A295" s="39">
        <v>288</v>
      </c>
      <c r="B295" s="18">
        <v>42578</v>
      </c>
      <c r="C295" s="18">
        <v>42578</v>
      </c>
      <c r="D295" s="7">
        <v>903</v>
      </c>
      <c r="E295" s="61">
        <v>91118.49</v>
      </c>
      <c r="F295" s="95">
        <v>0</v>
      </c>
      <c r="G295" s="25" t="s">
        <v>1269</v>
      </c>
      <c r="H295" s="25" t="s">
        <v>1269</v>
      </c>
      <c r="I295" s="10" t="s">
        <v>19</v>
      </c>
      <c r="J295" s="19" t="s">
        <v>1002</v>
      </c>
      <c r="K295" s="6" t="s">
        <v>14</v>
      </c>
      <c r="L295" s="5" t="s">
        <v>14</v>
      </c>
      <c r="M295" s="16" t="s">
        <v>1018</v>
      </c>
      <c r="N295" s="8" t="s">
        <v>61</v>
      </c>
      <c r="O295" s="91" t="s">
        <v>1238</v>
      </c>
      <c r="P295" s="45" t="s">
        <v>549</v>
      </c>
      <c r="Q295" s="45" t="s">
        <v>1379</v>
      </c>
    </row>
    <row r="296" spans="1:17" ht="60" x14ac:dyDescent="0.25">
      <c r="A296" s="39">
        <v>289</v>
      </c>
      <c r="B296" s="18">
        <v>42578</v>
      </c>
      <c r="C296" s="18">
        <v>42578</v>
      </c>
      <c r="D296" s="7">
        <v>3106</v>
      </c>
      <c r="E296" s="61">
        <v>482981.64</v>
      </c>
      <c r="F296" s="95">
        <v>0</v>
      </c>
      <c r="G296" s="25" t="s">
        <v>1291</v>
      </c>
      <c r="H296" s="25" t="s">
        <v>1291</v>
      </c>
      <c r="I296" s="10" t="s">
        <v>12</v>
      </c>
      <c r="J296" s="19" t="s">
        <v>1246</v>
      </c>
      <c r="K296" s="6" t="s">
        <v>14</v>
      </c>
      <c r="L296" s="5" t="s">
        <v>14</v>
      </c>
      <c r="M296" s="16" t="s">
        <v>890</v>
      </c>
      <c r="N296" s="8" t="s">
        <v>1254</v>
      </c>
      <c r="O296" s="91" t="s">
        <v>1239</v>
      </c>
      <c r="P296" s="45" t="s">
        <v>551</v>
      </c>
      <c r="Q296" s="45" t="s">
        <v>1380</v>
      </c>
    </row>
    <row r="297" spans="1:17" ht="60" x14ac:dyDescent="0.25">
      <c r="A297" s="39">
        <v>290</v>
      </c>
      <c r="B297" s="18">
        <v>42578</v>
      </c>
      <c r="C297" s="18">
        <v>42578</v>
      </c>
      <c r="D297" s="7">
        <v>804</v>
      </c>
      <c r="E297" s="61">
        <v>121546.56</v>
      </c>
      <c r="F297" s="95">
        <v>0</v>
      </c>
      <c r="G297" s="25" t="s">
        <v>239</v>
      </c>
      <c r="H297" s="25" t="s">
        <v>239</v>
      </c>
      <c r="I297" s="10" t="s">
        <v>19</v>
      </c>
      <c r="J297" s="19" t="s">
        <v>1247</v>
      </c>
      <c r="K297" s="6" t="s">
        <v>14</v>
      </c>
      <c r="L297" s="5" t="s">
        <v>14</v>
      </c>
      <c r="M297" s="16" t="s">
        <v>180</v>
      </c>
      <c r="N297" s="8" t="s">
        <v>241</v>
      </c>
      <c r="O297" s="91" t="s">
        <v>1240</v>
      </c>
      <c r="P297" s="45" t="s">
        <v>562</v>
      </c>
      <c r="Q297" s="45" t="s">
        <v>1381</v>
      </c>
    </row>
    <row r="298" spans="1:17" ht="60" x14ac:dyDescent="0.25">
      <c r="A298" s="39">
        <v>291</v>
      </c>
      <c r="B298" s="18">
        <v>42578</v>
      </c>
      <c r="C298" s="18">
        <v>42578</v>
      </c>
      <c r="D298" s="7">
        <v>906</v>
      </c>
      <c r="E298" s="61">
        <v>118005.6</v>
      </c>
      <c r="F298" s="95">
        <v>0</v>
      </c>
      <c r="G298" s="25" t="s">
        <v>1289</v>
      </c>
      <c r="H298" s="25" t="s">
        <v>1289</v>
      </c>
      <c r="I298" s="10" t="s">
        <v>19</v>
      </c>
      <c r="J298" s="19" t="s">
        <v>1248</v>
      </c>
      <c r="K298" s="6" t="s">
        <v>14</v>
      </c>
      <c r="L298" s="5" t="s">
        <v>14</v>
      </c>
      <c r="M298" s="16" t="s">
        <v>92</v>
      </c>
      <c r="N298" s="8" t="s">
        <v>405</v>
      </c>
      <c r="O298" s="91" t="s">
        <v>1241</v>
      </c>
      <c r="P298" s="45" t="s">
        <v>551</v>
      </c>
      <c r="Q298" s="45" t="s">
        <v>1391</v>
      </c>
    </row>
    <row r="299" spans="1:17" ht="60" x14ac:dyDescent="0.25">
      <c r="A299" s="39">
        <v>292</v>
      </c>
      <c r="B299" s="18">
        <v>42578</v>
      </c>
      <c r="C299" s="18">
        <v>42578</v>
      </c>
      <c r="D299" s="7">
        <v>907</v>
      </c>
      <c r="E299" s="61">
        <v>41861.58</v>
      </c>
      <c r="F299" s="95">
        <v>0</v>
      </c>
      <c r="G299" s="25" t="s">
        <v>1266</v>
      </c>
      <c r="H299" s="25" t="s">
        <v>1266</v>
      </c>
      <c r="I299" s="10" t="s">
        <v>19</v>
      </c>
      <c r="J299" s="19" t="s">
        <v>1249</v>
      </c>
      <c r="K299" s="6" t="s">
        <v>14</v>
      </c>
      <c r="L299" s="5" t="s">
        <v>14</v>
      </c>
      <c r="M299" s="16" t="s">
        <v>890</v>
      </c>
      <c r="N299" s="8" t="s">
        <v>1255</v>
      </c>
      <c r="O299" s="91" t="s">
        <v>1242</v>
      </c>
      <c r="P299" s="45" t="s">
        <v>540</v>
      </c>
      <c r="Q299" s="45" t="s">
        <v>1378</v>
      </c>
    </row>
    <row r="300" spans="1:17" ht="60" x14ac:dyDescent="0.25">
      <c r="A300" s="39">
        <v>293</v>
      </c>
      <c r="B300" s="18">
        <v>42578</v>
      </c>
      <c r="C300" s="18">
        <v>42578</v>
      </c>
      <c r="D300" s="7">
        <v>909</v>
      </c>
      <c r="E300" s="61">
        <v>119000</v>
      </c>
      <c r="F300" s="95">
        <v>0</v>
      </c>
      <c r="G300" s="58" t="s">
        <v>747</v>
      </c>
      <c r="H300" s="58" t="s">
        <v>747</v>
      </c>
      <c r="I300" s="45" t="s">
        <v>387</v>
      </c>
      <c r="J300" s="19" t="s">
        <v>746</v>
      </c>
      <c r="K300" s="6" t="s">
        <v>14</v>
      </c>
      <c r="L300" s="5" t="s">
        <v>14</v>
      </c>
      <c r="M300" s="16" t="s">
        <v>769</v>
      </c>
      <c r="N300" s="8" t="s">
        <v>434</v>
      </c>
      <c r="O300" s="91" t="s">
        <v>1243</v>
      </c>
      <c r="P300" s="45" t="s">
        <v>542</v>
      </c>
      <c r="Q300" s="45" t="s">
        <v>1377</v>
      </c>
    </row>
    <row r="301" spans="1:17" ht="60" x14ac:dyDescent="0.25">
      <c r="A301" s="39">
        <v>294</v>
      </c>
      <c r="B301" s="18">
        <v>42579</v>
      </c>
      <c r="C301" s="18">
        <v>42579</v>
      </c>
      <c r="D301" s="7">
        <v>914</v>
      </c>
      <c r="E301" s="61">
        <v>136500</v>
      </c>
      <c r="F301" s="95">
        <v>0</v>
      </c>
      <c r="G301" s="116" t="s">
        <v>869</v>
      </c>
      <c r="H301" s="11" t="s">
        <v>869</v>
      </c>
      <c r="I301" s="10" t="s">
        <v>387</v>
      </c>
      <c r="J301" s="19" t="s">
        <v>808</v>
      </c>
      <c r="K301" s="6" t="s">
        <v>26</v>
      </c>
      <c r="L301" s="5" t="s">
        <v>248</v>
      </c>
      <c r="M301" s="16" t="s">
        <v>141</v>
      </c>
      <c r="N301" s="8" t="s">
        <v>405</v>
      </c>
      <c r="O301" s="91" t="s">
        <v>1258</v>
      </c>
      <c r="P301" s="10" t="s">
        <v>542</v>
      </c>
      <c r="Q301" s="45" t="s">
        <v>1391</v>
      </c>
    </row>
    <row r="302" spans="1:17" ht="75" x14ac:dyDescent="0.25">
      <c r="A302" s="39">
        <v>295</v>
      </c>
      <c r="B302" s="18">
        <v>42579</v>
      </c>
      <c r="C302" s="18">
        <v>42579</v>
      </c>
      <c r="D302" s="7">
        <v>915</v>
      </c>
      <c r="E302" s="61">
        <v>243097</v>
      </c>
      <c r="F302" s="95">
        <v>0</v>
      </c>
      <c r="G302" s="92" t="s">
        <v>874</v>
      </c>
      <c r="H302" s="11" t="s">
        <v>874</v>
      </c>
      <c r="I302" s="10" t="s">
        <v>387</v>
      </c>
      <c r="J302" s="90" t="s">
        <v>814</v>
      </c>
      <c r="K302" s="89" t="s">
        <v>14</v>
      </c>
      <c r="L302" s="10" t="s">
        <v>14</v>
      </c>
      <c r="M302" s="16" t="s">
        <v>872</v>
      </c>
      <c r="N302" s="8" t="s">
        <v>458</v>
      </c>
      <c r="O302" s="115" t="s">
        <v>1259</v>
      </c>
      <c r="P302" s="45" t="s">
        <v>549</v>
      </c>
      <c r="Q302" s="45" t="s">
        <v>1393</v>
      </c>
    </row>
    <row r="303" spans="1:17" ht="60" x14ac:dyDescent="0.25">
      <c r="A303" s="39">
        <v>296</v>
      </c>
      <c r="B303" s="18">
        <v>42579</v>
      </c>
      <c r="C303" s="18">
        <v>42579</v>
      </c>
      <c r="D303" s="7">
        <v>917</v>
      </c>
      <c r="E303" s="61">
        <v>47363.43</v>
      </c>
      <c r="F303" s="95">
        <v>0</v>
      </c>
      <c r="G303" s="58" t="s">
        <v>1302</v>
      </c>
      <c r="H303" s="58" t="s">
        <v>1302</v>
      </c>
      <c r="I303" s="45" t="s">
        <v>19</v>
      </c>
      <c r="J303" s="19" t="s">
        <v>1260</v>
      </c>
      <c r="K303" s="6" t="s">
        <v>26</v>
      </c>
      <c r="L303" s="5" t="s">
        <v>248</v>
      </c>
      <c r="M303" s="16" t="s">
        <v>141</v>
      </c>
      <c r="N303" s="8" t="s">
        <v>142</v>
      </c>
      <c r="O303" s="94" t="s">
        <v>1262</v>
      </c>
      <c r="P303" s="45" t="s">
        <v>546</v>
      </c>
      <c r="Q303" s="45" t="s">
        <v>1389</v>
      </c>
    </row>
    <row r="304" spans="1:17" ht="75" x14ac:dyDescent="0.25">
      <c r="A304" s="39">
        <v>297</v>
      </c>
      <c r="B304" s="18">
        <v>42579</v>
      </c>
      <c r="C304" s="18">
        <v>42579</v>
      </c>
      <c r="D304" s="7">
        <v>916</v>
      </c>
      <c r="E304" s="61">
        <v>39552.07</v>
      </c>
      <c r="F304" s="95">
        <v>0</v>
      </c>
      <c r="G304" s="58" t="s">
        <v>1302</v>
      </c>
      <c r="H304" s="58" t="s">
        <v>1302</v>
      </c>
      <c r="I304" s="45" t="s">
        <v>19</v>
      </c>
      <c r="J304" s="19" t="s">
        <v>1261</v>
      </c>
      <c r="K304" s="6" t="s">
        <v>26</v>
      </c>
      <c r="L304" s="5" t="s">
        <v>248</v>
      </c>
      <c r="M304" s="16" t="s">
        <v>141</v>
      </c>
      <c r="N304" s="8" t="s">
        <v>142</v>
      </c>
      <c r="O304" s="94" t="s">
        <v>1263</v>
      </c>
      <c r="P304" s="45" t="s">
        <v>546</v>
      </c>
      <c r="Q304" s="45" t="s">
        <v>1389</v>
      </c>
    </row>
    <row r="305" spans="1:17" ht="60" x14ac:dyDescent="0.25">
      <c r="A305" s="39">
        <v>298</v>
      </c>
      <c r="B305" s="18">
        <v>42580</v>
      </c>
      <c r="C305" s="18">
        <v>42580</v>
      </c>
      <c r="D305" s="7">
        <v>921</v>
      </c>
      <c r="E305" s="61">
        <v>535312.80000000005</v>
      </c>
      <c r="F305" s="95">
        <v>0</v>
      </c>
      <c r="G305" s="68" t="s">
        <v>1284</v>
      </c>
      <c r="H305" s="68" t="s">
        <v>1284</v>
      </c>
      <c r="I305" s="45" t="s">
        <v>19</v>
      </c>
      <c r="J305" s="19" t="s">
        <v>1283</v>
      </c>
      <c r="K305" s="6" t="s">
        <v>14</v>
      </c>
      <c r="L305" s="5" t="s">
        <v>14</v>
      </c>
      <c r="M305" s="16" t="s">
        <v>1286</v>
      </c>
      <c r="N305" s="8" t="s">
        <v>443</v>
      </c>
      <c r="O305" s="91" t="s">
        <v>1279</v>
      </c>
      <c r="P305" s="45" t="s">
        <v>551</v>
      </c>
      <c r="Q305" s="45" t="s">
        <v>1390</v>
      </c>
    </row>
    <row r="306" spans="1:17" ht="75" x14ac:dyDescent="0.25">
      <c r="A306" s="39">
        <v>299</v>
      </c>
      <c r="B306" s="18">
        <v>42580</v>
      </c>
      <c r="C306" s="18">
        <v>42580</v>
      </c>
      <c r="D306" s="7">
        <v>13</v>
      </c>
      <c r="E306" s="61">
        <v>375463.62</v>
      </c>
      <c r="F306" s="95">
        <v>0</v>
      </c>
      <c r="G306" s="68" t="s">
        <v>1285</v>
      </c>
      <c r="H306" s="25" t="s">
        <v>1045</v>
      </c>
      <c r="I306" s="10" t="s">
        <v>118</v>
      </c>
      <c r="J306" s="19" t="s">
        <v>980</v>
      </c>
      <c r="K306" s="6" t="s">
        <v>14</v>
      </c>
      <c r="L306" s="5" t="s">
        <v>14</v>
      </c>
      <c r="M306" s="16" t="s">
        <v>875</v>
      </c>
      <c r="N306" s="8" t="s">
        <v>1022</v>
      </c>
      <c r="O306" s="91" t="s">
        <v>1280</v>
      </c>
      <c r="P306" s="45" t="s">
        <v>551</v>
      </c>
      <c r="Q306" s="45" t="s">
        <v>1388</v>
      </c>
    </row>
    <row r="307" spans="1:17" ht="60" x14ac:dyDescent="0.25">
      <c r="A307" s="39">
        <v>300</v>
      </c>
      <c r="B307" s="18">
        <v>42580</v>
      </c>
      <c r="C307" s="18">
        <v>42550</v>
      </c>
      <c r="D307" s="7">
        <v>920</v>
      </c>
      <c r="E307" s="61">
        <v>214226.12</v>
      </c>
      <c r="F307" s="95">
        <v>0</v>
      </c>
      <c r="G307" s="68" t="s">
        <v>1257</v>
      </c>
      <c r="H307" s="58" t="s">
        <v>1257</v>
      </c>
      <c r="I307" s="45" t="s">
        <v>19</v>
      </c>
      <c r="J307" s="19" t="s">
        <v>812</v>
      </c>
      <c r="K307" s="6" t="s">
        <v>14</v>
      </c>
      <c r="L307" s="5" t="s">
        <v>14</v>
      </c>
      <c r="M307" s="16" t="s">
        <v>104</v>
      </c>
      <c r="N307" s="8" t="s">
        <v>105</v>
      </c>
      <c r="O307" s="91" t="s">
        <v>1281</v>
      </c>
      <c r="P307" s="45" t="s">
        <v>540</v>
      </c>
      <c r="Q307" s="45" t="s">
        <v>1392</v>
      </c>
    </row>
    <row r="308" spans="1:17" ht="60" x14ac:dyDescent="0.25">
      <c r="A308" s="39">
        <v>301</v>
      </c>
      <c r="B308" s="18">
        <v>42580</v>
      </c>
      <c r="C308" s="18" t="s">
        <v>1287</v>
      </c>
      <c r="D308" s="7">
        <v>919</v>
      </c>
      <c r="E308" s="61">
        <v>375029.45</v>
      </c>
      <c r="F308" s="95">
        <v>0</v>
      </c>
      <c r="G308" s="58" t="s">
        <v>102</v>
      </c>
      <c r="H308" s="58" t="s">
        <v>102</v>
      </c>
      <c r="I308" s="45" t="s">
        <v>19</v>
      </c>
      <c r="J308" s="19" t="s">
        <v>812</v>
      </c>
      <c r="K308" s="6" t="s">
        <v>14</v>
      </c>
      <c r="L308" s="5" t="s">
        <v>14</v>
      </c>
      <c r="M308" s="16" t="s">
        <v>104</v>
      </c>
      <c r="N308" s="8" t="s">
        <v>105</v>
      </c>
      <c r="O308" s="91" t="s">
        <v>1282</v>
      </c>
      <c r="P308" s="45" t="s">
        <v>551</v>
      </c>
      <c r="Q308" s="45" t="s">
        <v>1392</v>
      </c>
    </row>
    <row r="309" spans="1:17" ht="60" x14ac:dyDescent="0.25">
      <c r="A309" s="39">
        <v>302</v>
      </c>
      <c r="B309" s="18">
        <v>42580</v>
      </c>
      <c r="C309" s="18">
        <v>42583</v>
      </c>
      <c r="D309" s="7">
        <v>16</v>
      </c>
      <c r="E309" s="61">
        <v>620453.80000000005</v>
      </c>
      <c r="F309" s="95">
        <v>0</v>
      </c>
      <c r="G309" s="25" t="s">
        <v>1044</v>
      </c>
      <c r="H309" s="25" t="s">
        <v>1044</v>
      </c>
      <c r="I309" s="10" t="s">
        <v>118</v>
      </c>
      <c r="J309" s="19" t="s">
        <v>979</v>
      </c>
      <c r="K309" s="6" t="s">
        <v>14</v>
      </c>
      <c r="L309" s="5" t="s">
        <v>14</v>
      </c>
      <c r="M309" s="16" t="s">
        <v>1016</v>
      </c>
      <c r="N309" s="8" t="s">
        <v>1021</v>
      </c>
      <c r="O309" s="91" t="s">
        <v>1369</v>
      </c>
      <c r="P309" s="45" t="s">
        <v>551</v>
      </c>
      <c r="Q309" s="45" t="s">
        <v>1411</v>
      </c>
    </row>
    <row r="310" spans="1:17" ht="90" x14ac:dyDescent="0.25">
      <c r="A310" s="39">
        <v>303</v>
      </c>
      <c r="B310" s="18">
        <v>42583</v>
      </c>
      <c r="C310" s="18">
        <v>42583</v>
      </c>
      <c r="D310" s="7">
        <v>924</v>
      </c>
      <c r="E310" s="61">
        <v>300000</v>
      </c>
      <c r="F310" s="95">
        <v>0</v>
      </c>
      <c r="G310" s="58" t="s">
        <v>436</v>
      </c>
      <c r="H310" s="58" t="s">
        <v>436</v>
      </c>
      <c r="I310" s="45" t="s">
        <v>19</v>
      </c>
      <c r="J310" s="19" t="s">
        <v>437</v>
      </c>
      <c r="K310" s="6" t="s">
        <v>14</v>
      </c>
      <c r="L310" s="5" t="s">
        <v>14</v>
      </c>
      <c r="M310" s="16" t="s">
        <v>867</v>
      </c>
      <c r="N310" s="8" t="s">
        <v>439</v>
      </c>
      <c r="O310" s="91" t="s">
        <v>1370</v>
      </c>
      <c r="P310" s="19" t="s">
        <v>551</v>
      </c>
      <c r="Q310" s="45" t="s">
        <v>1410</v>
      </c>
    </row>
    <row r="311" spans="1:17" ht="60" x14ac:dyDescent="0.25">
      <c r="A311" s="39">
        <v>304</v>
      </c>
      <c r="B311" s="18">
        <v>42580</v>
      </c>
      <c r="C311" s="18">
        <v>42583</v>
      </c>
      <c r="D311" s="7">
        <v>15</v>
      </c>
      <c r="E311" s="61">
        <v>270000</v>
      </c>
      <c r="F311" s="95">
        <v>0</v>
      </c>
      <c r="G311" s="83" t="s">
        <v>409</v>
      </c>
      <c r="H311" s="83" t="s">
        <v>409</v>
      </c>
      <c r="I311" s="44" t="s">
        <v>118</v>
      </c>
      <c r="J311" s="19" t="s">
        <v>410</v>
      </c>
      <c r="K311" s="6" t="s">
        <v>14</v>
      </c>
      <c r="L311" s="5" t="s">
        <v>14</v>
      </c>
      <c r="M311" s="16" t="s">
        <v>120</v>
      </c>
      <c r="N311" s="8" t="s">
        <v>1374</v>
      </c>
      <c r="O311" s="91" t="s">
        <v>1371</v>
      </c>
      <c r="P311" s="45" t="s">
        <v>551</v>
      </c>
      <c r="Q311" s="45" t="s">
        <v>1412</v>
      </c>
    </row>
    <row r="312" spans="1:17" ht="60" x14ac:dyDescent="0.25">
      <c r="A312" s="39">
        <v>305</v>
      </c>
      <c r="B312" s="18">
        <v>42580</v>
      </c>
      <c r="C312" s="18">
        <v>42583</v>
      </c>
      <c r="D312" s="7">
        <v>14</v>
      </c>
      <c r="E312" s="61">
        <v>113367.97</v>
      </c>
      <c r="F312" s="95">
        <v>0</v>
      </c>
      <c r="G312" s="58" t="s">
        <v>1376</v>
      </c>
      <c r="H312" s="58" t="s">
        <v>1376</v>
      </c>
      <c r="I312" s="44" t="s">
        <v>118</v>
      </c>
      <c r="J312" s="19" t="s">
        <v>1245</v>
      </c>
      <c r="K312" s="6" t="s">
        <v>14</v>
      </c>
      <c r="L312" s="5" t="s">
        <v>14</v>
      </c>
      <c r="M312" s="16" t="s">
        <v>65</v>
      </c>
      <c r="N312" s="8" t="s">
        <v>1375</v>
      </c>
      <c r="O312" s="91" t="s">
        <v>1372</v>
      </c>
      <c r="P312" s="45" t="s">
        <v>551</v>
      </c>
      <c r="Q312" s="45" t="s">
        <v>1409</v>
      </c>
    </row>
    <row r="313" spans="1:17" ht="75" x14ac:dyDescent="0.25">
      <c r="A313" s="39">
        <v>306</v>
      </c>
      <c r="B313" s="18">
        <v>42587</v>
      </c>
      <c r="C313" s="18">
        <v>42587</v>
      </c>
      <c r="D313" s="7">
        <v>1039</v>
      </c>
      <c r="E313" s="61">
        <v>361000</v>
      </c>
      <c r="F313" s="95">
        <v>0</v>
      </c>
      <c r="G313" s="69" t="s">
        <v>417</v>
      </c>
      <c r="H313" s="69" t="s">
        <v>417</v>
      </c>
      <c r="I313" s="45" t="s">
        <v>387</v>
      </c>
      <c r="J313" s="19" t="s">
        <v>418</v>
      </c>
      <c r="K313" s="6" t="s">
        <v>14</v>
      </c>
      <c r="L313" s="5" t="s">
        <v>14</v>
      </c>
      <c r="M313" s="16" t="s">
        <v>65</v>
      </c>
      <c r="N313" s="8" t="s">
        <v>419</v>
      </c>
      <c r="O313" s="91" t="s">
        <v>1395</v>
      </c>
      <c r="P313" s="45" t="s">
        <v>551</v>
      </c>
      <c r="Q313" s="45" t="s">
        <v>1417</v>
      </c>
    </row>
    <row r="314" spans="1:17" ht="75" x14ac:dyDescent="0.25">
      <c r="A314" s="39">
        <f>A313+1</f>
        <v>307</v>
      </c>
      <c r="B314" s="18">
        <v>42587</v>
      </c>
      <c r="C314" s="18">
        <v>42587</v>
      </c>
      <c r="D314" s="7">
        <v>1041</v>
      </c>
      <c r="E314" s="61">
        <v>268223.28999999998</v>
      </c>
      <c r="F314" s="95">
        <v>0</v>
      </c>
      <c r="G314" s="58" t="s">
        <v>1416</v>
      </c>
      <c r="H314" s="58" t="s">
        <v>1416</v>
      </c>
      <c r="I314" s="45" t="s">
        <v>19</v>
      </c>
      <c r="J314" s="19" t="s">
        <v>1397</v>
      </c>
      <c r="K314" s="6" t="s">
        <v>14</v>
      </c>
      <c r="L314" s="5" t="s">
        <v>14</v>
      </c>
      <c r="M314" s="16" t="s">
        <v>65</v>
      </c>
      <c r="N314" s="8" t="s">
        <v>1413</v>
      </c>
      <c r="O314" s="91" t="s">
        <v>1396</v>
      </c>
      <c r="P314" s="45" t="s">
        <v>551</v>
      </c>
      <c r="Q314" s="45" t="s">
        <v>1420</v>
      </c>
    </row>
    <row r="315" spans="1:17" ht="60" x14ac:dyDescent="0.25">
      <c r="A315" s="39">
        <f t="shared" ref="A315:A325" si="4">A314+1</f>
        <v>308</v>
      </c>
      <c r="B315" s="18">
        <v>42587</v>
      </c>
      <c r="C315" s="18">
        <v>42587</v>
      </c>
      <c r="D315" s="7">
        <v>1040</v>
      </c>
      <c r="E315" s="61">
        <v>206571.89</v>
      </c>
      <c r="F315" s="95">
        <v>0</v>
      </c>
      <c r="G315" s="92" t="s">
        <v>880</v>
      </c>
      <c r="H315" s="11" t="s">
        <v>879</v>
      </c>
      <c r="I315" s="45" t="s">
        <v>387</v>
      </c>
      <c r="J315" s="19" t="s">
        <v>201</v>
      </c>
      <c r="K315" s="6" t="s">
        <v>14</v>
      </c>
      <c r="L315" s="5" t="s">
        <v>14</v>
      </c>
      <c r="M315" s="16" t="s">
        <v>151</v>
      </c>
      <c r="N315" s="8" t="s">
        <v>447</v>
      </c>
      <c r="O315" s="91" t="s">
        <v>833</v>
      </c>
      <c r="P315" s="45" t="s">
        <v>551</v>
      </c>
      <c r="Q315" s="45" t="s">
        <v>1418</v>
      </c>
    </row>
    <row r="316" spans="1:17" ht="60" x14ac:dyDescent="0.25">
      <c r="A316" s="39">
        <f t="shared" si="4"/>
        <v>309</v>
      </c>
      <c r="B316" s="18">
        <v>42590</v>
      </c>
      <c r="C316" s="18">
        <v>42590</v>
      </c>
      <c r="D316" s="7">
        <v>1046</v>
      </c>
      <c r="E316" s="61">
        <v>238391.05</v>
      </c>
      <c r="F316" s="95">
        <v>0</v>
      </c>
      <c r="G316" s="58" t="s">
        <v>1484</v>
      </c>
      <c r="H316" s="58" t="s">
        <v>1484</v>
      </c>
      <c r="I316" s="45" t="s">
        <v>19</v>
      </c>
      <c r="J316" s="19" t="s">
        <v>403</v>
      </c>
      <c r="K316" s="6" t="s">
        <v>14</v>
      </c>
      <c r="L316" s="5" t="s">
        <v>14</v>
      </c>
      <c r="M316" s="16" t="s">
        <v>1414</v>
      </c>
      <c r="N316" s="8" t="s">
        <v>61</v>
      </c>
      <c r="O316" s="91" t="s">
        <v>1398</v>
      </c>
      <c r="P316" s="10" t="s">
        <v>546</v>
      </c>
      <c r="Q316" s="45" t="s">
        <v>1605</v>
      </c>
    </row>
    <row r="317" spans="1:17" ht="60" x14ac:dyDescent="0.25">
      <c r="A317" s="39">
        <f t="shared" si="4"/>
        <v>310</v>
      </c>
      <c r="B317" s="18">
        <v>42591</v>
      </c>
      <c r="C317" s="18" t="s">
        <v>1425</v>
      </c>
      <c r="D317" s="7">
        <v>1057</v>
      </c>
      <c r="E317" s="61">
        <v>369000</v>
      </c>
      <c r="F317" s="95">
        <v>0</v>
      </c>
      <c r="G317" s="58" t="s">
        <v>765</v>
      </c>
      <c r="H317" s="58" t="s">
        <v>765</v>
      </c>
      <c r="I317" s="45" t="s">
        <v>387</v>
      </c>
      <c r="J317" s="19" t="s">
        <v>763</v>
      </c>
      <c r="K317" s="6" t="s">
        <v>14</v>
      </c>
      <c r="L317" s="5" t="s">
        <v>14</v>
      </c>
      <c r="M317" s="16" t="s">
        <v>774</v>
      </c>
      <c r="N317" s="8" t="s">
        <v>195</v>
      </c>
      <c r="O317" s="91" t="s">
        <v>1399</v>
      </c>
      <c r="P317" s="45" t="s">
        <v>562</v>
      </c>
      <c r="Q317" s="45" t="s">
        <v>1426</v>
      </c>
    </row>
    <row r="318" spans="1:17" ht="75" x14ac:dyDescent="0.25">
      <c r="A318" s="39">
        <f t="shared" si="4"/>
        <v>311</v>
      </c>
      <c r="B318" s="18">
        <v>42591</v>
      </c>
      <c r="C318" s="18">
        <v>42591</v>
      </c>
      <c r="D318" s="7">
        <v>1058</v>
      </c>
      <c r="E318" s="61">
        <v>69000</v>
      </c>
      <c r="F318" s="95">
        <v>0</v>
      </c>
      <c r="G318" s="92" t="s">
        <v>894</v>
      </c>
      <c r="H318" s="58" t="s">
        <v>741</v>
      </c>
      <c r="I318" s="45" t="s">
        <v>387</v>
      </c>
      <c r="J318" s="19" t="s">
        <v>740</v>
      </c>
      <c r="K318" s="6" t="s">
        <v>14</v>
      </c>
      <c r="L318" s="5" t="s">
        <v>14</v>
      </c>
      <c r="M318" s="16" t="s">
        <v>768</v>
      </c>
      <c r="N318" s="8" t="s">
        <v>771</v>
      </c>
      <c r="O318" s="91" t="s">
        <v>1400</v>
      </c>
      <c r="P318" s="45" t="s">
        <v>551</v>
      </c>
      <c r="Q318" s="10" t="s">
        <v>1427</v>
      </c>
    </row>
    <row r="319" spans="1:17" ht="60" x14ac:dyDescent="0.25">
      <c r="A319" s="39">
        <f t="shared" si="4"/>
        <v>312</v>
      </c>
      <c r="B319" s="18">
        <v>42591</v>
      </c>
      <c r="C319" s="18">
        <v>42591</v>
      </c>
      <c r="D319" s="7">
        <v>1062</v>
      </c>
      <c r="E319" s="61">
        <v>39900</v>
      </c>
      <c r="F319" s="95">
        <v>0</v>
      </c>
      <c r="G319" s="58" t="s">
        <v>1422</v>
      </c>
      <c r="H319" s="58" t="s">
        <v>1422</v>
      </c>
      <c r="I319" s="45" t="s">
        <v>19</v>
      </c>
      <c r="J319" s="19" t="s">
        <v>1405</v>
      </c>
      <c r="K319" s="6" t="s">
        <v>1488</v>
      </c>
      <c r="L319" s="6" t="s">
        <v>1488</v>
      </c>
      <c r="M319" s="16" t="s">
        <v>109</v>
      </c>
      <c r="N319" s="8" t="s">
        <v>1415</v>
      </c>
      <c r="O319" s="91" t="s">
        <v>1401</v>
      </c>
      <c r="P319" s="45" t="s">
        <v>546</v>
      </c>
      <c r="Q319" s="45" t="s">
        <v>1423</v>
      </c>
    </row>
    <row r="320" spans="1:17" ht="60" x14ac:dyDescent="0.25">
      <c r="A320" s="39">
        <f t="shared" si="4"/>
        <v>313</v>
      </c>
      <c r="B320" s="18">
        <v>42591</v>
      </c>
      <c r="C320" s="18">
        <v>42591</v>
      </c>
      <c r="D320" s="7">
        <v>1059</v>
      </c>
      <c r="E320" s="61">
        <v>10000</v>
      </c>
      <c r="F320" s="95">
        <v>0</v>
      </c>
      <c r="G320" s="92" t="s">
        <v>888</v>
      </c>
      <c r="H320" s="11" t="s">
        <v>478</v>
      </c>
      <c r="I320" s="45" t="s">
        <v>387</v>
      </c>
      <c r="J320" s="19" t="s">
        <v>1406</v>
      </c>
      <c r="K320" s="6" t="s">
        <v>14</v>
      </c>
      <c r="L320" s="5" t="s">
        <v>14</v>
      </c>
      <c r="M320" s="16" t="s">
        <v>887</v>
      </c>
      <c r="N320" s="8" t="s">
        <v>722</v>
      </c>
      <c r="O320" s="91" t="s">
        <v>1402</v>
      </c>
      <c r="P320" s="45" t="s">
        <v>957</v>
      </c>
      <c r="Q320" s="45" t="s">
        <v>1421</v>
      </c>
    </row>
    <row r="321" spans="1:17" ht="60" x14ac:dyDescent="0.25">
      <c r="A321" s="39">
        <f t="shared" si="4"/>
        <v>314</v>
      </c>
      <c r="B321" s="18">
        <v>42591</v>
      </c>
      <c r="C321" s="18">
        <v>42591</v>
      </c>
      <c r="D321" s="7">
        <v>1060</v>
      </c>
      <c r="E321" s="61">
        <v>212609.81</v>
      </c>
      <c r="F321" s="95">
        <v>0</v>
      </c>
      <c r="G321" s="58" t="s">
        <v>1269</v>
      </c>
      <c r="H321" s="58" t="s">
        <v>1269</v>
      </c>
      <c r="I321" s="45" t="s">
        <v>19</v>
      </c>
      <c r="J321" s="19" t="s">
        <v>1002</v>
      </c>
      <c r="K321" s="6" t="s">
        <v>14</v>
      </c>
      <c r="L321" s="5" t="s">
        <v>14</v>
      </c>
      <c r="M321" s="16" t="s">
        <v>1018</v>
      </c>
      <c r="N321" s="8" t="s">
        <v>61</v>
      </c>
      <c r="O321" s="91" t="s">
        <v>1403</v>
      </c>
      <c r="P321" s="45" t="s">
        <v>549</v>
      </c>
      <c r="Q321" s="45" t="s">
        <v>1424</v>
      </c>
    </row>
    <row r="322" spans="1:17" ht="75" x14ac:dyDescent="0.25">
      <c r="A322" s="39">
        <f t="shared" si="4"/>
        <v>315</v>
      </c>
      <c r="B322" s="18">
        <v>42591</v>
      </c>
      <c r="C322" s="18">
        <v>42591</v>
      </c>
      <c r="D322" s="7">
        <v>1061</v>
      </c>
      <c r="E322" s="61">
        <v>394133.54</v>
      </c>
      <c r="F322" s="95">
        <v>0</v>
      </c>
      <c r="G322" s="58" t="s">
        <v>870</v>
      </c>
      <c r="H322" s="58" t="s">
        <v>868</v>
      </c>
      <c r="I322" s="45" t="s">
        <v>387</v>
      </c>
      <c r="J322" s="19" t="s">
        <v>983</v>
      </c>
      <c r="K322" s="6" t="s">
        <v>14</v>
      </c>
      <c r="L322" s="5" t="s">
        <v>14</v>
      </c>
      <c r="M322" s="16" t="s">
        <v>865</v>
      </c>
      <c r="N322" s="8" t="s">
        <v>866</v>
      </c>
      <c r="O322" s="91" t="s">
        <v>1404</v>
      </c>
      <c r="P322" s="45" t="s">
        <v>577</v>
      </c>
      <c r="Q322" s="45" t="s">
        <v>1419</v>
      </c>
    </row>
    <row r="323" spans="1:17" ht="60" x14ac:dyDescent="0.25">
      <c r="A323" s="39">
        <f t="shared" si="4"/>
        <v>316</v>
      </c>
      <c r="B323" s="18">
        <v>42593</v>
      </c>
      <c r="C323" s="18">
        <v>42593</v>
      </c>
      <c r="D323" s="7">
        <v>1066</v>
      </c>
      <c r="E323" s="61">
        <v>934000</v>
      </c>
      <c r="F323" s="95">
        <v>0</v>
      </c>
      <c r="G323" s="58" t="s">
        <v>900</v>
      </c>
      <c r="H323" s="58" t="s">
        <v>900</v>
      </c>
      <c r="I323" s="45" t="s">
        <v>387</v>
      </c>
      <c r="J323" s="19" t="s">
        <v>810</v>
      </c>
      <c r="K323" s="6" t="s">
        <v>14</v>
      </c>
      <c r="L323" s="5" t="s">
        <v>14</v>
      </c>
      <c r="M323" s="16" t="s">
        <v>65</v>
      </c>
      <c r="N323" s="8" t="s">
        <v>881</v>
      </c>
      <c r="O323" s="91" t="s">
        <v>1407</v>
      </c>
      <c r="P323" s="10" t="s">
        <v>551</v>
      </c>
      <c r="Q323" s="10" t="s">
        <v>1428</v>
      </c>
    </row>
    <row r="324" spans="1:17" ht="60" x14ac:dyDescent="0.25">
      <c r="A324" s="39">
        <f t="shared" si="4"/>
        <v>317</v>
      </c>
      <c r="B324" s="18">
        <v>42593</v>
      </c>
      <c r="C324" s="18">
        <v>42593</v>
      </c>
      <c r="D324" s="7">
        <v>1068</v>
      </c>
      <c r="E324" s="61">
        <v>82889.45</v>
      </c>
      <c r="F324" s="95">
        <v>0</v>
      </c>
      <c r="G324" s="58" t="s">
        <v>259</v>
      </c>
      <c r="H324" s="58" t="s">
        <v>259</v>
      </c>
      <c r="I324" s="45" t="s">
        <v>19</v>
      </c>
      <c r="J324" s="19" t="s">
        <v>260</v>
      </c>
      <c r="K324" s="6" t="s">
        <v>14</v>
      </c>
      <c r="L324" s="5" t="s">
        <v>14</v>
      </c>
      <c r="M324" s="16" t="s">
        <v>109</v>
      </c>
      <c r="N324" s="8" t="s">
        <v>261</v>
      </c>
      <c r="O324" s="91" t="s">
        <v>1408</v>
      </c>
      <c r="P324" s="45" t="s">
        <v>577</v>
      </c>
      <c r="Q324" s="45" t="s">
        <v>1429</v>
      </c>
    </row>
    <row r="325" spans="1:17" ht="60" x14ac:dyDescent="0.25">
      <c r="A325" s="39">
        <f t="shared" si="4"/>
        <v>318</v>
      </c>
      <c r="B325" s="18">
        <v>42591</v>
      </c>
      <c r="C325" s="18">
        <v>42593</v>
      </c>
      <c r="D325" s="7">
        <v>17</v>
      </c>
      <c r="E325" s="61">
        <v>330000</v>
      </c>
      <c r="F325" s="95">
        <v>0</v>
      </c>
      <c r="G325" s="58" t="s">
        <v>1489</v>
      </c>
      <c r="H325" s="58" t="s">
        <v>1489</v>
      </c>
      <c r="I325" s="45" t="s">
        <v>118</v>
      </c>
      <c r="J325" s="19" t="s">
        <v>1246</v>
      </c>
      <c r="K325" s="6" t="s">
        <v>14</v>
      </c>
      <c r="L325" s="5" t="s">
        <v>14</v>
      </c>
      <c r="M325" s="16" t="s">
        <v>65</v>
      </c>
      <c r="N325" s="8" t="s">
        <v>1490</v>
      </c>
      <c r="O325" s="91" t="s">
        <v>1491</v>
      </c>
      <c r="P325" s="45" t="s">
        <v>551</v>
      </c>
      <c r="Q325" s="45" t="s">
        <v>1492</v>
      </c>
    </row>
    <row r="326" spans="1:17" ht="60" x14ac:dyDescent="0.25">
      <c r="A326" s="39">
        <v>318</v>
      </c>
      <c r="B326" s="18">
        <v>42601</v>
      </c>
      <c r="C326" s="18">
        <v>42601</v>
      </c>
      <c r="D326" s="7">
        <v>1309</v>
      </c>
      <c r="E326" s="61">
        <v>425086.38</v>
      </c>
      <c r="F326" s="95">
        <v>0</v>
      </c>
      <c r="G326" s="58" t="s">
        <v>1438</v>
      </c>
      <c r="H326" s="58" t="s">
        <v>1438</v>
      </c>
      <c r="I326" s="45" t="s">
        <v>19</v>
      </c>
      <c r="J326" s="19" t="s">
        <v>1430</v>
      </c>
      <c r="K326" s="6" t="s">
        <v>14</v>
      </c>
      <c r="L326" s="5" t="s">
        <v>14</v>
      </c>
      <c r="M326" s="16" t="s">
        <v>15</v>
      </c>
      <c r="N326" s="8" t="s">
        <v>1436</v>
      </c>
      <c r="O326" s="91" t="s">
        <v>1431</v>
      </c>
      <c r="P326" s="45" t="s">
        <v>577</v>
      </c>
      <c r="Q326" s="45" t="s">
        <v>1439</v>
      </c>
    </row>
    <row r="327" spans="1:17" ht="75" x14ac:dyDescent="0.25">
      <c r="A327" s="39">
        <v>319</v>
      </c>
      <c r="B327" s="18">
        <v>42601</v>
      </c>
      <c r="C327" s="18">
        <v>42601</v>
      </c>
      <c r="D327" s="7">
        <v>1308</v>
      </c>
      <c r="E327" s="61">
        <v>159863.21</v>
      </c>
      <c r="F327" s="95">
        <v>0</v>
      </c>
      <c r="G327" s="58" t="s">
        <v>1440</v>
      </c>
      <c r="H327" s="58" t="s">
        <v>1440</v>
      </c>
      <c r="I327" s="45" t="s">
        <v>19</v>
      </c>
      <c r="J327" s="19" t="s">
        <v>515</v>
      </c>
      <c r="K327" s="6" t="s">
        <v>14</v>
      </c>
      <c r="L327" s="5" t="s">
        <v>14</v>
      </c>
      <c r="M327" s="16" t="s">
        <v>1435</v>
      </c>
      <c r="N327" s="8" t="s">
        <v>1437</v>
      </c>
      <c r="O327" s="91" t="s">
        <v>1432</v>
      </c>
      <c r="P327" s="45" t="s">
        <v>551</v>
      </c>
      <c r="Q327" s="45" t="s">
        <v>1441</v>
      </c>
    </row>
    <row r="328" spans="1:17" ht="75" x14ac:dyDescent="0.25">
      <c r="A328" s="39">
        <v>320</v>
      </c>
      <c r="B328" s="18">
        <v>42540</v>
      </c>
      <c r="C328" s="18">
        <v>42540</v>
      </c>
      <c r="D328" s="7">
        <v>1306</v>
      </c>
      <c r="E328" s="61">
        <v>240000</v>
      </c>
      <c r="F328" s="95">
        <v>0</v>
      </c>
      <c r="G328" s="75" t="s">
        <v>786</v>
      </c>
      <c r="H328" s="58" t="s">
        <v>786</v>
      </c>
      <c r="I328" s="45" t="s">
        <v>387</v>
      </c>
      <c r="J328" s="19" t="s">
        <v>1433</v>
      </c>
      <c r="K328" s="6" t="s">
        <v>14</v>
      </c>
      <c r="L328" s="5" t="s">
        <v>14</v>
      </c>
      <c r="M328" s="16" t="s">
        <v>787</v>
      </c>
      <c r="N328" s="8" t="s">
        <v>78</v>
      </c>
      <c r="O328" s="91" t="s">
        <v>1434</v>
      </c>
      <c r="P328" s="45" t="s">
        <v>562</v>
      </c>
      <c r="Q328" s="45" t="s">
        <v>1442</v>
      </c>
    </row>
    <row r="329" spans="1:17" ht="60" x14ac:dyDescent="0.25">
      <c r="A329" s="39">
        <v>321</v>
      </c>
      <c r="B329" s="18">
        <v>42605</v>
      </c>
      <c r="C329" s="18">
        <v>42605</v>
      </c>
      <c r="D329" s="7">
        <v>1331</v>
      </c>
      <c r="E329" s="61">
        <v>102200</v>
      </c>
      <c r="F329" s="95">
        <v>0</v>
      </c>
      <c r="G329" s="58" t="s">
        <v>941</v>
      </c>
      <c r="H329" s="58" t="s">
        <v>941</v>
      </c>
      <c r="I329" s="45" t="s">
        <v>387</v>
      </c>
      <c r="J329" s="133" t="s">
        <v>1447</v>
      </c>
      <c r="K329" s="6" t="s">
        <v>14</v>
      </c>
      <c r="L329" s="5" t="s">
        <v>14</v>
      </c>
      <c r="M329" s="16" t="s">
        <v>322</v>
      </c>
      <c r="N329" s="8" t="s">
        <v>148</v>
      </c>
      <c r="O329" s="91" t="s">
        <v>1443</v>
      </c>
      <c r="P329" s="45" t="s">
        <v>540</v>
      </c>
      <c r="Q329" s="45" t="s">
        <v>1451</v>
      </c>
    </row>
    <row r="330" spans="1:17" ht="75" x14ac:dyDescent="0.25">
      <c r="A330" s="39">
        <v>322</v>
      </c>
      <c r="B330" s="18">
        <v>42605</v>
      </c>
      <c r="C330" s="18">
        <v>42605</v>
      </c>
      <c r="D330" s="7">
        <v>18</v>
      </c>
      <c r="E330" s="61">
        <v>842000</v>
      </c>
      <c r="F330" s="95">
        <v>0</v>
      </c>
      <c r="G330" s="11" t="s">
        <v>766</v>
      </c>
      <c r="H330" s="11" t="s">
        <v>766</v>
      </c>
      <c r="I330" s="10" t="s">
        <v>118</v>
      </c>
      <c r="J330" s="133" t="s">
        <v>54</v>
      </c>
      <c r="K330" s="6" t="s">
        <v>14</v>
      </c>
      <c r="L330" s="5" t="s">
        <v>14</v>
      </c>
      <c r="M330" s="16" t="s">
        <v>65</v>
      </c>
      <c r="N330" s="8" t="s">
        <v>776</v>
      </c>
      <c r="O330" s="91" t="s">
        <v>1444</v>
      </c>
      <c r="P330" s="45" t="s">
        <v>551</v>
      </c>
      <c r="Q330" s="45" t="s">
        <v>1452</v>
      </c>
    </row>
    <row r="331" spans="1:17" ht="60" x14ac:dyDescent="0.25">
      <c r="A331" s="39">
        <v>323</v>
      </c>
      <c r="B331" s="18">
        <v>42605</v>
      </c>
      <c r="C331" s="18">
        <v>42605</v>
      </c>
      <c r="D331" s="7">
        <v>3383</v>
      </c>
      <c r="E331" s="61">
        <v>377861.67</v>
      </c>
      <c r="F331" s="95">
        <v>0</v>
      </c>
      <c r="G331" s="58" t="s">
        <v>1047</v>
      </c>
      <c r="H331" s="58" t="s">
        <v>1047</v>
      </c>
      <c r="I331" s="45" t="s">
        <v>12</v>
      </c>
      <c r="J331" s="133" t="s">
        <v>1448</v>
      </c>
      <c r="K331" s="6" t="s">
        <v>14</v>
      </c>
      <c r="L331" s="5" t="s">
        <v>14</v>
      </c>
      <c r="M331" s="16" t="s">
        <v>1019</v>
      </c>
      <c r="N331" s="8" t="s">
        <v>881</v>
      </c>
      <c r="O331" s="91" t="s">
        <v>1445</v>
      </c>
      <c r="P331" s="45" t="s">
        <v>551</v>
      </c>
      <c r="Q331" s="45" t="s">
        <v>1582</v>
      </c>
    </row>
    <row r="332" spans="1:17" ht="75" x14ac:dyDescent="0.25">
      <c r="A332" s="39">
        <v>324</v>
      </c>
      <c r="B332" s="18">
        <v>42605</v>
      </c>
      <c r="C332" s="18">
        <v>42605</v>
      </c>
      <c r="D332" s="7">
        <v>1314</v>
      </c>
      <c r="E332" s="61">
        <v>61902.43</v>
      </c>
      <c r="F332" s="95">
        <v>0</v>
      </c>
      <c r="G332" s="92" t="s">
        <v>897</v>
      </c>
      <c r="H332" s="58" t="s">
        <v>340</v>
      </c>
      <c r="I332" s="45" t="s">
        <v>387</v>
      </c>
      <c r="J332" s="133" t="s">
        <v>817</v>
      </c>
      <c r="K332" s="6" t="s">
        <v>14</v>
      </c>
      <c r="L332" s="5" t="s">
        <v>14</v>
      </c>
      <c r="M332" s="16" t="s">
        <v>388</v>
      </c>
      <c r="N332" s="8" t="s">
        <v>341</v>
      </c>
      <c r="O332" s="91" t="s">
        <v>1446</v>
      </c>
      <c r="P332" s="45" t="s">
        <v>1449</v>
      </c>
      <c r="Q332" s="45" t="s">
        <v>1450</v>
      </c>
    </row>
    <row r="333" spans="1:17" ht="60" x14ac:dyDescent="0.25">
      <c r="A333" s="39">
        <v>325</v>
      </c>
      <c r="B333" s="18">
        <v>42606</v>
      </c>
      <c r="C333" s="18">
        <v>42606</v>
      </c>
      <c r="D333" s="7">
        <v>1372</v>
      </c>
      <c r="E333" s="61">
        <v>103138.8</v>
      </c>
      <c r="F333" s="95">
        <v>0</v>
      </c>
      <c r="G333" s="25" t="s">
        <v>1460</v>
      </c>
      <c r="H333" s="25" t="s">
        <v>1460</v>
      </c>
      <c r="I333" s="10" t="s">
        <v>19</v>
      </c>
      <c r="J333" s="133" t="s">
        <v>1455</v>
      </c>
      <c r="K333" s="6" t="s">
        <v>14</v>
      </c>
      <c r="L333" s="5" t="s">
        <v>14</v>
      </c>
      <c r="M333" s="16" t="s">
        <v>1456</v>
      </c>
      <c r="N333" s="8" t="s">
        <v>458</v>
      </c>
      <c r="O333" s="91" t="s">
        <v>1453</v>
      </c>
      <c r="P333" s="45" t="s">
        <v>573</v>
      </c>
      <c r="Q333" s="45" t="s">
        <v>1458</v>
      </c>
    </row>
    <row r="334" spans="1:17" ht="60" x14ac:dyDescent="0.25">
      <c r="A334" s="39">
        <v>326</v>
      </c>
      <c r="B334" s="18">
        <v>42606</v>
      </c>
      <c r="C334" s="18">
        <v>42606</v>
      </c>
      <c r="D334" s="7">
        <v>20</v>
      </c>
      <c r="E334" s="61">
        <v>88209.01</v>
      </c>
      <c r="F334" s="95">
        <v>0</v>
      </c>
      <c r="G334" s="25" t="s">
        <v>1461</v>
      </c>
      <c r="H334" s="25" t="s">
        <v>1461</v>
      </c>
      <c r="I334" s="10" t="s">
        <v>118</v>
      </c>
      <c r="J334" s="133" t="s">
        <v>999</v>
      </c>
      <c r="K334" s="6" t="s">
        <v>14</v>
      </c>
      <c r="L334" s="5" t="s">
        <v>14</v>
      </c>
      <c r="M334" s="16" t="s">
        <v>1020</v>
      </c>
      <c r="N334" s="8" t="s">
        <v>1457</v>
      </c>
      <c r="O334" s="91" t="s">
        <v>1454</v>
      </c>
      <c r="P334" s="45" t="s">
        <v>549</v>
      </c>
      <c r="Q334" s="45" t="s">
        <v>1459</v>
      </c>
    </row>
    <row r="335" spans="1:17" ht="60" x14ac:dyDescent="0.25">
      <c r="A335" s="39">
        <v>327</v>
      </c>
      <c r="B335" s="18">
        <v>42607</v>
      </c>
      <c r="C335" s="18">
        <v>42607</v>
      </c>
      <c r="D335" s="7">
        <v>21</v>
      </c>
      <c r="E335" s="61">
        <v>46721.27</v>
      </c>
      <c r="F335" s="95">
        <v>0</v>
      </c>
      <c r="G335" s="25" t="s">
        <v>1483</v>
      </c>
      <c r="H335" s="25" t="s">
        <v>1483</v>
      </c>
      <c r="I335" s="10" t="s">
        <v>118</v>
      </c>
      <c r="J335" s="133" t="s">
        <v>975</v>
      </c>
      <c r="K335" s="6" t="s">
        <v>14</v>
      </c>
      <c r="L335" s="5" t="s">
        <v>14</v>
      </c>
      <c r="M335" s="16" t="s">
        <v>1031</v>
      </c>
      <c r="N335" s="8" t="s">
        <v>510</v>
      </c>
      <c r="O335" s="91" t="s">
        <v>1462</v>
      </c>
      <c r="P335" s="45" t="s">
        <v>546</v>
      </c>
      <c r="Q335" s="45" t="s">
        <v>1606</v>
      </c>
    </row>
    <row r="336" spans="1:17" ht="60" x14ac:dyDescent="0.25">
      <c r="A336" s="39">
        <v>328</v>
      </c>
      <c r="B336" s="18">
        <v>42607</v>
      </c>
      <c r="C336" s="18">
        <v>42607</v>
      </c>
      <c r="D336" s="7">
        <v>1377</v>
      </c>
      <c r="E336" s="61">
        <v>291963.09000000003</v>
      </c>
      <c r="F336" s="95">
        <v>0</v>
      </c>
      <c r="G336" s="25" t="s">
        <v>1485</v>
      </c>
      <c r="H336" s="25" t="s">
        <v>1485</v>
      </c>
      <c r="I336" s="10" t="s">
        <v>19</v>
      </c>
      <c r="J336" s="133" t="s">
        <v>1466</v>
      </c>
      <c r="K336" s="6" t="s">
        <v>26</v>
      </c>
      <c r="L336" s="5" t="s">
        <v>283</v>
      </c>
      <c r="M336" s="16"/>
      <c r="N336" s="8" t="s">
        <v>464</v>
      </c>
      <c r="O336" s="91" t="s">
        <v>1463</v>
      </c>
      <c r="P336" s="45" t="s">
        <v>550</v>
      </c>
      <c r="Q336" s="45" t="s">
        <v>1607</v>
      </c>
    </row>
    <row r="337" spans="1:17" ht="75" x14ac:dyDescent="0.25">
      <c r="A337" s="39">
        <v>329</v>
      </c>
      <c r="B337" s="18">
        <v>42606</v>
      </c>
      <c r="C337" s="18">
        <v>42607</v>
      </c>
      <c r="D337" s="7">
        <v>19</v>
      </c>
      <c r="E337" s="61">
        <v>92500.800000000003</v>
      </c>
      <c r="F337" s="95">
        <v>0</v>
      </c>
      <c r="G337" s="25" t="s">
        <v>263</v>
      </c>
      <c r="H337" s="25" t="s">
        <v>263</v>
      </c>
      <c r="I337" s="10" t="s">
        <v>118</v>
      </c>
      <c r="J337" s="133" t="s">
        <v>988</v>
      </c>
      <c r="K337" s="6" t="s">
        <v>14</v>
      </c>
      <c r="L337" s="5" t="s">
        <v>14</v>
      </c>
      <c r="M337" s="16" t="s">
        <v>65</v>
      </c>
      <c r="N337" s="8" t="s">
        <v>265</v>
      </c>
      <c r="O337" s="91" t="s">
        <v>1464</v>
      </c>
      <c r="P337" s="45" t="s">
        <v>549</v>
      </c>
      <c r="Q337" s="45" t="s">
        <v>1608</v>
      </c>
    </row>
    <row r="338" spans="1:17" ht="60" x14ac:dyDescent="0.25">
      <c r="A338" s="39">
        <v>330</v>
      </c>
      <c r="B338" s="18">
        <v>42607</v>
      </c>
      <c r="C338" s="18">
        <v>42607</v>
      </c>
      <c r="D338" s="7">
        <v>3422</v>
      </c>
      <c r="E338" s="61">
        <v>361896.9</v>
      </c>
      <c r="F338" s="95">
        <v>0</v>
      </c>
      <c r="G338" s="25" t="s">
        <v>1482</v>
      </c>
      <c r="H338" s="25" t="s">
        <v>1482</v>
      </c>
      <c r="I338" s="10" t="s">
        <v>12</v>
      </c>
      <c r="J338" s="133" t="s">
        <v>1467</v>
      </c>
      <c r="K338" s="6" t="s">
        <v>14</v>
      </c>
      <c r="L338" s="5" t="s">
        <v>14</v>
      </c>
      <c r="M338" s="16" t="s">
        <v>180</v>
      </c>
      <c r="N338" s="8" t="s">
        <v>195</v>
      </c>
      <c r="O338" s="91" t="s">
        <v>1465</v>
      </c>
      <c r="P338" s="45" t="s">
        <v>551</v>
      </c>
      <c r="Q338" s="45" t="s">
        <v>1609</v>
      </c>
    </row>
    <row r="339" spans="1:17" ht="45" x14ac:dyDescent="0.25">
      <c r="A339" s="39">
        <f t="shared" ref="A339:A402" si="5">A338+1</f>
        <v>331</v>
      </c>
      <c r="B339" s="18">
        <v>42608</v>
      </c>
      <c r="C339" s="18">
        <v>42608</v>
      </c>
      <c r="D339" s="7">
        <v>3422</v>
      </c>
      <c r="E339" s="162">
        <v>-361896.9</v>
      </c>
      <c r="F339" s="95">
        <v>0</v>
      </c>
      <c r="G339" s="25" t="s">
        <v>1482</v>
      </c>
      <c r="H339" s="25" t="s">
        <v>1482</v>
      </c>
      <c r="I339" s="10" t="s">
        <v>12</v>
      </c>
      <c r="J339" s="133" t="s">
        <v>1467</v>
      </c>
      <c r="K339" s="6" t="s">
        <v>14</v>
      </c>
      <c r="L339" s="5" t="s">
        <v>14</v>
      </c>
      <c r="M339" s="16" t="s">
        <v>180</v>
      </c>
      <c r="N339" s="8" t="s">
        <v>195</v>
      </c>
      <c r="O339" s="94" t="s">
        <v>1494</v>
      </c>
      <c r="P339" s="45" t="s">
        <v>551</v>
      </c>
      <c r="Q339" s="45" t="s">
        <v>805</v>
      </c>
    </row>
    <row r="340" spans="1:17" ht="45" x14ac:dyDescent="0.25">
      <c r="A340" s="39">
        <f t="shared" si="5"/>
        <v>332</v>
      </c>
      <c r="B340" s="18">
        <v>42611</v>
      </c>
      <c r="C340" s="18">
        <v>42611</v>
      </c>
      <c r="D340" s="7">
        <v>271</v>
      </c>
      <c r="E340" s="162">
        <v>-33000</v>
      </c>
      <c r="F340" s="95">
        <v>0</v>
      </c>
      <c r="G340" s="25" t="s">
        <v>174</v>
      </c>
      <c r="H340" s="25" t="s">
        <v>174</v>
      </c>
      <c r="I340" s="10" t="s">
        <v>118</v>
      </c>
      <c r="J340" s="133" t="s">
        <v>175</v>
      </c>
      <c r="K340" s="6" t="s">
        <v>14</v>
      </c>
      <c r="L340" s="5" t="s">
        <v>14</v>
      </c>
      <c r="M340" s="16" t="s">
        <v>65</v>
      </c>
      <c r="N340" s="8" t="s">
        <v>176</v>
      </c>
      <c r="O340" s="94" t="s">
        <v>1487</v>
      </c>
      <c r="P340" s="10" t="s">
        <v>551</v>
      </c>
      <c r="Q340" s="45" t="s">
        <v>805</v>
      </c>
    </row>
    <row r="341" spans="1:17" ht="60" x14ac:dyDescent="0.25">
      <c r="A341" s="39">
        <f t="shared" si="5"/>
        <v>333</v>
      </c>
      <c r="B341" s="18">
        <v>42612</v>
      </c>
      <c r="C341" s="18">
        <v>42612</v>
      </c>
      <c r="D341" s="7">
        <v>1399</v>
      </c>
      <c r="E341" s="61">
        <v>128987.41</v>
      </c>
      <c r="F341" s="95">
        <v>0</v>
      </c>
      <c r="G341" s="25" t="s">
        <v>1477</v>
      </c>
      <c r="H341" s="25" t="s">
        <v>1477</v>
      </c>
      <c r="I341" s="10" t="s">
        <v>19</v>
      </c>
      <c r="J341" s="133" t="s">
        <v>1472</v>
      </c>
      <c r="K341" s="6" t="s">
        <v>26</v>
      </c>
      <c r="L341" s="5" t="s">
        <v>283</v>
      </c>
      <c r="M341" s="16"/>
      <c r="N341" s="8" t="s">
        <v>1021</v>
      </c>
      <c r="O341" s="91" t="s">
        <v>1468</v>
      </c>
      <c r="P341" s="45" t="s">
        <v>1478</v>
      </c>
      <c r="Q341" s="45" t="s">
        <v>1561</v>
      </c>
    </row>
    <row r="342" spans="1:17" ht="75" x14ac:dyDescent="0.25">
      <c r="A342" s="39">
        <f t="shared" si="5"/>
        <v>334</v>
      </c>
      <c r="B342" s="18">
        <v>42612</v>
      </c>
      <c r="C342" s="18">
        <v>42612</v>
      </c>
      <c r="D342" s="7">
        <v>1400</v>
      </c>
      <c r="E342" s="61">
        <v>175414.32</v>
      </c>
      <c r="F342" s="95">
        <v>0</v>
      </c>
      <c r="G342" s="25" t="s">
        <v>1034</v>
      </c>
      <c r="H342" s="25" t="s">
        <v>1034</v>
      </c>
      <c r="I342" s="10" t="s">
        <v>19</v>
      </c>
      <c r="J342" s="133" t="s">
        <v>976</v>
      </c>
      <c r="K342" s="6" t="s">
        <v>26</v>
      </c>
      <c r="L342" s="5" t="s">
        <v>248</v>
      </c>
      <c r="M342" s="16" t="s">
        <v>141</v>
      </c>
      <c r="N342" s="8" t="s">
        <v>148</v>
      </c>
      <c r="O342" s="91" t="s">
        <v>1469</v>
      </c>
      <c r="P342" s="45" t="s">
        <v>562</v>
      </c>
      <c r="Q342" s="45" t="s">
        <v>1560</v>
      </c>
    </row>
    <row r="343" spans="1:17" ht="60" x14ac:dyDescent="0.25">
      <c r="A343" s="39">
        <f t="shared" si="5"/>
        <v>335</v>
      </c>
      <c r="B343" s="18">
        <v>42612</v>
      </c>
      <c r="C343" s="18">
        <v>42612</v>
      </c>
      <c r="D343" s="7">
        <v>1401</v>
      </c>
      <c r="E343" s="61">
        <v>332630.08</v>
      </c>
      <c r="F343" s="95">
        <v>0</v>
      </c>
      <c r="G343" s="25" t="s">
        <v>1480</v>
      </c>
      <c r="H343" s="25" t="s">
        <v>1480</v>
      </c>
      <c r="I343" s="10" t="s">
        <v>19</v>
      </c>
      <c r="J343" s="133" t="s">
        <v>1473</v>
      </c>
      <c r="K343" s="6" t="s">
        <v>14</v>
      </c>
      <c r="L343" s="5" t="s">
        <v>14</v>
      </c>
      <c r="M343" s="16" t="s">
        <v>1475</v>
      </c>
      <c r="N343" s="8" t="s">
        <v>121</v>
      </c>
      <c r="O343" s="91" t="s">
        <v>1470</v>
      </c>
      <c r="P343" s="45" t="s">
        <v>577</v>
      </c>
      <c r="Q343" s="45" t="s">
        <v>1547</v>
      </c>
    </row>
    <row r="344" spans="1:17" ht="60" x14ac:dyDescent="0.25">
      <c r="A344" s="39">
        <f t="shared" si="5"/>
        <v>336</v>
      </c>
      <c r="B344" s="18">
        <v>42612</v>
      </c>
      <c r="C344" s="18">
        <v>42612</v>
      </c>
      <c r="D344" s="7">
        <v>3519</v>
      </c>
      <c r="E344" s="61">
        <v>44976.84</v>
      </c>
      <c r="F344" s="95">
        <v>0</v>
      </c>
      <c r="G344" s="25" t="s">
        <v>1481</v>
      </c>
      <c r="H344" s="25" t="s">
        <v>1481</v>
      </c>
      <c r="I344" s="10" t="s">
        <v>12</v>
      </c>
      <c r="J344" s="133" t="s">
        <v>1474</v>
      </c>
      <c r="K344" s="6" t="s">
        <v>14</v>
      </c>
      <c r="L344" s="5" t="s">
        <v>14</v>
      </c>
      <c r="M344" s="16" t="s">
        <v>1476</v>
      </c>
      <c r="N344" s="8" t="s">
        <v>195</v>
      </c>
      <c r="O344" s="91" t="s">
        <v>1471</v>
      </c>
      <c r="P344" s="45" t="s">
        <v>549</v>
      </c>
      <c r="Q344" s="45" t="s">
        <v>1583</v>
      </c>
    </row>
    <row r="345" spans="1:17" ht="60" x14ac:dyDescent="0.25">
      <c r="A345" s="39">
        <f t="shared" si="5"/>
        <v>337</v>
      </c>
      <c r="B345" s="18">
        <v>42614</v>
      </c>
      <c r="C345" s="18">
        <v>42614</v>
      </c>
      <c r="D345" s="7">
        <v>1415</v>
      </c>
      <c r="E345" s="61">
        <v>54941.34</v>
      </c>
      <c r="F345" s="95">
        <v>0</v>
      </c>
      <c r="G345" s="25" t="s">
        <v>1580</v>
      </c>
      <c r="H345" s="25" t="s">
        <v>1580</v>
      </c>
      <c r="I345" s="10" t="s">
        <v>19</v>
      </c>
      <c r="J345" s="133" t="s">
        <v>1522</v>
      </c>
      <c r="K345" s="6" t="s">
        <v>14</v>
      </c>
      <c r="L345" s="5" t="s">
        <v>14</v>
      </c>
      <c r="M345" s="16" t="s">
        <v>1528</v>
      </c>
      <c r="N345" s="8" t="s">
        <v>229</v>
      </c>
      <c r="O345" s="91" t="s">
        <v>1565</v>
      </c>
      <c r="P345" s="45" t="s">
        <v>540</v>
      </c>
      <c r="Q345" s="45" t="s">
        <v>1581</v>
      </c>
    </row>
    <row r="346" spans="1:17" ht="60" x14ac:dyDescent="0.25">
      <c r="A346" s="39">
        <f t="shared" si="5"/>
        <v>338</v>
      </c>
      <c r="B346" s="18">
        <v>42614</v>
      </c>
      <c r="C346" s="18">
        <v>42614</v>
      </c>
      <c r="D346" s="7">
        <v>1417</v>
      </c>
      <c r="E346" s="61">
        <v>396194.4</v>
      </c>
      <c r="F346" s="95">
        <v>0</v>
      </c>
      <c r="G346" s="25" t="s">
        <v>367</v>
      </c>
      <c r="H346" s="25" t="s">
        <v>367</v>
      </c>
      <c r="I346" s="10" t="s">
        <v>19</v>
      </c>
      <c r="J346" s="133" t="s">
        <v>1570</v>
      </c>
      <c r="K346" s="6" t="s">
        <v>14</v>
      </c>
      <c r="L346" s="5" t="s">
        <v>14</v>
      </c>
      <c r="M346" s="16" t="s">
        <v>65</v>
      </c>
      <c r="N346" s="8" t="s">
        <v>369</v>
      </c>
      <c r="O346" s="91" t="s">
        <v>1566</v>
      </c>
      <c r="P346" s="45" t="s">
        <v>551</v>
      </c>
      <c r="Q346" s="45" t="s">
        <v>1577</v>
      </c>
    </row>
    <row r="347" spans="1:17" ht="60" x14ac:dyDescent="0.25">
      <c r="A347" s="39">
        <f t="shared" si="5"/>
        <v>339</v>
      </c>
      <c r="B347" s="18">
        <v>42614</v>
      </c>
      <c r="C347" s="18">
        <v>42614</v>
      </c>
      <c r="D347" s="7">
        <v>3570</v>
      </c>
      <c r="E347" s="61">
        <v>528134.86</v>
      </c>
      <c r="F347" s="95">
        <v>0</v>
      </c>
      <c r="G347" s="25" t="s">
        <v>1578</v>
      </c>
      <c r="H347" s="25" t="s">
        <v>1578</v>
      </c>
      <c r="I347" s="10" t="s">
        <v>12</v>
      </c>
      <c r="J347" s="133" t="s">
        <v>1571</v>
      </c>
      <c r="K347" s="6" t="s">
        <v>14</v>
      </c>
      <c r="L347" s="5" t="s">
        <v>14</v>
      </c>
      <c r="M347" s="16" t="s">
        <v>1020</v>
      </c>
      <c r="N347" s="8" t="s">
        <v>241</v>
      </c>
      <c r="O347" s="91" t="s">
        <v>1568</v>
      </c>
      <c r="P347" s="45" t="s">
        <v>551</v>
      </c>
      <c r="Q347" s="45" t="s">
        <v>1579</v>
      </c>
    </row>
    <row r="348" spans="1:17" ht="60" x14ac:dyDescent="0.25">
      <c r="A348" s="39">
        <f t="shared" si="5"/>
        <v>340</v>
      </c>
      <c r="B348" s="18">
        <v>42614</v>
      </c>
      <c r="C348" s="18">
        <v>42614</v>
      </c>
      <c r="D348" s="7">
        <v>3571</v>
      </c>
      <c r="E348" s="61">
        <v>213917.91</v>
      </c>
      <c r="F348" s="95">
        <v>0</v>
      </c>
      <c r="G348" s="25" t="s">
        <v>1575</v>
      </c>
      <c r="H348" s="25" t="s">
        <v>1575</v>
      </c>
      <c r="I348" s="10" t="s">
        <v>12</v>
      </c>
      <c r="J348" s="133" t="s">
        <v>1572</v>
      </c>
      <c r="K348" s="6" t="s">
        <v>14</v>
      </c>
      <c r="L348" s="5" t="s">
        <v>14</v>
      </c>
      <c r="M348" s="16" t="s">
        <v>1573</v>
      </c>
      <c r="N348" s="8" t="s">
        <v>470</v>
      </c>
      <c r="O348" s="91" t="s">
        <v>1569</v>
      </c>
      <c r="P348" s="45" t="s">
        <v>551</v>
      </c>
      <c r="Q348" s="45" t="s">
        <v>1576</v>
      </c>
    </row>
    <row r="349" spans="1:17" ht="75" x14ac:dyDescent="0.25">
      <c r="A349" s="39">
        <f t="shared" si="5"/>
        <v>341</v>
      </c>
      <c r="B349" s="18">
        <v>42614</v>
      </c>
      <c r="C349" s="18">
        <v>42614</v>
      </c>
      <c r="D349" s="7">
        <v>1419</v>
      </c>
      <c r="E349" s="61">
        <v>224703.86</v>
      </c>
      <c r="F349" s="95">
        <v>0</v>
      </c>
      <c r="G349" s="25" t="s">
        <v>1601</v>
      </c>
      <c r="H349" s="25" t="s">
        <v>1601</v>
      </c>
      <c r="I349" s="23" t="s">
        <v>19</v>
      </c>
      <c r="J349" s="133" t="s">
        <v>1653</v>
      </c>
      <c r="K349" s="62" t="s">
        <v>14</v>
      </c>
      <c r="L349" s="62" t="s">
        <v>14</v>
      </c>
      <c r="M349" s="16" t="s">
        <v>1624</v>
      </c>
      <c r="N349" s="8" t="s">
        <v>1574</v>
      </c>
      <c r="O349" s="91" t="s">
        <v>1567</v>
      </c>
      <c r="P349" s="45" t="s">
        <v>546</v>
      </c>
      <c r="Q349" s="45" t="s">
        <v>1660</v>
      </c>
    </row>
    <row r="350" spans="1:17" ht="60" x14ac:dyDescent="0.25">
      <c r="A350" s="39">
        <f t="shared" si="5"/>
        <v>342</v>
      </c>
      <c r="B350" s="18">
        <v>42620</v>
      </c>
      <c r="C350" s="18">
        <v>42620</v>
      </c>
      <c r="D350" s="7">
        <v>1419</v>
      </c>
      <c r="E350" s="162">
        <v>-224703.86</v>
      </c>
      <c r="F350" s="95">
        <v>0</v>
      </c>
      <c r="G350" s="25" t="s">
        <v>1601</v>
      </c>
      <c r="H350" s="25" t="s">
        <v>1601</v>
      </c>
      <c r="I350" s="23" t="s">
        <v>19</v>
      </c>
      <c r="J350" s="133" t="s">
        <v>1654</v>
      </c>
      <c r="K350" s="62" t="s">
        <v>14</v>
      </c>
      <c r="L350" s="62" t="s">
        <v>14</v>
      </c>
      <c r="M350" s="16" t="s">
        <v>1624</v>
      </c>
      <c r="N350" s="8" t="s">
        <v>1574</v>
      </c>
      <c r="O350" s="94" t="s">
        <v>1655</v>
      </c>
      <c r="P350" s="45" t="s">
        <v>1656</v>
      </c>
      <c r="Q350" s="45" t="s">
        <v>805</v>
      </c>
    </row>
    <row r="351" spans="1:17" ht="60" x14ac:dyDescent="0.25">
      <c r="A351" s="39">
        <f t="shared" si="5"/>
        <v>343</v>
      </c>
      <c r="B351" s="18">
        <v>42615</v>
      </c>
      <c r="C351" s="18">
        <v>42615</v>
      </c>
      <c r="D351" s="7">
        <v>1430</v>
      </c>
      <c r="E351" s="61">
        <v>15552</v>
      </c>
      <c r="F351" s="95">
        <v>0</v>
      </c>
      <c r="G351" s="25" t="s">
        <v>1580</v>
      </c>
      <c r="H351" s="25" t="s">
        <v>1580</v>
      </c>
      <c r="I351" s="10" t="s">
        <v>19</v>
      </c>
      <c r="J351" s="133" t="s">
        <v>1508</v>
      </c>
      <c r="K351" s="6" t="s">
        <v>14</v>
      </c>
      <c r="L351" s="5" t="s">
        <v>14</v>
      </c>
      <c r="M351" s="16" t="s">
        <v>1528</v>
      </c>
      <c r="N351" s="8" t="s">
        <v>229</v>
      </c>
      <c r="O351" s="91" t="s">
        <v>1500</v>
      </c>
      <c r="P351" s="45" t="s">
        <v>540</v>
      </c>
      <c r="Q351" s="45" t="s">
        <v>1581</v>
      </c>
    </row>
    <row r="352" spans="1:17" ht="60" x14ac:dyDescent="0.25">
      <c r="A352" s="39">
        <f t="shared" si="5"/>
        <v>344</v>
      </c>
      <c r="B352" s="18">
        <v>42615</v>
      </c>
      <c r="C352" s="18">
        <v>42615</v>
      </c>
      <c r="D352" s="7">
        <v>1431</v>
      </c>
      <c r="E352" s="61">
        <v>41880</v>
      </c>
      <c r="F352" s="95">
        <v>0</v>
      </c>
      <c r="G352" s="25" t="s">
        <v>1580</v>
      </c>
      <c r="H352" s="25" t="s">
        <v>1580</v>
      </c>
      <c r="I352" s="10" t="s">
        <v>19</v>
      </c>
      <c r="J352" s="133" t="s">
        <v>1509</v>
      </c>
      <c r="K352" s="6" t="s">
        <v>14</v>
      </c>
      <c r="L352" s="5" t="s">
        <v>14</v>
      </c>
      <c r="M352" s="16" t="s">
        <v>1528</v>
      </c>
      <c r="N352" s="8" t="s">
        <v>229</v>
      </c>
      <c r="O352" s="91" t="s">
        <v>1501</v>
      </c>
      <c r="P352" s="45" t="s">
        <v>540</v>
      </c>
      <c r="Q352" s="45" t="s">
        <v>1581</v>
      </c>
    </row>
    <row r="353" spans="1:17" ht="75" x14ac:dyDescent="0.25">
      <c r="A353" s="39">
        <f t="shared" si="5"/>
        <v>345</v>
      </c>
      <c r="B353" s="18">
        <v>42615</v>
      </c>
      <c r="C353" s="18">
        <v>42615</v>
      </c>
      <c r="D353" s="7">
        <v>1424</v>
      </c>
      <c r="E353" s="61">
        <v>50000</v>
      </c>
      <c r="F353" s="95">
        <v>0</v>
      </c>
      <c r="G353" s="69" t="s">
        <v>417</v>
      </c>
      <c r="H353" s="69" t="s">
        <v>417</v>
      </c>
      <c r="I353" s="45" t="s">
        <v>387</v>
      </c>
      <c r="J353" s="133" t="s">
        <v>418</v>
      </c>
      <c r="K353" s="6" t="s">
        <v>14</v>
      </c>
      <c r="L353" s="5" t="s">
        <v>14</v>
      </c>
      <c r="M353" s="16" t="s">
        <v>65</v>
      </c>
      <c r="N353" s="8" t="s">
        <v>419</v>
      </c>
      <c r="O353" s="91" t="s">
        <v>1503</v>
      </c>
      <c r="P353" s="45" t="s">
        <v>551</v>
      </c>
      <c r="Q353" s="45" t="s">
        <v>1558</v>
      </c>
    </row>
    <row r="354" spans="1:17" ht="75" x14ac:dyDescent="0.25">
      <c r="A354" s="39">
        <f t="shared" si="5"/>
        <v>346</v>
      </c>
      <c r="B354" s="18">
        <v>42615</v>
      </c>
      <c r="C354" s="18">
        <v>42615</v>
      </c>
      <c r="D354" s="7">
        <v>1426</v>
      </c>
      <c r="E354" s="61">
        <v>260000</v>
      </c>
      <c r="F354" s="95">
        <v>0</v>
      </c>
      <c r="G354" s="11" t="s">
        <v>112</v>
      </c>
      <c r="H354" s="11" t="s">
        <v>112</v>
      </c>
      <c r="I354" s="10" t="s">
        <v>387</v>
      </c>
      <c r="J354" s="133" t="s">
        <v>403</v>
      </c>
      <c r="K354" s="6" t="s">
        <v>14</v>
      </c>
      <c r="L354" s="5" t="s">
        <v>14</v>
      </c>
      <c r="M354" s="16" t="s">
        <v>114</v>
      </c>
      <c r="N354" s="8" t="s">
        <v>115</v>
      </c>
      <c r="O354" s="91" t="s">
        <v>969</v>
      </c>
      <c r="P354" s="10" t="s">
        <v>573</v>
      </c>
      <c r="Q354" s="45" t="s">
        <v>1559</v>
      </c>
    </row>
    <row r="355" spans="1:17" ht="75" x14ac:dyDescent="0.25">
      <c r="A355" s="39">
        <f t="shared" si="5"/>
        <v>347</v>
      </c>
      <c r="B355" s="18">
        <v>42615</v>
      </c>
      <c r="C355" s="18">
        <v>42615</v>
      </c>
      <c r="D355" s="7">
        <v>1427</v>
      </c>
      <c r="E355" s="61">
        <v>353205.94</v>
      </c>
      <c r="F355" s="95">
        <v>0</v>
      </c>
      <c r="G355" s="92" t="s">
        <v>947</v>
      </c>
      <c r="H355" s="25" t="s">
        <v>947</v>
      </c>
      <c r="I355" s="20" t="s">
        <v>387</v>
      </c>
      <c r="J355" s="133" t="s">
        <v>824</v>
      </c>
      <c r="K355" s="6" t="s">
        <v>14</v>
      </c>
      <c r="L355" s="5" t="s">
        <v>14</v>
      </c>
      <c r="M355" s="16" t="s">
        <v>867</v>
      </c>
      <c r="N355" s="8" t="s">
        <v>948</v>
      </c>
      <c r="O355" s="91" t="s">
        <v>1504</v>
      </c>
      <c r="P355" s="19" t="s">
        <v>551</v>
      </c>
      <c r="Q355" s="19" t="s">
        <v>1557</v>
      </c>
    </row>
    <row r="356" spans="1:17" ht="75" x14ac:dyDescent="0.25">
      <c r="A356" s="39">
        <f t="shared" si="5"/>
        <v>348</v>
      </c>
      <c r="B356" s="18">
        <v>42615</v>
      </c>
      <c r="C356" s="18">
        <v>42615</v>
      </c>
      <c r="D356" s="7">
        <v>1428</v>
      </c>
      <c r="E356" s="61">
        <v>241289.59</v>
      </c>
      <c r="F356" s="95">
        <v>0</v>
      </c>
      <c r="G356" s="25" t="s">
        <v>1067</v>
      </c>
      <c r="H356" s="25" t="s">
        <v>1067</v>
      </c>
      <c r="I356" s="10" t="s">
        <v>19</v>
      </c>
      <c r="J356" s="133" t="s">
        <v>975</v>
      </c>
      <c r="K356" s="6" t="s">
        <v>14</v>
      </c>
      <c r="L356" s="5" t="s">
        <v>14</v>
      </c>
      <c r="M356" s="16" t="s">
        <v>1012</v>
      </c>
      <c r="N356" s="8" t="s">
        <v>1530</v>
      </c>
      <c r="O356" s="91" t="s">
        <v>1505</v>
      </c>
      <c r="P356" s="45" t="s">
        <v>1068</v>
      </c>
      <c r="Q356" s="45" t="s">
        <v>1556</v>
      </c>
    </row>
    <row r="357" spans="1:17" ht="75" x14ac:dyDescent="0.25">
      <c r="A357" s="39">
        <f t="shared" si="5"/>
        <v>349</v>
      </c>
      <c r="B357" s="18">
        <v>42615</v>
      </c>
      <c r="C357" s="18">
        <v>42615</v>
      </c>
      <c r="D357" s="7">
        <v>22</v>
      </c>
      <c r="E357" s="61">
        <v>312683.18</v>
      </c>
      <c r="F357" s="95">
        <v>0</v>
      </c>
      <c r="G357" s="68" t="s">
        <v>1285</v>
      </c>
      <c r="H357" s="25" t="s">
        <v>1045</v>
      </c>
      <c r="I357" s="10" t="s">
        <v>118</v>
      </c>
      <c r="J357" s="133" t="s">
        <v>980</v>
      </c>
      <c r="K357" s="6" t="s">
        <v>14</v>
      </c>
      <c r="L357" s="5" t="s">
        <v>14</v>
      </c>
      <c r="M357" s="16" t="s">
        <v>875</v>
      </c>
      <c r="N357" s="8" t="s">
        <v>1022</v>
      </c>
      <c r="O357" s="91" t="s">
        <v>1506</v>
      </c>
      <c r="P357" s="45" t="s">
        <v>551</v>
      </c>
      <c r="Q357" s="45" t="s">
        <v>1548</v>
      </c>
    </row>
    <row r="358" spans="1:17" ht="60" x14ac:dyDescent="0.25">
      <c r="A358" s="39">
        <f t="shared" si="5"/>
        <v>350</v>
      </c>
      <c r="B358" s="18">
        <v>42615</v>
      </c>
      <c r="C358" s="18">
        <v>42615</v>
      </c>
      <c r="D358" s="7">
        <v>1429</v>
      </c>
      <c r="E358" s="61">
        <v>102385.8</v>
      </c>
      <c r="F358" s="95">
        <v>0</v>
      </c>
      <c r="G358" s="25" t="s">
        <v>1562</v>
      </c>
      <c r="H358" s="25" t="s">
        <v>1562</v>
      </c>
      <c r="I358" s="10" t="s">
        <v>19</v>
      </c>
      <c r="J358" s="133" t="s">
        <v>988</v>
      </c>
      <c r="K358" s="6" t="s">
        <v>14</v>
      </c>
      <c r="L358" s="5" t="s">
        <v>14</v>
      </c>
      <c r="M358" s="16" t="s">
        <v>65</v>
      </c>
      <c r="N358" s="8" t="s">
        <v>1531</v>
      </c>
      <c r="O358" s="91" t="s">
        <v>1507</v>
      </c>
      <c r="P358" s="45" t="s">
        <v>540</v>
      </c>
      <c r="Q358" s="45" t="s">
        <v>1563</v>
      </c>
    </row>
    <row r="359" spans="1:17" ht="75" x14ac:dyDescent="0.25">
      <c r="A359" s="39">
        <f t="shared" si="5"/>
        <v>351</v>
      </c>
      <c r="B359" s="18">
        <v>42619</v>
      </c>
      <c r="C359" s="18">
        <v>42619</v>
      </c>
      <c r="D359" s="7">
        <v>1437</v>
      </c>
      <c r="E359" s="61">
        <v>164500</v>
      </c>
      <c r="F359" s="95">
        <v>0</v>
      </c>
      <c r="G359" s="92" t="s">
        <v>932</v>
      </c>
      <c r="H359" s="11" t="s">
        <v>931</v>
      </c>
      <c r="I359" s="10" t="s">
        <v>387</v>
      </c>
      <c r="J359" s="133" t="s">
        <v>809</v>
      </c>
      <c r="K359" s="139" t="s">
        <v>26</v>
      </c>
      <c r="L359" s="5" t="s">
        <v>248</v>
      </c>
      <c r="M359" s="16" t="s">
        <v>141</v>
      </c>
      <c r="N359" s="8" t="s">
        <v>929</v>
      </c>
      <c r="O359" s="91" t="s">
        <v>1511</v>
      </c>
      <c r="P359" s="10" t="s">
        <v>925</v>
      </c>
      <c r="Q359" s="10" t="s">
        <v>1555</v>
      </c>
    </row>
    <row r="360" spans="1:17" ht="75" x14ac:dyDescent="0.25">
      <c r="A360" s="39">
        <f t="shared" si="5"/>
        <v>352</v>
      </c>
      <c r="B360" s="18">
        <v>42619</v>
      </c>
      <c r="C360" s="18">
        <v>42619</v>
      </c>
      <c r="D360" s="7">
        <v>1436</v>
      </c>
      <c r="E360" s="61">
        <v>262850</v>
      </c>
      <c r="F360" s="95">
        <v>0</v>
      </c>
      <c r="G360" s="25" t="s">
        <v>1217</v>
      </c>
      <c r="H360" s="25" t="s">
        <v>1217</v>
      </c>
      <c r="I360" s="10" t="s">
        <v>19</v>
      </c>
      <c r="J360" s="133" t="s">
        <v>809</v>
      </c>
      <c r="K360" s="139" t="s">
        <v>26</v>
      </c>
      <c r="L360" s="5" t="s">
        <v>248</v>
      </c>
      <c r="M360" s="16" t="s">
        <v>933</v>
      </c>
      <c r="N360" s="8" t="s">
        <v>918</v>
      </c>
      <c r="O360" s="91" t="s">
        <v>1512</v>
      </c>
      <c r="P360" s="45" t="s">
        <v>577</v>
      </c>
      <c r="Q360" s="45" t="s">
        <v>1554</v>
      </c>
    </row>
    <row r="361" spans="1:17" ht="75" x14ac:dyDescent="0.25">
      <c r="A361" s="39">
        <f t="shared" si="5"/>
        <v>353</v>
      </c>
      <c r="B361" s="18">
        <v>42619</v>
      </c>
      <c r="C361" s="18">
        <v>42619</v>
      </c>
      <c r="D361" s="7">
        <v>1438</v>
      </c>
      <c r="E361" s="61">
        <v>221340</v>
      </c>
      <c r="F361" s="95">
        <v>0</v>
      </c>
      <c r="G361" s="92" t="s">
        <v>928</v>
      </c>
      <c r="H361" s="11" t="s">
        <v>927</v>
      </c>
      <c r="I361" s="10" t="s">
        <v>387</v>
      </c>
      <c r="J361" s="133" t="s">
        <v>809</v>
      </c>
      <c r="K361" s="139" t="s">
        <v>26</v>
      </c>
      <c r="L361" s="5" t="s">
        <v>248</v>
      </c>
      <c r="M361" s="16" t="s">
        <v>141</v>
      </c>
      <c r="N361" s="8" t="s">
        <v>924</v>
      </c>
      <c r="O361" s="94" t="s">
        <v>1532</v>
      </c>
      <c r="P361" s="10" t="s">
        <v>925</v>
      </c>
      <c r="Q361" s="10" t="s">
        <v>1549</v>
      </c>
    </row>
    <row r="362" spans="1:17" ht="75" x14ac:dyDescent="0.25">
      <c r="A362" s="39">
        <f t="shared" si="5"/>
        <v>354</v>
      </c>
      <c r="B362" s="18">
        <v>42619</v>
      </c>
      <c r="C362" s="18">
        <v>42619</v>
      </c>
      <c r="D362" s="7">
        <v>1435</v>
      </c>
      <c r="E362" s="61">
        <v>152906.51999999999</v>
      </c>
      <c r="F362" s="95">
        <v>0</v>
      </c>
      <c r="G362" s="92" t="s">
        <v>1552</v>
      </c>
      <c r="H362" s="11" t="s">
        <v>963</v>
      </c>
      <c r="I362" s="10" t="s">
        <v>387</v>
      </c>
      <c r="J362" s="133" t="s">
        <v>1514</v>
      </c>
      <c r="K362" s="131" t="s">
        <v>14</v>
      </c>
      <c r="L362" s="5" t="s">
        <v>14</v>
      </c>
      <c r="M362" s="16" t="s">
        <v>960</v>
      </c>
      <c r="N362" s="8" t="s">
        <v>1533</v>
      </c>
      <c r="O362" s="91" t="s">
        <v>1513</v>
      </c>
      <c r="P362" s="45" t="s">
        <v>562</v>
      </c>
      <c r="Q362" s="45" t="s">
        <v>1553</v>
      </c>
    </row>
    <row r="363" spans="1:17" ht="75" x14ac:dyDescent="0.25">
      <c r="A363" s="39">
        <f t="shared" si="5"/>
        <v>355</v>
      </c>
      <c r="B363" s="18">
        <v>42620</v>
      </c>
      <c r="C363" s="18">
        <v>42620</v>
      </c>
      <c r="D363" s="7">
        <v>1505</v>
      </c>
      <c r="E363" s="61">
        <v>13712.68</v>
      </c>
      <c r="F363" s="95">
        <v>0</v>
      </c>
      <c r="G363" s="25" t="s">
        <v>786</v>
      </c>
      <c r="H363" s="25" t="s">
        <v>786</v>
      </c>
      <c r="I363" s="10" t="s">
        <v>19</v>
      </c>
      <c r="J363" s="133" t="s">
        <v>1510</v>
      </c>
      <c r="K363" s="131" t="s">
        <v>14</v>
      </c>
      <c r="L363" s="5" t="s">
        <v>14</v>
      </c>
      <c r="M363" s="16" t="s">
        <v>1539</v>
      </c>
      <c r="N363" s="8" t="s">
        <v>1534</v>
      </c>
      <c r="O363" s="91" t="s">
        <v>1502</v>
      </c>
      <c r="P363" s="45" t="s">
        <v>957</v>
      </c>
      <c r="Q363" s="45" t="s">
        <v>1634</v>
      </c>
    </row>
    <row r="364" spans="1:17" ht="75" x14ac:dyDescent="0.25">
      <c r="A364" s="39">
        <f t="shared" si="5"/>
        <v>356</v>
      </c>
      <c r="B364" s="18">
        <v>42620</v>
      </c>
      <c r="C364" s="18">
        <v>42620</v>
      </c>
      <c r="D364" s="7">
        <v>1508</v>
      </c>
      <c r="E364" s="61">
        <v>1022761.46</v>
      </c>
      <c r="F364" s="95">
        <v>0</v>
      </c>
      <c r="G364" s="58" t="s">
        <v>738</v>
      </c>
      <c r="H364" s="11" t="s">
        <v>738</v>
      </c>
      <c r="I364" s="45" t="s">
        <v>387</v>
      </c>
      <c r="J364" s="133" t="s">
        <v>424</v>
      </c>
      <c r="K364" s="131" t="s">
        <v>14</v>
      </c>
      <c r="L364" s="5" t="s">
        <v>14</v>
      </c>
      <c r="M364" s="16" t="s">
        <v>767</v>
      </c>
      <c r="N364" s="8" t="s">
        <v>770</v>
      </c>
      <c r="O364" s="91" t="s">
        <v>1515</v>
      </c>
      <c r="P364" s="10" t="s">
        <v>600</v>
      </c>
      <c r="Q364" s="45" t="s">
        <v>1540</v>
      </c>
    </row>
    <row r="365" spans="1:17" ht="60" x14ac:dyDescent="0.25">
      <c r="A365" s="39">
        <f t="shared" si="5"/>
        <v>357</v>
      </c>
      <c r="B365" s="18">
        <v>42620</v>
      </c>
      <c r="C365" s="18">
        <v>42620</v>
      </c>
      <c r="D365" s="7">
        <v>23</v>
      </c>
      <c r="E365" s="61">
        <v>416498.46</v>
      </c>
      <c r="F365" s="95">
        <v>0</v>
      </c>
      <c r="G365" s="25" t="s">
        <v>409</v>
      </c>
      <c r="H365" s="25" t="s">
        <v>409</v>
      </c>
      <c r="I365" s="10" t="s">
        <v>118</v>
      </c>
      <c r="J365" s="133" t="s">
        <v>410</v>
      </c>
      <c r="K365" s="131" t="s">
        <v>14</v>
      </c>
      <c r="L365" s="5" t="s">
        <v>14</v>
      </c>
      <c r="M365" s="16" t="s">
        <v>120</v>
      </c>
      <c r="N365" s="8" t="s">
        <v>121</v>
      </c>
      <c r="O365" s="91" t="s">
        <v>1516</v>
      </c>
      <c r="P365" s="45" t="s">
        <v>551</v>
      </c>
      <c r="Q365" s="45" t="s">
        <v>1550</v>
      </c>
    </row>
    <row r="366" spans="1:17" ht="75" x14ac:dyDescent="0.25">
      <c r="A366" s="39">
        <f t="shared" si="5"/>
        <v>358</v>
      </c>
      <c r="B366" s="18">
        <v>42621</v>
      </c>
      <c r="C366" s="18">
        <v>42621</v>
      </c>
      <c r="D366" s="7">
        <v>1510</v>
      </c>
      <c r="E366" s="61">
        <v>465536.3</v>
      </c>
      <c r="F366" s="95">
        <v>0</v>
      </c>
      <c r="G366" s="25" t="s">
        <v>1542</v>
      </c>
      <c r="H366" s="25" t="s">
        <v>1542</v>
      </c>
      <c r="I366" s="10" t="s">
        <v>19</v>
      </c>
      <c r="J366" s="133" t="s">
        <v>811</v>
      </c>
      <c r="K366" s="131" t="s">
        <v>14</v>
      </c>
      <c r="L366" s="5" t="s">
        <v>14</v>
      </c>
      <c r="M366" s="16" t="s">
        <v>774</v>
      </c>
      <c r="N366" s="8" t="s">
        <v>1535</v>
      </c>
      <c r="O366" s="91" t="s">
        <v>1517</v>
      </c>
      <c r="P366" s="45" t="s">
        <v>551</v>
      </c>
      <c r="Q366" s="45" t="s">
        <v>1543</v>
      </c>
    </row>
    <row r="367" spans="1:17" ht="60" x14ac:dyDescent="0.25">
      <c r="A367" s="39">
        <f t="shared" si="5"/>
        <v>359</v>
      </c>
      <c r="B367" s="18">
        <v>42621</v>
      </c>
      <c r="C367" s="18">
        <v>42591</v>
      </c>
      <c r="D367" s="7">
        <v>1511</v>
      </c>
      <c r="E367" s="61">
        <v>93100</v>
      </c>
      <c r="F367" s="95">
        <v>0</v>
      </c>
      <c r="G367" s="58" t="s">
        <v>1422</v>
      </c>
      <c r="H367" s="58" t="s">
        <v>1422</v>
      </c>
      <c r="I367" s="45" t="s">
        <v>19</v>
      </c>
      <c r="J367" s="133" t="s">
        <v>1405</v>
      </c>
      <c r="K367" s="6" t="s">
        <v>1488</v>
      </c>
      <c r="L367" s="5" t="s">
        <v>1488</v>
      </c>
      <c r="M367" s="16" t="s">
        <v>109</v>
      </c>
      <c r="N367" s="8" t="s">
        <v>1415</v>
      </c>
      <c r="O367" s="91" t="s">
        <v>1518</v>
      </c>
      <c r="P367" s="45" t="s">
        <v>546</v>
      </c>
      <c r="Q367" s="45" t="s">
        <v>1545</v>
      </c>
    </row>
    <row r="368" spans="1:17" ht="75" x14ac:dyDescent="0.25">
      <c r="A368" s="39">
        <f t="shared" si="5"/>
        <v>360</v>
      </c>
      <c r="B368" s="18">
        <v>42621</v>
      </c>
      <c r="C368" s="18">
        <v>42621</v>
      </c>
      <c r="D368" s="7">
        <v>1512</v>
      </c>
      <c r="E368" s="61">
        <v>92288.15</v>
      </c>
      <c r="F368" s="95">
        <v>0</v>
      </c>
      <c r="G368" s="25" t="s">
        <v>1302</v>
      </c>
      <c r="H368" s="25" t="s">
        <v>1302</v>
      </c>
      <c r="I368" s="10" t="s">
        <v>19</v>
      </c>
      <c r="J368" s="133" t="s">
        <v>1261</v>
      </c>
      <c r="K368" s="139" t="s">
        <v>26</v>
      </c>
      <c r="L368" s="5" t="s">
        <v>248</v>
      </c>
      <c r="M368" s="16" t="s">
        <v>1538</v>
      </c>
      <c r="N368" s="8" t="s">
        <v>142</v>
      </c>
      <c r="O368" s="91" t="s">
        <v>1519</v>
      </c>
      <c r="P368" s="45" t="s">
        <v>546</v>
      </c>
      <c r="Q368" s="45" t="s">
        <v>1541</v>
      </c>
    </row>
    <row r="369" spans="1:17" ht="75" x14ac:dyDescent="0.25">
      <c r="A369" s="39">
        <f t="shared" si="5"/>
        <v>361</v>
      </c>
      <c r="B369" s="18">
        <v>42621</v>
      </c>
      <c r="C369" s="18">
        <v>42621</v>
      </c>
      <c r="D369" s="7">
        <v>1513</v>
      </c>
      <c r="E369" s="61">
        <v>147000</v>
      </c>
      <c r="F369" s="95">
        <v>0</v>
      </c>
      <c r="G369" s="25" t="s">
        <v>499</v>
      </c>
      <c r="H369" s="25" t="s">
        <v>499</v>
      </c>
      <c r="I369" s="10" t="s">
        <v>387</v>
      </c>
      <c r="J369" s="133" t="s">
        <v>39</v>
      </c>
      <c r="K369" s="139" t="s">
        <v>26</v>
      </c>
      <c r="L369" s="5" t="s">
        <v>248</v>
      </c>
      <c r="M369" s="16" t="s">
        <v>933</v>
      </c>
      <c r="N369" s="8" t="s">
        <v>501</v>
      </c>
      <c r="O369" s="91" t="s">
        <v>1520</v>
      </c>
      <c r="P369" s="45" t="s">
        <v>542</v>
      </c>
      <c r="Q369" s="45" t="s">
        <v>1546</v>
      </c>
    </row>
    <row r="370" spans="1:17" ht="60" x14ac:dyDescent="0.25">
      <c r="A370" s="39">
        <f t="shared" si="5"/>
        <v>362</v>
      </c>
      <c r="B370" s="18">
        <v>42622</v>
      </c>
      <c r="C370" s="18">
        <v>42622</v>
      </c>
      <c r="D370" s="7">
        <v>1590</v>
      </c>
      <c r="E370" s="61">
        <v>72994.2</v>
      </c>
      <c r="F370" s="95">
        <v>0</v>
      </c>
      <c r="G370" s="42" t="s">
        <v>372</v>
      </c>
      <c r="H370" s="42" t="s">
        <v>372</v>
      </c>
      <c r="I370" s="45" t="s">
        <v>387</v>
      </c>
      <c r="J370" s="133" t="s">
        <v>1522</v>
      </c>
      <c r="K370" s="131" t="s">
        <v>14</v>
      </c>
      <c r="L370" s="5" t="s">
        <v>14</v>
      </c>
      <c r="M370" s="16" t="s">
        <v>373</v>
      </c>
      <c r="N370" s="8" t="s">
        <v>374</v>
      </c>
      <c r="O370" s="91" t="s">
        <v>1521</v>
      </c>
      <c r="P370" s="45" t="s">
        <v>540</v>
      </c>
      <c r="Q370" s="45" t="s">
        <v>1544</v>
      </c>
    </row>
    <row r="371" spans="1:17" ht="60" x14ac:dyDescent="0.25">
      <c r="A371" s="39">
        <f t="shared" si="5"/>
        <v>363</v>
      </c>
      <c r="B371" s="18">
        <v>42622</v>
      </c>
      <c r="C371" s="18">
        <v>42622</v>
      </c>
      <c r="D371" s="7">
        <v>3694</v>
      </c>
      <c r="E371" s="61">
        <v>361896.9</v>
      </c>
      <c r="F371" s="95">
        <v>0</v>
      </c>
      <c r="G371" s="25" t="s">
        <v>1482</v>
      </c>
      <c r="H371" s="25" t="s">
        <v>1482</v>
      </c>
      <c r="I371" s="10" t="s">
        <v>12</v>
      </c>
      <c r="J371" s="133" t="s">
        <v>1467</v>
      </c>
      <c r="K371" s="131" t="s">
        <v>14</v>
      </c>
      <c r="L371" s="5" t="s">
        <v>14</v>
      </c>
      <c r="M371" s="16" t="s">
        <v>1536</v>
      </c>
      <c r="N371" s="8" t="s">
        <v>195</v>
      </c>
      <c r="O371" s="91" t="s">
        <v>1465</v>
      </c>
      <c r="P371" s="45" t="s">
        <v>551</v>
      </c>
      <c r="Q371" s="45" t="s">
        <v>1627</v>
      </c>
    </row>
    <row r="372" spans="1:17" ht="60" x14ac:dyDescent="0.25">
      <c r="A372" s="39">
        <f t="shared" si="5"/>
        <v>364</v>
      </c>
      <c r="B372" s="18">
        <v>42625</v>
      </c>
      <c r="C372" s="18">
        <v>42625</v>
      </c>
      <c r="D372" s="7">
        <v>3695</v>
      </c>
      <c r="E372" s="61">
        <v>144556.97</v>
      </c>
      <c r="F372" s="95">
        <v>0</v>
      </c>
      <c r="G372" s="25" t="s">
        <v>1564</v>
      </c>
      <c r="H372" s="25" t="s">
        <v>1564</v>
      </c>
      <c r="I372" s="10" t="s">
        <v>12</v>
      </c>
      <c r="J372" s="133" t="s">
        <v>1472</v>
      </c>
      <c r="K372" s="131" t="s">
        <v>14</v>
      </c>
      <c r="L372" s="5" t="s">
        <v>14</v>
      </c>
      <c r="M372" s="16" t="s">
        <v>1537</v>
      </c>
      <c r="N372" s="8" t="s">
        <v>772</v>
      </c>
      <c r="O372" s="91" t="s">
        <v>1523</v>
      </c>
      <c r="P372" s="45" t="s">
        <v>551</v>
      </c>
      <c r="Q372" s="45" t="s">
        <v>1627</v>
      </c>
    </row>
    <row r="373" spans="1:17" ht="60" x14ac:dyDescent="0.25">
      <c r="A373" s="39">
        <f t="shared" si="5"/>
        <v>365</v>
      </c>
      <c r="B373" s="18">
        <v>42627</v>
      </c>
      <c r="C373" s="18">
        <v>42627</v>
      </c>
      <c r="D373" s="7">
        <v>3718</v>
      </c>
      <c r="E373" s="61">
        <v>106850.94</v>
      </c>
      <c r="F373" s="95">
        <v>0</v>
      </c>
      <c r="G373" s="25" t="s">
        <v>273</v>
      </c>
      <c r="H373" s="25" t="s">
        <v>273</v>
      </c>
      <c r="I373" s="10" t="s">
        <v>12</v>
      </c>
      <c r="J373" s="133" t="s">
        <v>424</v>
      </c>
      <c r="K373" s="131" t="s">
        <v>14</v>
      </c>
      <c r="L373" s="5" t="s">
        <v>14</v>
      </c>
      <c r="M373" s="16" t="s">
        <v>275</v>
      </c>
      <c r="N373" s="8" t="s">
        <v>152</v>
      </c>
      <c r="O373" s="91" t="s">
        <v>1524</v>
      </c>
      <c r="P373" s="45" t="s">
        <v>551</v>
      </c>
      <c r="Q373" s="45" t="s">
        <v>1629</v>
      </c>
    </row>
    <row r="374" spans="1:17" ht="75" x14ac:dyDescent="0.25">
      <c r="A374" s="39">
        <f t="shared" si="5"/>
        <v>366</v>
      </c>
      <c r="B374" s="18">
        <v>42627</v>
      </c>
      <c r="C374" s="18">
        <v>42627</v>
      </c>
      <c r="D374" s="7">
        <v>1598</v>
      </c>
      <c r="E374" s="61">
        <v>621385.9</v>
      </c>
      <c r="F374" s="95">
        <v>0</v>
      </c>
      <c r="G374" s="25" t="s">
        <v>1265</v>
      </c>
      <c r="H374" s="25" t="s">
        <v>1265</v>
      </c>
      <c r="I374" s="10" t="s">
        <v>19</v>
      </c>
      <c r="J374" s="133" t="s">
        <v>1230</v>
      </c>
      <c r="K374" s="131" t="s">
        <v>14</v>
      </c>
      <c r="L374" s="5" t="s">
        <v>14</v>
      </c>
      <c r="M374" s="16" t="s">
        <v>15</v>
      </c>
      <c r="N374" s="8" t="s">
        <v>1233</v>
      </c>
      <c r="O374" s="91" t="s">
        <v>1525</v>
      </c>
      <c r="P374" s="45" t="s">
        <v>562</v>
      </c>
      <c r="Q374" s="45" t="s">
        <v>1586</v>
      </c>
    </row>
    <row r="375" spans="1:17" ht="60" x14ac:dyDescent="0.25">
      <c r="A375" s="39">
        <f t="shared" si="5"/>
        <v>367</v>
      </c>
      <c r="B375" s="18">
        <v>42627</v>
      </c>
      <c r="C375" s="18">
        <v>42627</v>
      </c>
      <c r="D375" s="7">
        <v>1599</v>
      </c>
      <c r="E375" s="61">
        <v>23903.8</v>
      </c>
      <c r="F375" s="95">
        <v>0</v>
      </c>
      <c r="G375" s="92" t="s">
        <v>894</v>
      </c>
      <c r="H375" s="58" t="s">
        <v>741</v>
      </c>
      <c r="I375" s="45" t="s">
        <v>387</v>
      </c>
      <c r="J375" s="133" t="s">
        <v>1527</v>
      </c>
      <c r="K375" s="131" t="s">
        <v>14</v>
      </c>
      <c r="L375" s="5" t="s">
        <v>14</v>
      </c>
      <c r="M375" s="16" t="s">
        <v>768</v>
      </c>
      <c r="N375" s="8" t="s">
        <v>771</v>
      </c>
      <c r="O375" s="91" t="s">
        <v>1526</v>
      </c>
      <c r="P375" s="45" t="s">
        <v>957</v>
      </c>
      <c r="Q375" s="45" t="s">
        <v>1587</v>
      </c>
    </row>
    <row r="376" spans="1:17" ht="90" x14ac:dyDescent="0.25">
      <c r="A376" s="39">
        <f t="shared" si="5"/>
        <v>368</v>
      </c>
      <c r="B376" s="18">
        <v>42628</v>
      </c>
      <c r="C376" s="18">
        <v>42628</v>
      </c>
      <c r="D376" s="7">
        <v>1644</v>
      </c>
      <c r="E376" s="61">
        <v>120000</v>
      </c>
      <c r="F376" s="95">
        <v>0</v>
      </c>
      <c r="G376" s="58" t="s">
        <v>436</v>
      </c>
      <c r="H376" s="58" t="s">
        <v>436</v>
      </c>
      <c r="I376" s="45" t="s">
        <v>19</v>
      </c>
      <c r="J376" s="133" t="s">
        <v>437</v>
      </c>
      <c r="K376" s="131" t="s">
        <v>14</v>
      </c>
      <c r="L376" s="5" t="s">
        <v>14</v>
      </c>
      <c r="M376" s="16" t="s">
        <v>867</v>
      </c>
      <c r="N376" s="8" t="s">
        <v>439</v>
      </c>
      <c r="O376" s="91" t="s">
        <v>1495</v>
      </c>
      <c r="P376" s="45" t="s">
        <v>551</v>
      </c>
      <c r="Q376" s="45" t="s">
        <v>1588</v>
      </c>
    </row>
    <row r="377" spans="1:17" ht="75" x14ac:dyDescent="0.25">
      <c r="A377" s="39">
        <f t="shared" si="5"/>
        <v>369</v>
      </c>
      <c r="B377" s="18">
        <v>42628</v>
      </c>
      <c r="C377" s="18">
        <v>42628</v>
      </c>
      <c r="D377" s="7">
        <v>1645</v>
      </c>
      <c r="E377" s="61">
        <v>110514.67</v>
      </c>
      <c r="F377" s="95">
        <v>0</v>
      </c>
      <c r="G377" s="25" t="s">
        <v>1302</v>
      </c>
      <c r="H377" s="25" t="s">
        <v>1302</v>
      </c>
      <c r="I377" s="10" t="s">
        <v>19</v>
      </c>
      <c r="J377" s="133" t="s">
        <v>1260</v>
      </c>
      <c r="K377" s="139" t="s">
        <v>26</v>
      </c>
      <c r="L377" s="5" t="s">
        <v>248</v>
      </c>
      <c r="M377" s="16" t="s">
        <v>141</v>
      </c>
      <c r="N377" s="8" t="s">
        <v>142</v>
      </c>
      <c r="O377" s="91" t="s">
        <v>1496</v>
      </c>
      <c r="P377" s="45" t="s">
        <v>546</v>
      </c>
      <c r="Q377" s="45" t="s">
        <v>1593</v>
      </c>
    </row>
    <row r="378" spans="1:17" ht="75" x14ac:dyDescent="0.25">
      <c r="A378" s="39">
        <f t="shared" si="5"/>
        <v>370</v>
      </c>
      <c r="B378" s="18">
        <v>42628</v>
      </c>
      <c r="C378" s="18">
        <v>42628</v>
      </c>
      <c r="D378" s="7">
        <v>1646</v>
      </c>
      <c r="E378" s="61">
        <v>30000</v>
      </c>
      <c r="F378" s="95">
        <v>0</v>
      </c>
      <c r="G378" s="25" t="s">
        <v>84</v>
      </c>
      <c r="H378" s="25" t="s">
        <v>84</v>
      </c>
      <c r="I378" s="10" t="s">
        <v>19</v>
      </c>
      <c r="J378" s="133" t="s">
        <v>85</v>
      </c>
      <c r="K378" s="131" t="s">
        <v>14</v>
      </c>
      <c r="L378" s="5" t="s">
        <v>14</v>
      </c>
      <c r="M378" s="16" t="s">
        <v>86</v>
      </c>
      <c r="N378" s="8" t="s">
        <v>87</v>
      </c>
      <c r="O378" s="91" t="s">
        <v>1497</v>
      </c>
      <c r="P378" s="45" t="s">
        <v>551</v>
      </c>
      <c r="Q378" s="45" t="s">
        <v>1584</v>
      </c>
    </row>
    <row r="379" spans="1:17" ht="60" x14ac:dyDescent="0.25">
      <c r="A379" s="39">
        <f t="shared" si="5"/>
        <v>371</v>
      </c>
      <c r="B379" s="18">
        <v>42628</v>
      </c>
      <c r="C379" s="18">
        <v>42628</v>
      </c>
      <c r="D379" s="7">
        <v>1647</v>
      </c>
      <c r="E379" s="61">
        <v>118980</v>
      </c>
      <c r="F379" s="95">
        <v>0</v>
      </c>
      <c r="G379" s="25" t="s">
        <v>1594</v>
      </c>
      <c r="H379" s="25" t="s">
        <v>1594</v>
      </c>
      <c r="I379" s="10" t="s">
        <v>19</v>
      </c>
      <c r="J379" s="133" t="s">
        <v>91</v>
      </c>
      <c r="K379" s="131" t="s">
        <v>14</v>
      </c>
      <c r="L379" s="5" t="s">
        <v>14</v>
      </c>
      <c r="M379" s="16" t="s">
        <v>92</v>
      </c>
      <c r="N379" s="8" t="s">
        <v>1529</v>
      </c>
      <c r="O379" s="91" t="s">
        <v>1498</v>
      </c>
      <c r="P379" s="45" t="s">
        <v>540</v>
      </c>
      <c r="Q379" s="45" t="s">
        <v>1595</v>
      </c>
    </row>
    <row r="380" spans="1:17" ht="60" x14ac:dyDescent="0.25">
      <c r="A380" s="39">
        <f t="shared" si="5"/>
        <v>372</v>
      </c>
      <c r="B380" s="18">
        <v>42628</v>
      </c>
      <c r="C380" s="18">
        <v>42628</v>
      </c>
      <c r="D380" s="7">
        <v>1648</v>
      </c>
      <c r="E380" s="61">
        <v>70063.33</v>
      </c>
      <c r="F380" s="95">
        <v>0</v>
      </c>
      <c r="G380" s="25" t="s">
        <v>246</v>
      </c>
      <c r="H380" s="25" t="s">
        <v>246</v>
      </c>
      <c r="I380" s="10" t="s">
        <v>19</v>
      </c>
      <c r="J380" s="133" t="s">
        <v>247</v>
      </c>
      <c r="K380" s="139" t="s">
        <v>26</v>
      </c>
      <c r="L380" s="5" t="s">
        <v>248</v>
      </c>
      <c r="M380" s="16" t="s">
        <v>141</v>
      </c>
      <c r="N380" s="8" t="s">
        <v>78</v>
      </c>
      <c r="O380" s="91" t="s">
        <v>1499</v>
      </c>
      <c r="P380" s="45" t="s">
        <v>549</v>
      </c>
      <c r="Q380" s="45" t="s">
        <v>1585</v>
      </c>
    </row>
    <row r="381" spans="1:17" ht="75" x14ac:dyDescent="0.25">
      <c r="A381" s="39">
        <f t="shared" si="5"/>
        <v>373</v>
      </c>
      <c r="B381" s="18">
        <v>42629</v>
      </c>
      <c r="C381" s="18">
        <v>42629</v>
      </c>
      <c r="D381" s="7">
        <v>1651</v>
      </c>
      <c r="E381" s="61">
        <v>224703.86</v>
      </c>
      <c r="F381" s="95">
        <v>0</v>
      </c>
      <c r="G381" s="25" t="s">
        <v>1601</v>
      </c>
      <c r="H381" s="25" t="s">
        <v>1601</v>
      </c>
      <c r="I381" s="10" t="s">
        <v>19</v>
      </c>
      <c r="J381" s="133" t="s">
        <v>1589</v>
      </c>
      <c r="K381" s="139" t="s">
        <v>1223</v>
      </c>
      <c r="L381" s="5" t="s">
        <v>1222</v>
      </c>
      <c r="M381" s="16" t="s">
        <v>1224</v>
      </c>
      <c r="N381" s="8" t="s">
        <v>1574</v>
      </c>
      <c r="O381" s="91" t="s">
        <v>1567</v>
      </c>
      <c r="P381" s="45" t="s">
        <v>546</v>
      </c>
      <c r="Q381" s="45" t="s">
        <v>1602</v>
      </c>
    </row>
    <row r="382" spans="1:17" ht="60" x14ac:dyDescent="0.25">
      <c r="A382" s="39">
        <f t="shared" si="5"/>
        <v>374</v>
      </c>
      <c r="B382" s="18">
        <v>42632</v>
      </c>
      <c r="C382" s="18">
        <v>42632</v>
      </c>
      <c r="D382" s="7">
        <v>1661</v>
      </c>
      <c r="E382" s="61">
        <v>217241.29</v>
      </c>
      <c r="F382" s="95">
        <v>0</v>
      </c>
      <c r="G382" s="25" t="s">
        <v>1596</v>
      </c>
      <c r="H382" s="25" t="s">
        <v>1596</v>
      </c>
      <c r="I382" s="10" t="s">
        <v>19</v>
      </c>
      <c r="J382" s="133" t="s">
        <v>257</v>
      </c>
      <c r="K382" s="139" t="s">
        <v>14</v>
      </c>
      <c r="L382" s="5" t="s">
        <v>14</v>
      </c>
      <c r="M382" s="16" t="s">
        <v>388</v>
      </c>
      <c r="N382" s="8" t="s">
        <v>443</v>
      </c>
      <c r="O382" s="91" t="s">
        <v>1590</v>
      </c>
      <c r="P382" s="45" t="s">
        <v>1598</v>
      </c>
      <c r="Q382" s="45" t="s">
        <v>1597</v>
      </c>
    </row>
    <row r="383" spans="1:17" ht="60" x14ac:dyDescent="0.25">
      <c r="A383" s="39">
        <f t="shared" si="5"/>
        <v>375</v>
      </c>
      <c r="B383" s="18">
        <v>42632</v>
      </c>
      <c r="C383" s="18">
        <v>42632</v>
      </c>
      <c r="D383" s="7">
        <v>1662</v>
      </c>
      <c r="E383" s="61">
        <v>72000</v>
      </c>
      <c r="F383" s="95">
        <v>0</v>
      </c>
      <c r="G383" s="25" t="s">
        <v>1600</v>
      </c>
      <c r="H383" s="25" t="s">
        <v>1600</v>
      </c>
      <c r="I383" s="10" t="s">
        <v>19</v>
      </c>
      <c r="J383" s="133" t="s">
        <v>1592</v>
      </c>
      <c r="K383" s="139" t="s">
        <v>14</v>
      </c>
      <c r="L383" s="5" t="s">
        <v>14</v>
      </c>
      <c r="M383" s="16" t="s">
        <v>917</v>
      </c>
      <c r="N383" s="8" t="s">
        <v>1599</v>
      </c>
      <c r="O383" s="91" t="s">
        <v>1591</v>
      </c>
      <c r="P383" s="45" t="s">
        <v>551</v>
      </c>
      <c r="Q383" s="45" t="s">
        <v>1604</v>
      </c>
    </row>
    <row r="384" spans="1:17" ht="60" x14ac:dyDescent="0.25">
      <c r="A384" s="39">
        <f t="shared" si="5"/>
        <v>376</v>
      </c>
      <c r="B384" s="18">
        <v>42639</v>
      </c>
      <c r="C384" s="18">
        <v>42639</v>
      </c>
      <c r="D384" s="7">
        <v>1729</v>
      </c>
      <c r="E384" s="61">
        <v>112420</v>
      </c>
      <c r="F384" s="95">
        <v>0</v>
      </c>
      <c r="G384" s="25" t="s">
        <v>942</v>
      </c>
      <c r="H384" s="25" t="s">
        <v>942</v>
      </c>
      <c r="I384" s="20" t="s">
        <v>387</v>
      </c>
      <c r="J384" s="133" t="s">
        <v>207</v>
      </c>
      <c r="K384" s="131" t="s">
        <v>14</v>
      </c>
      <c r="L384" s="5" t="s">
        <v>14</v>
      </c>
      <c r="M384" s="16" t="s">
        <v>65</v>
      </c>
      <c r="N384" s="8" t="s">
        <v>943</v>
      </c>
      <c r="O384" s="91" t="s">
        <v>1610</v>
      </c>
      <c r="P384" s="19" t="s">
        <v>944</v>
      </c>
      <c r="Q384" s="45" t="s">
        <v>1632</v>
      </c>
    </row>
    <row r="385" spans="1:17" ht="75" x14ac:dyDescent="0.25">
      <c r="A385" s="39">
        <f t="shared" si="5"/>
        <v>377</v>
      </c>
      <c r="B385" s="18">
        <v>42639</v>
      </c>
      <c r="C385" s="18">
        <v>42639</v>
      </c>
      <c r="D385" s="7">
        <v>1727</v>
      </c>
      <c r="E385" s="61">
        <v>693364</v>
      </c>
      <c r="F385" s="95">
        <v>0</v>
      </c>
      <c r="G385" s="25" t="s">
        <v>1046</v>
      </c>
      <c r="H385" s="25" t="s">
        <v>1046</v>
      </c>
      <c r="I385" s="10" t="s">
        <v>19</v>
      </c>
      <c r="J385" s="133" t="s">
        <v>997</v>
      </c>
      <c r="K385" s="131" t="s">
        <v>14</v>
      </c>
      <c r="L385" s="5" t="s">
        <v>14</v>
      </c>
      <c r="M385" s="16" t="s">
        <v>65</v>
      </c>
      <c r="N385" s="8" t="s">
        <v>1027</v>
      </c>
      <c r="O385" s="91" t="s">
        <v>1611</v>
      </c>
      <c r="P385" s="45" t="s">
        <v>551</v>
      </c>
      <c r="Q385" s="45" t="s">
        <v>1631</v>
      </c>
    </row>
    <row r="386" spans="1:17" ht="75" x14ac:dyDescent="0.25">
      <c r="A386" s="39">
        <f t="shared" si="5"/>
        <v>378</v>
      </c>
      <c r="B386" s="18">
        <v>42639</v>
      </c>
      <c r="C386" s="18">
        <v>42639</v>
      </c>
      <c r="D386" s="7">
        <v>1728</v>
      </c>
      <c r="E386" s="61">
        <v>409000</v>
      </c>
      <c r="F386" s="95">
        <v>0</v>
      </c>
      <c r="G386" s="25" t="s">
        <v>1268</v>
      </c>
      <c r="H386" s="25" t="s">
        <v>1268</v>
      </c>
      <c r="I386" s="10" t="s">
        <v>19</v>
      </c>
      <c r="J386" s="133" t="s">
        <v>1244</v>
      </c>
      <c r="K386" s="131" t="s">
        <v>14</v>
      </c>
      <c r="L386" s="5" t="s">
        <v>14</v>
      </c>
      <c r="M386" s="16" t="s">
        <v>1250</v>
      </c>
      <c r="N386" s="8" t="s">
        <v>1252</v>
      </c>
      <c r="O386" s="91" t="s">
        <v>1612</v>
      </c>
      <c r="P386" s="45" t="s">
        <v>577</v>
      </c>
      <c r="Q386" s="45" t="s">
        <v>1630</v>
      </c>
    </row>
    <row r="387" spans="1:17" ht="75" x14ac:dyDescent="0.25">
      <c r="A387" s="39">
        <f t="shared" si="5"/>
        <v>379</v>
      </c>
      <c r="B387" s="18">
        <v>42640</v>
      </c>
      <c r="C387" s="18">
        <v>42640</v>
      </c>
      <c r="D387" s="7">
        <v>1730</v>
      </c>
      <c r="E387" s="61">
        <v>420375</v>
      </c>
      <c r="F387" s="95">
        <v>0</v>
      </c>
      <c r="G387" s="92" t="s">
        <v>880</v>
      </c>
      <c r="H387" s="11" t="s">
        <v>879</v>
      </c>
      <c r="I387" s="45" t="s">
        <v>387</v>
      </c>
      <c r="J387" s="133" t="s">
        <v>201</v>
      </c>
      <c r="K387" s="131" t="s">
        <v>14</v>
      </c>
      <c r="L387" s="5" t="s">
        <v>14</v>
      </c>
      <c r="M387" s="16" t="s">
        <v>151</v>
      </c>
      <c r="N387" s="8" t="s">
        <v>447</v>
      </c>
      <c r="O387" s="91" t="s">
        <v>1613</v>
      </c>
      <c r="P387" s="45" t="s">
        <v>551</v>
      </c>
      <c r="Q387" s="45" t="s">
        <v>1635</v>
      </c>
    </row>
    <row r="388" spans="1:17" ht="75" x14ac:dyDescent="0.25">
      <c r="A388" s="39">
        <f t="shared" si="5"/>
        <v>380</v>
      </c>
      <c r="B388" s="18">
        <v>42640</v>
      </c>
      <c r="C388" s="18">
        <v>42640</v>
      </c>
      <c r="D388" s="7">
        <v>1731</v>
      </c>
      <c r="E388" s="61">
        <v>83000</v>
      </c>
      <c r="F388" s="95">
        <v>0</v>
      </c>
      <c r="G388" s="25" t="s">
        <v>894</v>
      </c>
      <c r="H388" s="25" t="s">
        <v>741</v>
      </c>
      <c r="I388" s="10" t="s">
        <v>387</v>
      </c>
      <c r="J388" s="133" t="s">
        <v>1623</v>
      </c>
      <c r="K388" s="131" t="s">
        <v>14</v>
      </c>
      <c r="L388" s="5" t="s">
        <v>14</v>
      </c>
      <c r="M388" s="16" t="s">
        <v>768</v>
      </c>
      <c r="N388" s="8" t="s">
        <v>771</v>
      </c>
      <c r="O388" s="91" t="s">
        <v>1615</v>
      </c>
      <c r="P388" s="45" t="s">
        <v>551</v>
      </c>
      <c r="Q388" s="45" t="s">
        <v>1639</v>
      </c>
    </row>
    <row r="389" spans="1:17" ht="75" x14ac:dyDescent="0.25">
      <c r="A389" s="39">
        <f t="shared" si="5"/>
        <v>381</v>
      </c>
      <c r="B389" s="18">
        <v>42640</v>
      </c>
      <c r="C389" s="18">
        <v>42640</v>
      </c>
      <c r="D389" s="7">
        <v>1732</v>
      </c>
      <c r="E389" s="61">
        <v>120100</v>
      </c>
      <c r="F389" s="95">
        <v>0</v>
      </c>
      <c r="G389" s="92" t="s">
        <v>888</v>
      </c>
      <c r="H389" s="11" t="s">
        <v>478</v>
      </c>
      <c r="I389" s="45" t="s">
        <v>387</v>
      </c>
      <c r="J389" s="133" t="s">
        <v>479</v>
      </c>
      <c r="K389" s="131" t="s">
        <v>14</v>
      </c>
      <c r="L389" s="5" t="s">
        <v>14</v>
      </c>
      <c r="M389" s="16" t="s">
        <v>887</v>
      </c>
      <c r="N389" s="8" t="s">
        <v>722</v>
      </c>
      <c r="O389" s="91" t="s">
        <v>1616</v>
      </c>
      <c r="P389" s="45" t="s">
        <v>562</v>
      </c>
      <c r="Q389" s="45" t="s">
        <v>1638</v>
      </c>
    </row>
    <row r="390" spans="1:17" ht="75" x14ac:dyDescent="0.25">
      <c r="A390" s="39">
        <f t="shared" si="5"/>
        <v>382</v>
      </c>
      <c r="B390" s="18">
        <v>42640</v>
      </c>
      <c r="C390" s="18">
        <v>42640</v>
      </c>
      <c r="D390" s="7">
        <v>1733</v>
      </c>
      <c r="E390" s="61">
        <v>492000</v>
      </c>
      <c r="F390" s="95">
        <v>0</v>
      </c>
      <c r="G390" s="25" t="s">
        <v>1049</v>
      </c>
      <c r="H390" s="25" t="s">
        <v>1049</v>
      </c>
      <c r="I390" s="10" t="s">
        <v>19</v>
      </c>
      <c r="J390" s="133" t="s">
        <v>810</v>
      </c>
      <c r="K390" s="131" t="s">
        <v>14</v>
      </c>
      <c r="L390" s="5" t="s">
        <v>14</v>
      </c>
      <c r="M390" s="16" t="s">
        <v>65</v>
      </c>
      <c r="N390" s="8" t="s">
        <v>1028</v>
      </c>
      <c r="O390" s="91" t="s">
        <v>1617</v>
      </c>
      <c r="P390" s="45" t="s">
        <v>551</v>
      </c>
      <c r="Q390" s="45" t="s">
        <v>1636</v>
      </c>
    </row>
    <row r="391" spans="1:17" ht="75" x14ac:dyDescent="0.25">
      <c r="A391" s="39">
        <f t="shared" si="5"/>
        <v>383</v>
      </c>
      <c r="B391" s="18">
        <v>42640</v>
      </c>
      <c r="C391" s="18">
        <v>42640</v>
      </c>
      <c r="D391" s="7">
        <v>27</v>
      </c>
      <c r="E391" s="61">
        <v>427000</v>
      </c>
      <c r="F391" s="95">
        <v>0</v>
      </c>
      <c r="G391" s="25" t="s">
        <v>1050</v>
      </c>
      <c r="H391" s="25" t="s">
        <v>1050</v>
      </c>
      <c r="I391" s="10" t="s">
        <v>118</v>
      </c>
      <c r="J391" s="133" t="s">
        <v>999</v>
      </c>
      <c r="K391" s="131" t="s">
        <v>14</v>
      </c>
      <c r="L391" s="5" t="s">
        <v>14</v>
      </c>
      <c r="M391" s="16" t="s">
        <v>1020</v>
      </c>
      <c r="N391" s="8" t="s">
        <v>1029</v>
      </c>
      <c r="O391" s="91" t="s">
        <v>1618</v>
      </c>
      <c r="P391" s="45" t="s">
        <v>549</v>
      </c>
      <c r="Q391" s="45" t="s">
        <v>1637</v>
      </c>
    </row>
    <row r="392" spans="1:17" ht="60" x14ac:dyDescent="0.25">
      <c r="A392" s="39">
        <f t="shared" si="5"/>
        <v>384</v>
      </c>
      <c r="B392" s="18">
        <v>42639</v>
      </c>
      <c r="C392" s="18">
        <v>42640</v>
      </c>
      <c r="D392" s="7">
        <v>24</v>
      </c>
      <c r="E392" s="61">
        <v>264525.26</v>
      </c>
      <c r="F392" s="95">
        <v>0</v>
      </c>
      <c r="G392" s="58" t="s">
        <v>1376</v>
      </c>
      <c r="H392" s="58" t="s">
        <v>1376</v>
      </c>
      <c r="I392" s="44" t="s">
        <v>118</v>
      </c>
      <c r="J392" s="133" t="s">
        <v>1245</v>
      </c>
      <c r="K392" s="131" t="s">
        <v>14</v>
      </c>
      <c r="L392" s="5" t="s">
        <v>14</v>
      </c>
      <c r="M392" s="16" t="s">
        <v>65</v>
      </c>
      <c r="N392" s="8" t="s">
        <v>1375</v>
      </c>
      <c r="O392" s="91" t="s">
        <v>1619</v>
      </c>
      <c r="P392" s="45" t="s">
        <v>551</v>
      </c>
      <c r="Q392" s="45" t="s">
        <v>1640</v>
      </c>
    </row>
    <row r="393" spans="1:17" ht="75" x14ac:dyDescent="0.25">
      <c r="A393" s="39">
        <f t="shared" si="5"/>
        <v>385</v>
      </c>
      <c r="B393" s="18">
        <v>42639</v>
      </c>
      <c r="C393" s="18">
        <v>42640</v>
      </c>
      <c r="D393" s="7">
        <v>25</v>
      </c>
      <c r="E393" s="61">
        <v>92000</v>
      </c>
      <c r="F393" s="95">
        <v>0</v>
      </c>
      <c r="G393" s="11" t="s">
        <v>766</v>
      </c>
      <c r="H393" s="11" t="s">
        <v>766</v>
      </c>
      <c r="I393" s="10" t="s">
        <v>118</v>
      </c>
      <c r="J393" s="133" t="s">
        <v>54</v>
      </c>
      <c r="K393" s="131" t="s">
        <v>14</v>
      </c>
      <c r="L393" s="5" t="s">
        <v>14</v>
      </c>
      <c r="M393" s="16" t="s">
        <v>65</v>
      </c>
      <c r="N393" s="8" t="s">
        <v>776</v>
      </c>
      <c r="O393" s="91" t="s">
        <v>1620</v>
      </c>
      <c r="P393" s="45" t="s">
        <v>551</v>
      </c>
      <c r="Q393" s="45" t="s">
        <v>1641</v>
      </c>
    </row>
    <row r="394" spans="1:17" ht="75" x14ac:dyDescent="0.25">
      <c r="A394" s="39">
        <f t="shared" si="5"/>
        <v>386</v>
      </c>
      <c r="B394" s="18">
        <v>42639</v>
      </c>
      <c r="C394" s="18">
        <v>42640</v>
      </c>
      <c r="D394" s="7">
        <v>26</v>
      </c>
      <c r="E394" s="61">
        <v>525736</v>
      </c>
      <c r="F394" s="95">
        <v>0</v>
      </c>
      <c r="G394" s="25" t="s">
        <v>1044</v>
      </c>
      <c r="H394" s="25" t="s">
        <v>1044</v>
      </c>
      <c r="I394" s="10" t="s">
        <v>118</v>
      </c>
      <c r="J394" s="133" t="s">
        <v>979</v>
      </c>
      <c r="K394" s="131" t="s">
        <v>14</v>
      </c>
      <c r="L394" s="5" t="s">
        <v>14</v>
      </c>
      <c r="M394" s="16" t="s">
        <v>1016</v>
      </c>
      <c r="N394" s="8" t="s">
        <v>1021</v>
      </c>
      <c r="O394" s="91" t="s">
        <v>1621</v>
      </c>
      <c r="P394" s="45" t="s">
        <v>551</v>
      </c>
      <c r="Q394" s="45" t="s">
        <v>1642</v>
      </c>
    </row>
    <row r="395" spans="1:17" ht="75" x14ac:dyDescent="0.25">
      <c r="A395" s="39">
        <f t="shared" si="5"/>
        <v>387</v>
      </c>
      <c r="B395" s="18">
        <v>42641</v>
      </c>
      <c r="C395" s="18">
        <v>42641</v>
      </c>
      <c r="D395" s="7">
        <v>3955</v>
      </c>
      <c r="E395" s="61">
        <v>804501.6</v>
      </c>
      <c r="F395" s="95">
        <v>0</v>
      </c>
      <c r="G395" s="25" t="s">
        <v>224</v>
      </c>
      <c r="H395" s="25" t="s">
        <v>224</v>
      </c>
      <c r="I395" s="10" t="s">
        <v>12</v>
      </c>
      <c r="J395" s="133" t="s">
        <v>1649</v>
      </c>
      <c r="K395" s="131" t="s">
        <v>14</v>
      </c>
      <c r="L395" s="5" t="s">
        <v>14</v>
      </c>
      <c r="M395" s="16" t="s">
        <v>15</v>
      </c>
      <c r="N395" s="8" t="s">
        <v>16</v>
      </c>
      <c r="O395" s="91" t="s">
        <v>1646</v>
      </c>
      <c r="P395" s="45" t="s">
        <v>549</v>
      </c>
      <c r="Q395" s="45" t="s">
        <v>1716</v>
      </c>
    </row>
    <row r="396" spans="1:17" ht="75" x14ac:dyDescent="0.25">
      <c r="A396" s="39">
        <f t="shared" si="5"/>
        <v>388</v>
      </c>
      <c r="B396" s="18">
        <v>42641</v>
      </c>
      <c r="C396" s="18">
        <v>42641</v>
      </c>
      <c r="D396" s="7">
        <v>3957</v>
      </c>
      <c r="E396" s="61">
        <v>929081.19</v>
      </c>
      <c r="F396" s="95">
        <v>0</v>
      </c>
      <c r="G396" s="25" t="s">
        <v>1650</v>
      </c>
      <c r="H396" s="25" t="s">
        <v>1650</v>
      </c>
      <c r="I396" s="10" t="s">
        <v>12</v>
      </c>
      <c r="J396" s="133" t="s">
        <v>1571</v>
      </c>
      <c r="K396" s="131" t="s">
        <v>14</v>
      </c>
      <c r="L396" s="5" t="s">
        <v>14</v>
      </c>
      <c r="M396" s="16" t="s">
        <v>1020</v>
      </c>
      <c r="N396" s="8" t="s">
        <v>241</v>
      </c>
      <c r="O396" s="91" t="s">
        <v>1647</v>
      </c>
      <c r="P396" s="45" t="s">
        <v>551</v>
      </c>
      <c r="Q396" s="45" t="s">
        <v>1717</v>
      </c>
    </row>
    <row r="397" spans="1:17" ht="75" x14ac:dyDescent="0.25">
      <c r="A397" s="39">
        <f t="shared" si="5"/>
        <v>389</v>
      </c>
      <c r="B397" s="18">
        <v>42641</v>
      </c>
      <c r="C397" s="18">
        <v>42641</v>
      </c>
      <c r="D397" s="7">
        <v>3956</v>
      </c>
      <c r="E397" s="61">
        <v>340300</v>
      </c>
      <c r="F397" s="95">
        <v>0</v>
      </c>
      <c r="G397" s="25" t="s">
        <v>150</v>
      </c>
      <c r="H397" s="25" t="s">
        <v>150</v>
      </c>
      <c r="I397" s="10" t="s">
        <v>12</v>
      </c>
      <c r="J397" s="133" t="s">
        <v>54</v>
      </c>
      <c r="K397" s="131" t="s">
        <v>14</v>
      </c>
      <c r="L397" s="5" t="s">
        <v>14</v>
      </c>
      <c r="M397" s="16" t="s">
        <v>151</v>
      </c>
      <c r="N397" s="8" t="s">
        <v>152</v>
      </c>
      <c r="O397" s="91" t="s">
        <v>1648</v>
      </c>
      <c r="P397" s="45" t="s">
        <v>551</v>
      </c>
      <c r="Q397" s="45" t="s">
        <v>1718</v>
      </c>
    </row>
    <row r="398" spans="1:17" ht="60" x14ac:dyDescent="0.25">
      <c r="A398" s="39">
        <f t="shared" si="5"/>
        <v>390</v>
      </c>
      <c r="B398" s="18">
        <v>42640</v>
      </c>
      <c r="C398" s="18">
        <v>42641</v>
      </c>
      <c r="D398" s="7">
        <v>1734</v>
      </c>
      <c r="E398" s="61">
        <v>591564.07999999996</v>
      </c>
      <c r="F398" s="95">
        <v>0</v>
      </c>
      <c r="G398" s="25" t="s">
        <v>1626</v>
      </c>
      <c r="H398" s="25" t="s">
        <v>1626</v>
      </c>
      <c r="I398" s="10" t="s">
        <v>19</v>
      </c>
      <c r="J398" s="133" t="s">
        <v>1622</v>
      </c>
      <c r="K398" s="131" t="s">
        <v>14</v>
      </c>
      <c r="L398" s="5" t="s">
        <v>14</v>
      </c>
      <c r="M398" s="16" t="s">
        <v>774</v>
      </c>
      <c r="N398" s="8" t="s">
        <v>218</v>
      </c>
      <c r="O398" s="91" t="s">
        <v>1614</v>
      </c>
      <c r="P398" s="45" t="s">
        <v>551</v>
      </c>
      <c r="Q398" s="45" t="s">
        <v>1633</v>
      </c>
    </row>
    <row r="399" spans="1:17" ht="75" x14ac:dyDescent="0.25">
      <c r="A399" s="39">
        <f t="shared" si="5"/>
        <v>391</v>
      </c>
      <c r="B399" s="18">
        <v>42642</v>
      </c>
      <c r="C399" s="18">
        <v>42642</v>
      </c>
      <c r="D399" s="7">
        <v>1737</v>
      </c>
      <c r="E399" s="61">
        <v>294800</v>
      </c>
      <c r="F399" s="95">
        <v>0</v>
      </c>
      <c r="G399" s="25" t="s">
        <v>1217</v>
      </c>
      <c r="H399" s="25" t="s">
        <v>1217</v>
      </c>
      <c r="I399" s="10" t="s">
        <v>19</v>
      </c>
      <c r="J399" s="133" t="s">
        <v>975</v>
      </c>
      <c r="K399" s="131" t="s">
        <v>14</v>
      </c>
      <c r="L399" s="5" t="s">
        <v>14</v>
      </c>
      <c r="M399" s="16" t="s">
        <v>1012</v>
      </c>
      <c r="N399" s="8" t="s">
        <v>918</v>
      </c>
      <c r="O399" s="91" t="s">
        <v>1652</v>
      </c>
      <c r="P399" s="45" t="s">
        <v>577</v>
      </c>
      <c r="Q399" s="45" t="s">
        <v>1651</v>
      </c>
    </row>
    <row r="400" spans="1:17" ht="75" x14ac:dyDescent="0.25">
      <c r="A400" s="39">
        <f t="shared" si="5"/>
        <v>392</v>
      </c>
      <c r="B400" s="18">
        <v>42647</v>
      </c>
      <c r="C400" s="18">
        <v>42647</v>
      </c>
      <c r="D400" s="7">
        <v>1761</v>
      </c>
      <c r="E400" s="61">
        <v>2500000</v>
      </c>
      <c r="F400" s="95">
        <v>0</v>
      </c>
      <c r="G400" s="25" t="s">
        <v>250</v>
      </c>
      <c r="H400" s="25" t="s">
        <v>250</v>
      </c>
      <c r="I400" s="10" t="s">
        <v>19</v>
      </c>
      <c r="J400" s="133" t="s">
        <v>1245</v>
      </c>
      <c r="K400" s="131" t="s">
        <v>14</v>
      </c>
      <c r="L400" s="5" t="s">
        <v>14</v>
      </c>
      <c r="M400" s="16" t="s">
        <v>252</v>
      </c>
      <c r="N400" s="8" t="s">
        <v>253</v>
      </c>
      <c r="O400" s="91" t="s">
        <v>1662</v>
      </c>
      <c r="P400" s="45" t="s">
        <v>551</v>
      </c>
      <c r="Q400" s="45" t="s">
        <v>1709</v>
      </c>
    </row>
    <row r="401" spans="1:17" ht="60" x14ac:dyDescent="0.25">
      <c r="A401" s="39">
        <f t="shared" si="5"/>
        <v>393</v>
      </c>
      <c r="B401" s="18">
        <v>42647</v>
      </c>
      <c r="C401" s="18">
        <v>42647</v>
      </c>
      <c r="D401" s="7">
        <v>1764</v>
      </c>
      <c r="E401" s="61">
        <v>275346.40000000002</v>
      </c>
      <c r="F401" s="95">
        <v>0</v>
      </c>
      <c r="G401" s="25" t="s">
        <v>1289</v>
      </c>
      <c r="H401" s="25" t="s">
        <v>1289</v>
      </c>
      <c r="I401" s="10" t="s">
        <v>19</v>
      </c>
      <c r="J401" s="133" t="s">
        <v>1248</v>
      </c>
      <c r="K401" s="131" t="s">
        <v>14</v>
      </c>
      <c r="L401" s="5" t="s">
        <v>14</v>
      </c>
      <c r="M401" s="16" t="s">
        <v>92</v>
      </c>
      <c r="N401" s="8" t="s">
        <v>405</v>
      </c>
      <c r="O401" s="91" t="s">
        <v>1663</v>
      </c>
      <c r="P401" s="45" t="s">
        <v>551</v>
      </c>
      <c r="Q401" s="45" t="s">
        <v>1708</v>
      </c>
    </row>
    <row r="402" spans="1:17" ht="75" x14ac:dyDescent="0.25">
      <c r="A402" s="39">
        <f t="shared" si="5"/>
        <v>394</v>
      </c>
      <c r="B402" s="18">
        <v>42647</v>
      </c>
      <c r="C402" s="18">
        <v>42647</v>
      </c>
      <c r="D402" s="7">
        <v>1767</v>
      </c>
      <c r="E402" s="61">
        <v>310219</v>
      </c>
      <c r="F402" s="95">
        <v>0</v>
      </c>
      <c r="G402" s="25" t="s">
        <v>874</v>
      </c>
      <c r="H402" s="25" t="s">
        <v>874</v>
      </c>
      <c r="I402" s="10" t="s">
        <v>387</v>
      </c>
      <c r="J402" s="133" t="s">
        <v>814</v>
      </c>
      <c r="K402" s="131" t="s">
        <v>14</v>
      </c>
      <c r="L402" s="5" t="s">
        <v>14</v>
      </c>
      <c r="M402" s="16" t="s">
        <v>872</v>
      </c>
      <c r="N402" s="8" t="s">
        <v>458</v>
      </c>
      <c r="O402" s="91" t="s">
        <v>1664</v>
      </c>
      <c r="P402" s="45" t="s">
        <v>549</v>
      </c>
      <c r="Q402" s="45" t="s">
        <v>1710</v>
      </c>
    </row>
    <row r="403" spans="1:17" ht="60" x14ac:dyDescent="0.25">
      <c r="A403" s="39">
        <f t="shared" ref="A403:A466" si="6">A402+1</f>
        <v>395</v>
      </c>
      <c r="B403" s="18">
        <v>42647</v>
      </c>
      <c r="C403" s="18">
        <v>42647</v>
      </c>
      <c r="D403" s="7">
        <v>1766</v>
      </c>
      <c r="E403" s="61">
        <v>203187</v>
      </c>
      <c r="F403" s="95">
        <v>0</v>
      </c>
      <c r="G403" s="25" t="s">
        <v>431</v>
      </c>
      <c r="H403" s="25" t="s">
        <v>431</v>
      </c>
      <c r="I403" s="10" t="s">
        <v>19</v>
      </c>
      <c r="J403" s="133" t="s">
        <v>816</v>
      </c>
      <c r="K403" s="131" t="s">
        <v>14</v>
      </c>
      <c r="L403" s="5" t="s">
        <v>14</v>
      </c>
      <c r="M403" s="16" t="s">
        <v>1701</v>
      </c>
      <c r="N403" s="8" t="s">
        <v>434</v>
      </c>
      <c r="O403" s="91" t="s">
        <v>1665</v>
      </c>
      <c r="P403" s="45" t="s">
        <v>540</v>
      </c>
      <c r="Q403" s="45" t="s">
        <v>1719</v>
      </c>
    </row>
    <row r="404" spans="1:17" ht="75" x14ac:dyDescent="0.25">
      <c r="A404" s="39">
        <f t="shared" si="6"/>
        <v>396</v>
      </c>
      <c r="B404" s="18">
        <v>42647</v>
      </c>
      <c r="C404" s="18">
        <v>42647</v>
      </c>
      <c r="D404" s="7">
        <v>1765</v>
      </c>
      <c r="E404" s="61">
        <v>150000</v>
      </c>
      <c r="F404" s="95">
        <v>0</v>
      </c>
      <c r="G404" s="25" t="s">
        <v>1713</v>
      </c>
      <c r="H404" s="25" t="s">
        <v>1713</v>
      </c>
      <c r="I404" s="10" t="s">
        <v>19</v>
      </c>
      <c r="J404" s="133" t="s">
        <v>1667</v>
      </c>
      <c r="K404" s="139" t="s">
        <v>1223</v>
      </c>
      <c r="L404" s="5" t="s">
        <v>1222</v>
      </c>
      <c r="M404" s="16" t="s">
        <v>1711</v>
      </c>
      <c r="N404" s="8" t="s">
        <v>393</v>
      </c>
      <c r="O404" s="91" t="s">
        <v>1666</v>
      </c>
      <c r="P404" s="45" t="s">
        <v>551</v>
      </c>
      <c r="Q404" s="45" t="s">
        <v>1712</v>
      </c>
    </row>
    <row r="405" spans="1:17" ht="75" x14ac:dyDescent="0.25">
      <c r="A405" s="39">
        <f t="shared" si="6"/>
        <v>397</v>
      </c>
      <c r="B405" s="18">
        <v>42649</v>
      </c>
      <c r="C405" s="18">
        <v>42649</v>
      </c>
      <c r="D405" s="7">
        <v>4164</v>
      </c>
      <c r="E405" s="61">
        <v>485000</v>
      </c>
      <c r="F405" s="95">
        <v>0</v>
      </c>
      <c r="G405" s="25" t="s">
        <v>1291</v>
      </c>
      <c r="H405" s="25" t="s">
        <v>1291</v>
      </c>
      <c r="I405" s="10" t="s">
        <v>12</v>
      </c>
      <c r="J405" s="133" t="s">
        <v>1246</v>
      </c>
      <c r="K405" s="131" t="s">
        <v>14</v>
      </c>
      <c r="L405" s="5" t="s">
        <v>14</v>
      </c>
      <c r="M405" s="16" t="s">
        <v>65</v>
      </c>
      <c r="N405" s="8" t="s">
        <v>1254</v>
      </c>
      <c r="O405" s="91" t="s">
        <v>1668</v>
      </c>
      <c r="P405" s="45" t="s">
        <v>551</v>
      </c>
      <c r="Q405" s="45" t="s">
        <v>1698</v>
      </c>
    </row>
    <row r="406" spans="1:17" ht="75" x14ac:dyDescent="0.25">
      <c r="A406" s="39">
        <f t="shared" si="6"/>
        <v>398</v>
      </c>
      <c r="B406" s="18">
        <v>42649</v>
      </c>
      <c r="C406" s="18">
        <v>42649</v>
      </c>
      <c r="D406" s="7">
        <v>4163</v>
      </c>
      <c r="E406" s="61">
        <v>150901.91</v>
      </c>
      <c r="F406" s="95">
        <v>0</v>
      </c>
      <c r="G406" s="25" t="s">
        <v>1575</v>
      </c>
      <c r="H406" s="25" t="s">
        <v>1575</v>
      </c>
      <c r="I406" s="10" t="s">
        <v>12</v>
      </c>
      <c r="J406" s="133" t="s">
        <v>1572</v>
      </c>
      <c r="K406" s="131" t="s">
        <v>14</v>
      </c>
      <c r="L406" s="5" t="s">
        <v>14</v>
      </c>
      <c r="M406" s="16" t="s">
        <v>1573</v>
      </c>
      <c r="N406" s="8" t="s">
        <v>470</v>
      </c>
      <c r="O406" s="91" t="s">
        <v>1669</v>
      </c>
      <c r="P406" s="45" t="s">
        <v>551</v>
      </c>
      <c r="Q406" s="45" t="s">
        <v>1722</v>
      </c>
    </row>
    <row r="407" spans="1:17" ht="60" x14ac:dyDescent="0.25">
      <c r="A407" s="39">
        <f t="shared" si="6"/>
        <v>399</v>
      </c>
      <c r="B407" s="18">
        <v>42649</v>
      </c>
      <c r="C407" s="18">
        <v>42649</v>
      </c>
      <c r="D407" s="7">
        <v>28</v>
      </c>
      <c r="E407" s="61">
        <v>15000</v>
      </c>
      <c r="F407" s="95">
        <v>0</v>
      </c>
      <c r="G407" s="25" t="s">
        <v>1703</v>
      </c>
      <c r="H407" s="25" t="s">
        <v>1703</v>
      </c>
      <c r="I407" s="10" t="s">
        <v>118</v>
      </c>
      <c r="J407" s="133" t="s">
        <v>207</v>
      </c>
      <c r="K407" s="139" t="s">
        <v>248</v>
      </c>
      <c r="L407" s="139" t="s">
        <v>248</v>
      </c>
      <c r="M407" s="16" t="s">
        <v>141</v>
      </c>
      <c r="N407" s="8" t="s">
        <v>213</v>
      </c>
      <c r="O407" s="91" t="s">
        <v>1670</v>
      </c>
      <c r="P407" s="45" t="s">
        <v>540</v>
      </c>
      <c r="Q407" s="45" t="s">
        <v>1704</v>
      </c>
    </row>
    <row r="408" spans="1:17" ht="60" x14ac:dyDescent="0.25">
      <c r="A408" s="39">
        <f t="shared" si="6"/>
        <v>400</v>
      </c>
      <c r="B408" s="18">
        <v>42649</v>
      </c>
      <c r="C408" s="18">
        <v>42649</v>
      </c>
      <c r="D408" s="7">
        <v>29</v>
      </c>
      <c r="E408" s="61">
        <v>51960</v>
      </c>
      <c r="F408" s="95">
        <v>0</v>
      </c>
      <c r="G408" s="25" t="s">
        <v>1703</v>
      </c>
      <c r="H408" s="25" t="s">
        <v>1703</v>
      </c>
      <c r="I408" s="10" t="s">
        <v>118</v>
      </c>
      <c r="J408" s="133" t="s">
        <v>1674</v>
      </c>
      <c r="K408" s="139" t="s">
        <v>26</v>
      </c>
      <c r="L408" s="139" t="s">
        <v>248</v>
      </c>
      <c r="M408" s="16" t="s">
        <v>141</v>
      </c>
      <c r="N408" s="8" t="s">
        <v>213</v>
      </c>
      <c r="O408" s="91" t="s">
        <v>1670</v>
      </c>
      <c r="P408" s="45" t="s">
        <v>540</v>
      </c>
      <c r="Q408" s="45" t="s">
        <v>1704</v>
      </c>
    </row>
    <row r="409" spans="1:17" ht="75" x14ac:dyDescent="0.25">
      <c r="A409" s="39">
        <f t="shared" si="6"/>
        <v>401</v>
      </c>
      <c r="B409" s="18">
        <v>42649</v>
      </c>
      <c r="C409" s="18">
        <v>42649</v>
      </c>
      <c r="D409" s="7">
        <v>1788</v>
      </c>
      <c r="E409" s="61">
        <v>97677.01</v>
      </c>
      <c r="F409" s="95">
        <v>0</v>
      </c>
      <c r="G409" s="25" t="s">
        <v>1266</v>
      </c>
      <c r="H409" s="25" t="s">
        <v>1266</v>
      </c>
      <c r="I409" s="10" t="s">
        <v>19</v>
      </c>
      <c r="J409" s="133" t="s">
        <v>1249</v>
      </c>
      <c r="K409" s="131" t="s">
        <v>14</v>
      </c>
      <c r="L409" s="5" t="s">
        <v>14</v>
      </c>
      <c r="M409" s="16" t="s">
        <v>65</v>
      </c>
      <c r="N409" s="8" t="s">
        <v>1255</v>
      </c>
      <c r="O409" s="91" t="s">
        <v>1671</v>
      </c>
      <c r="P409" s="45" t="s">
        <v>540</v>
      </c>
      <c r="Q409" s="45" t="s">
        <v>1705</v>
      </c>
    </row>
    <row r="410" spans="1:17" ht="60" x14ac:dyDescent="0.25">
      <c r="A410" s="39">
        <f t="shared" si="6"/>
        <v>402</v>
      </c>
      <c r="B410" s="18">
        <v>42648</v>
      </c>
      <c r="C410" s="18">
        <v>42649</v>
      </c>
      <c r="D410" s="7">
        <v>1768</v>
      </c>
      <c r="E410" s="61">
        <v>179155.84</v>
      </c>
      <c r="F410" s="95">
        <v>0</v>
      </c>
      <c r="G410" s="25" t="s">
        <v>281</v>
      </c>
      <c r="H410" s="25" t="s">
        <v>281</v>
      </c>
      <c r="I410" s="10" t="s">
        <v>19</v>
      </c>
      <c r="J410" s="133" t="s">
        <v>1675</v>
      </c>
      <c r="K410" s="139" t="s">
        <v>26</v>
      </c>
      <c r="L410" s="5" t="s">
        <v>283</v>
      </c>
      <c r="M410" s="16" t="s">
        <v>194</v>
      </c>
      <c r="N410" s="8" t="s">
        <v>61</v>
      </c>
      <c r="O410" s="91" t="s">
        <v>1672</v>
      </c>
      <c r="P410" s="45" t="s">
        <v>546</v>
      </c>
      <c r="Q410" s="45" t="s">
        <v>1706</v>
      </c>
    </row>
    <row r="411" spans="1:17" ht="60" x14ac:dyDescent="0.25">
      <c r="A411" s="39">
        <f t="shared" si="6"/>
        <v>403</v>
      </c>
      <c r="B411" s="18">
        <v>42648</v>
      </c>
      <c r="C411" s="18">
        <v>42649</v>
      </c>
      <c r="D411" s="7">
        <v>1769</v>
      </c>
      <c r="E411" s="61">
        <v>136023.49</v>
      </c>
      <c r="F411" s="95">
        <v>0</v>
      </c>
      <c r="G411" s="25" t="s">
        <v>423</v>
      </c>
      <c r="H411" s="25" t="s">
        <v>423</v>
      </c>
      <c r="I411" s="10" t="s">
        <v>19</v>
      </c>
      <c r="J411" s="133" t="s">
        <v>1676</v>
      </c>
      <c r="K411" s="131" t="s">
        <v>14</v>
      </c>
      <c r="L411" s="5" t="s">
        <v>14</v>
      </c>
      <c r="M411" s="16" t="s">
        <v>65</v>
      </c>
      <c r="N411" s="8" t="s">
        <v>425</v>
      </c>
      <c r="O411" s="91" t="s">
        <v>1673</v>
      </c>
      <c r="P411" s="45" t="s">
        <v>562</v>
      </c>
      <c r="Q411" s="45" t="s">
        <v>1707</v>
      </c>
    </row>
    <row r="412" spans="1:17" ht="75" x14ac:dyDescent="0.25">
      <c r="A412" s="39">
        <f t="shared" si="6"/>
        <v>404</v>
      </c>
      <c r="B412" s="18">
        <v>42650</v>
      </c>
      <c r="C412" s="18">
        <v>42650</v>
      </c>
      <c r="D412" s="7">
        <v>1793</v>
      </c>
      <c r="E412" s="61">
        <v>163481.09</v>
      </c>
      <c r="F412" s="95">
        <v>0</v>
      </c>
      <c r="G412" s="25" t="s">
        <v>246</v>
      </c>
      <c r="H412" s="25" t="s">
        <v>246</v>
      </c>
      <c r="I412" s="10" t="s">
        <v>19</v>
      </c>
      <c r="J412" s="133" t="s">
        <v>247</v>
      </c>
      <c r="K412" s="139" t="s">
        <v>26</v>
      </c>
      <c r="L412" s="5" t="s">
        <v>248</v>
      </c>
      <c r="M412" s="16" t="s">
        <v>1721</v>
      </c>
      <c r="N412" s="8" t="s">
        <v>78</v>
      </c>
      <c r="O412" s="94" t="s">
        <v>1714</v>
      </c>
      <c r="P412" s="45" t="s">
        <v>549</v>
      </c>
      <c r="Q412" s="45" t="s">
        <v>1728</v>
      </c>
    </row>
    <row r="413" spans="1:17" ht="60" x14ac:dyDescent="0.25">
      <c r="A413" s="39">
        <f t="shared" si="6"/>
        <v>405</v>
      </c>
      <c r="B413" s="18">
        <v>42650</v>
      </c>
      <c r="C413" s="18">
        <v>42650</v>
      </c>
      <c r="D413" s="7">
        <v>1794</v>
      </c>
      <c r="E413" s="61">
        <v>46608</v>
      </c>
      <c r="F413" s="95">
        <v>0</v>
      </c>
      <c r="G413" s="25" t="s">
        <v>431</v>
      </c>
      <c r="H413" s="25" t="s">
        <v>431</v>
      </c>
      <c r="I413" s="10" t="s">
        <v>19</v>
      </c>
      <c r="J413" s="133" t="s">
        <v>1681</v>
      </c>
      <c r="K413" s="131" t="s">
        <v>14</v>
      </c>
      <c r="L413" s="5" t="s">
        <v>14</v>
      </c>
      <c r="M413" s="16" t="s">
        <v>1701</v>
      </c>
      <c r="N413" s="8" t="s">
        <v>434</v>
      </c>
      <c r="O413" s="91" t="s">
        <v>1677</v>
      </c>
      <c r="P413" s="45" t="s">
        <v>540</v>
      </c>
      <c r="Q413" s="45" t="s">
        <v>1702</v>
      </c>
    </row>
    <row r="414" spans="1:17" ht="60" x14ac:dyDescent="0.25">
      <c r="A414" s="39">
        <f t="shared" si="6"/>
        <v>406</v>
      </c>
      <c r="B414" s="18">
        <v>42650</v>
      </c>
      <c r="C414" s="18">
        <v>42650</v>
      </c>
      <c r="D414" s="7">
        <v>1795</v>
      </c>
      <c r="E414" s="61">
        <v>19342</v>
      </c>
      <c r="F414" s="95">
        <v>0</v>
      </c>
      <c r="G414" s="25" t="s">
        <v>1729</v>
      </c>
      <c r="H414" s="25" t="s">
        <v>1729</v>
      </c>
      <c r="I414" s="10" t="s">
        <v>19</v>
      </c>
      <c r="J414" s="133" t="s">
        <v>1682</v>
      </c>
      <c r="K414" s="131" t="s">
        <v>14</v>
      </c>
      <c r="L414" s="5" t="s">
        <v>14</v>
      </c>
      <c r="M414" s="16" t="s">
        <v>1720</v>
      </c>
      <c r="N414" s="8" t="s">
        <v>203</v>
      </c>
      <c r="O414" s="91" t="s">
        <v>1678</v>
      </c>
      <c r="P414" s="45" t="s">
        <v>1730</v>
      </c>
      <c r="Q414" s="45" t="s">
        <v>1731</v>
      </c>
    </row>
    <row r="415" spans="1:17" ht="75" x14ac:dyDescent="0.25">
      <c r="A415" s="39">
        <f t="shared" si="6"/>
        <v>407</v>
      </c>
      <c r="B415" s="18">
        <v>42650</v>
      </c>
      <c r="C415" s="18">
        <v>42650</v>
      </c>
      <c r="D415" s="7">
        <v>1796</v>
      </c>
      <c r="E415" s="61">
        <v>991868.24</v>
      </c>
      <c r="F415" s="95">
        <v>0</v>
      </c>
      <c r="G415" s="58" t="s">
        <v>1438</v>
      </c>
      <c r="H415" s="58" t="s">
        <v>1438</v>
      </c>
      <c r="I415" s="45" t="s">
        <v>19</v>
      </c>
      <c r="J415" s="133" t="s">
        <v>1430</v>
      </c>
      <c r="K415" s="131" t="s">
        <v>14</v>
      </c>
      <c r="L415" s="5" t="s">
        <v>14</v>
      </c>
      <c r="M415" s="16" t="s">
        <v>15</v>
      </c>
      <c r="N415" s="8" t="s">
        <v>1436</v>
      </c>
      <c r="O415" s="91" t="s">
        <v>1679</v>
      </c>
      <c r="P415" s="45" t="s">
        <v>577</v>
      </c>
      <c r="Q415" s="45" t="s">
        <v>1732</v>
      </c>
    </row>
    <row r="416" spans="1:17" ht="75" x14ac:dyDescent="0.25">
      <c r="A416" s="39">
        <f t="shared" si="6"/>
        <v>408</v>
      </c>
      <c r="B416" s="18">
        <v>42650</v>
      </c>
      <c r="C416" s="18">
        <v>42650</v>
      </c>
      <c r="D416" s="7">
        <v>1797</v>
      </c>
      <c r="E416" s="61">
        <v>50000</v>
      </c>
      <c r="F416" s="95">
        <v>0</v>
      </c>
      <c r="G416" s="69" t="s">
        <v>417</v>
      </c>
      <c r="H416" s="69" t="s">
        <v>417</v>
      </c>
      <c r="I416" s="45" t="s">
        <v>387</v>
      </c>
      <c r="J416" s="133" t="s">
        <v>418</v>
      </c>
      <c r="K416" s="131" t="s">
        <v>14</v>
      </c>
      <c r="L416" s="5" t="s">
        <v>14</v>
      </c>
      <c r="M416" s="16" t="s">
        <v>65</v>
      </c>
      <c r="N416" s="8" t="s">
        <v>419</v>
      </c>
      <c r="O416" s="91" t="s">
        <v>1503</v>
      </c>
      <c r="P416" s="45" t="s">
        <v>551</v>
      </c>
      <c r="Q416" s="45" t="s">
        <v>1733</v>
      </c>
    </row>
    <row r="417" spans="1:17" ht="75" x14ac:dyDescent="0.25">
      <c r="A417" s="39">
        <f t="shared" si="6"/>
        <v>409</v>
      </c>
      <c r="B417" s="18">
        <v>42650</v>
      </c>
      <c r="C417" s="18">
        <v>42650</v>
      </c>
      <c r="D417" s="7">
        <v>1798</v>
      </c>
      <c r="E417" s="61">
        <v>230671.13</v>
      </c>
      <c r="F417" s="95">
        <v>0</v>
      </c>
      <c r="G417" s="58" t="s">
        <v>53</v>
      </c>
      <c r="H417" s="58" t="s">
        <v>53</v>
      </c>
      <c r="I417" s="45" t="s">
        <v>387</v>
      </c>
      <c r="J417" s="133" t="s">
        <v>54</v>
      </c>
      <c r="K417" s="131" t="s">
        <v>14</v>
      </c>
      <c r="L417" s="5" t="s">
        <v>14</v>
      </c>
      <c r="M417" s="16" t="s">
        <v>55</v>
      </c>
      <c r="N417" s="8" t="s">
        <v>56</v>
      </c>
      <c r="O417" s="91" t="s">
        <v>1680</v>
      </c>
      <c r="P417" s="45" t="s">
        <v>551</v>
      </c>
      <c r="Q417" s="10" t="s">
        <v>1734</v>
      </c>
    </row>
    <row r="418" spans="1:17" ht="60" x14ac:dyDescent="0.25">
      <c r="A418" s="39">
        <f t="shared" si="6"/>
        <v>410</v>
      </c>
      <c r="B418" s="18">
        <v>42650</v>
      </c>
      <c r="C418" s="18">
        <v>42650</v>
      </c>
      <c r="D418" s="7">
        <v>1799</v>
      </c>
      <c r="E418" s="61">
        <v>102613.48</v>
      </c>
      <c r="F418" s="95">
        <v>0</v>
      </c>
      <c r="G418" s="25" t="s">
        <v>900</v>
      </c>
      <c r="H418" s="25" t="s">
        <v>900</v>
      </c>
      <c r="I418" s="10" t="s">
        <v>387</v>
      </c>
      <c r="J418" s="133" t="s">
        <v>810</v>
      </c>
      <c r="K418" s="131" t="s">
        <v>14</v>
      </c>
      <c r="L418" s="5" t="s">
        <v>14</v>
      </c>
      <c r="M418" s="16" t="s">
        <v>65</v>
      </c>
      <c r="N418" s="8" t="s">
        <v>881</v>
      </c>
      <c r="O418" s="91" t="s">
        <v>1407</v>
      </c>
      <c r="P418" s="45" t="s">
        <v>551</v>
      </c>
      <c r="Q418" s="45" t="s">
        <v>1726</v>
      </c>
    </row>
    <row r="419" spans="1:17" ht="60" x14ac:dyDescent="0.25">
      <c r="A419" s="39">
        <f t="shared" si="6"/>
        <v>411</v>
      </c>
      <c r="B419" s="18">
        <v>42653</v>
      </c>
      <c r="C419" s="18">
        <v>42653</v>
      </c>
      <c r="D419" s="7">
        <v>1802</v>
      </c>
      <c r="E419" s="61">
        <v>51819</v>
      </c>
      <c r="F419" s="95">
        <v>0</v>
      </c>
      <c r="G419" s="25" t="s">
        <v>1735</v>
      </c>
      <c r="H419" s="25" t="s">
        <v>1735</v>
      </c>
      <c r="I419" s="10" t="s">
        <v>19</v>
      </c>
      <c r="J419" s="133" t="s">
        <v>1687</v>
      </c>
      <c r="K419" s="131" t="s">
        <v>14</v>
      </c>
      <c r="L419" s="5" t="s">
        <v>14</v>
      </c>
      <c r="M419" s="16" t="s">
        <v>1699</v>
      </c>
      <c r="N419" s="8" t="s">
        <v>1700</v>
      </c>
      <c r="O419" s="91" t="s">
        <v>1683</v>
      </c>
      <c r="P419" s="45" t="s">
        <v>1736</v>
      </c>
      <c r="Q419" s="45" t="s">
        <v>1737</v>
      </c>
    </row>
    <row r="420" spans="1:17" ht="75" x14ac:dyDescent="0.25">
      <c r="A420" s="39">
        <f t="shared" si="6"/>
        <v>412</v>
      </c>
      <c r="B420" s="18">
        <v>42653</v>
      </c>
      <c r="C420" s="18">
        <v>42653</v>
      </c>
      <c r="D420" s="7">
        <v>4238</v>
      </c>
      <c r="E420" s="61">
        <v>73500</v>
      </c>
      <c r="F420" s="95">
        <v>0</v>
      </c>
      <c r="G420" s="25" t="s">
        <v>1696</v>
      </c>
      <c r="H420" s="25" t="s">
        <v>1696</v>
      </c>
      <c r="I420" s="10" t="s">
        <v>12</v>
      </c>
      <c r="J420" s="133" t="s">
        <v>274</v>
      </c>
      <c r="K420" s="131" t="s">
        <v>14</v>
      </c>
      <c r="L420" s="5" t="s">
        <v>14</v>
      </c>
      <c r="M420" s="16" t="s">
        <v>1695</v>
      </c>
      <c r="N420" s="8" t="s">
        <v>501</v>
      </c>
      <c r="O420" s="91" t="s">
        <v>1685</v>
      </c>
      <c r="P420" s="45" t="s">
        <v>540</v>
      </c>
      <c r="Q420" s="45" t="s">
        <v>1697</v>
      </c>
    </row>
    <row r="421" spans="1:17" ht="75" x14ac:dyDescent="0.25">
      <c r="A421" s="39">
        <f t="shared" si="6"/>
        <v>413</v>
      </c>
      <c r="B421" s="18">
        <v>42653</v>
      </c>
      <c r="C421" s="18">
        <v>42653</v>
      </c>
      <c r="D421" s="7">
        <v>1803</v>
      </c>
      <c r="E421" s="61">
        <v>1295000</v>
      </c>
      <c r="F421" s="95">
        <v>0</v>
      </c>
      <c r="G421" s="92" t="s">
        <v>891</v>
      </c>
      <c r="H421" s="25" t="s">
        <v>892</v>
      </c>
      <c r="I421" s="20" t="s">
        <v>387</v>
      </c>
      <c r="J421" s="133" t="s">
        <v>311</v>
      </c>
      <c r="K421" s="131" t="s">
        <v>14</v>
      </c>
      <c r="L421" s="5" t="s">
        <v>14</v>
      </c>
      <c r="M421" s="16" t="s">
        <v>65</v>
      </c>
      <c r="N421" s="8" t="s">
        <v>885</v>
      </c>
      <c r="O421" s="91" t="s">
        <v>1686</v>
      </c>
      <c r="P421" s="45" t="s">
        <v>577</v>
      </c>
      <c r="Q421" s="10" t="s">
        <v>1727</v>
      </c>
    </row>
    <row r="422" spans="1:17" ht="60" x14ac:dyDescent="0.25">
      <c r="A422" s="39">
        <f t="shared" si="6"/>
        <v>414</v>
      </c>
      <c r="B422" s="18">
        <v>42655</v>
      </c>
      <c r="C422" s="18">
        <v>42655</v>
      </c>
      <c r="D422" s="7">
        <v>1814</v>
      </c>
      <c r="E422" s="61">
        <v>220285.8</v>
      </c>
      <c r="F422" s="95">
        <v>0</v>
      </c>
      <c r="G422" s="25" t="s">
        <v>139</v>
      </c>
      <c r="H422" s="25" t="s">
        <v>139</v>
      </c>
      <c r="I422" s="10" t="s">
        <v>19</v>
      </c>
      <c r="J422" s="133" t="s">
        <v>140</v>
      </c>
      <c r="K422" s="139" t="s">
        <v>26</v>
      </c>
      <c r="L422" s="5" t="s">
        <v>27</v>
      </c>
      <c r="M422" s="16" t="s">
        <v>141</v>
      </c>
      <c r="N422" s="8" t="s">
        <v>142</v>
      </c>
      <c r="O422" s="91" t="s">
        <v>1689</v>
      </c>
      <c r="P422" s="45" t="s">
        <v>551</v>
      </c>
      <c r="Q422" s="45" t="s">
        <v>1810</v>
      </c>
    </row>
    <row r="423" spans="1:17" ht="60" x14ac:dyDescent="0.25">
      <c r="A423" s="39">
        <f t="shared" si="6"/>
        <v>415</v>
      </c>
      <c r="B423" s="18">
        <v>42655</v>
      </c>
      <c r="C423" s="18">
        <v>42655</v>
      </c>
      <c r="D423" s="7">
        <v>1815</v>
      </c>
      <c r="E423" s="61">
        <v>130895.4</v>
      </c>
      <c r="F423" s="95">
        <v>0</v>
      </c>
      <c r="G423" s="25" t="s">
        <v>1729</v>
      </c>
      <c r="H423" s="25" t="s">
        <v>1729</v>
      </c>
      <c r="I423" s="10" t="s">
        <v>19</v>
      </c>
      <c r="J423" s="133" t="s">
        <v>1682</v>
      </c>
      <c r="K423" s="131" t="s">
        <v>14</v>
      </c>
      <c r="L423" s="5" t="s">
        <v>14</v>
      </c>
      <c r="M423" s="16" t="s">
        <v>1720</v>
      </c>
      <c r="N423" s="8" t="s">
        <v>203</v>
      </c>
      <c r="O423" s="91" t="s">
        <v>1690</v>
      </c>
      <c r="P423" s="45" t="s">
        <v>549</v>
      </c>
      <c r="Q423" s="45" t="s">
        <v>1811</v>
      </c>
    </row>
    <row r="424" spans="1:17" ht="75" x14ac:dyDescent="0.25">
      <c r="A424" s="39">
        <f t="shared" si="6"/>
        <v>416</v>
      </c>
      <c r="B424" s="18">
        <v>42655</v>
      </c>
      <c r="C424" s="18">
        <v>42655</v>
      </c>
      <c r="D424" s="7">
        <v>1816</v>
      </c>
      <c r="E424" s="61">
        <v>373014.17</v>
      </c>
      <c r="F424" s="95">
        <v>0</v>
      </c>
      <c r="G424" s="58" t="s">
        <v>1440</v>
      </c>
      <c r="H424" s="58" t="s">
        <v>1440</v>
      </c>
      <c r="I424" s="10" t="s">
        <v>19</v>
      </c>
      <c r="J424" s="133" t="s">
        <v>515</v>
      </c>
      <c r="K424" s="131" t="s">
        <v>14</v>
      </c>
      <c r="L424" s="5" t="s">
        <v>14</v>
      </c>
      <c r="M424" s="16" t="s">
        <v>1435</v>
      </c>
      <c r="N424" s="8" t="s">
        <v>1437</v>
      </c>
      <c r="O424" s="91" t="s">
        <v>1691</v>
      </c>
      <c r="P424" s="45" t="s">
        <v>551</v>
      </c>
      <c r="Q424" s="45" t="s">
        <v>1808</v>
      </c>
    </row>
    <row r="425" spans="1:17" ht="75" x14ac:dyDescent="0.25">
      <c r="A425" s="39">
        <f t="shared" si="6"/>
        <v>417</v>
      </c>
      <c r="B425" s="18">
        <v>42655</v>
      </c>
      <c r="C425" s="18">
        <v>42655</v>
      </c>
      <c r="D425" s="7">
        <v>1817</v>
      </c>
      <c r="E425" s="61">
        <v>168188.47</v>
      </c>
      <c r="F425" s="95">
        <v>0</v>
      </c>
      <c r="G425" s="25" t="s">
        <v>1256</v>
      </c>
      <c r="H425" s="25" t="s">
        <v>1256</v>
      </c>
      <c r="I425" s="10" t="s">
        <v>19</v>
      </c>
      <c r="J425" s="133" t="s">
        <v>424</v>
      </c>
      <c r="K425" s="131" t="s">
        <v>14</v>
      </c>
      <c r="L425" s="5" t="s">
        <v>14</v>
      </c>
      <c r="M425" s="16" t="s">
        <v>1251</v>
      </c>
      <c r="N425" s="8" t="s">
        <v>458</v>
      </c>
      <c r="O425" s="91" t="s">
        <v>1692</v>
      </c>
      <c r="P425" s="45" t="s">
        <v>573</v>
      </c>
      <c r="Q425" s="45" t="s">
        <v>1809</v>
      </c>
    </row>
    <row r="426" spans="1:17" ht="75" x14ac:dyDescent="0.25">
      <c r="A426" s="39">
        <f t="shared" si="6"/>
        <v>418</v>
      </c>
      <c r="B426" s="18">
        <v>42655</v>
      </c>
      <c r="C426" s="18">
        <v>42655</v>
      </c>
      <c r="D426" s="7">
        <v>30</v>
      </c>
      <c r="E426" s="61">
        <v>145254</v>
      </c>
      <c r="F426" s="95">
        <v>0</v>
      </c>
      <c r="G426" s="25" t="s">
        <v>1723</v>
      </c>
      <c r="H426" s="25" t="s">
        <v>1723</v>
      </c>
      <c r="I426" s="10" t="s">
        <v>118</v>
      </c>
      <c r="J426" s="133" t="s">
        <v>1694</v>
      </c>
      <c r="K426" s="131" t="s">
        <v>14</v>
      </c>
      <c r="L426" s="5" t="s">
        <v>14</v>
      </c>
      <c r="M426" s="16" t="s">
        <v>65</v>
      </c>
      <c r="N426" s="8" t="s">
        <v>1715</v>
      </c>
      <c r="O426" s="91" t="s">
        <v>1693</v>
      </c>
      <c r="P426" s="45" t="s">
        <v>540</v>
      </c>
      <c r="Q426" s="45" t="s">
        <v>1724</v>
      </c>
    </row>
    <row r="427" spans="1:17" ht="75" x14ac:dyDescent="0.25">
      <c r="A427" s="39">
        <f t="shared" si="6"/>
        <v>419</v>
      </c>
      <c r="B427" s="18">
        <v>42655</v>
      </c>
      <c r="C427" s="18">
        <v>42655</v>
      </c>
      <c r="D427" s="7">
        <v>4300</v>
      </c>
      <c r="E427" s="61">
        <v>43500</v>
      </c>
      <c r="F427" s="95">
        <v>0</v>
      </c>
      <c r="G427" s="25" t="s">
        <v>1696</v>
      </c>
      <c r="H427" s="25" t="s">
        <v>1696</v>
      </c>
      <c r="I427" s="10" t="s">
        <v>12</v>
      </c>
      <c r="J427" s="133" t="s">
        <v>1688</v>
      </c>
      <c r="K427" s="131" t="s">
        <v>14</v>
      </c>
      <c r="L427" s="5" t="s">
        <v>14</v>
      </c>
      <c r="M427" s="16" t="s">
        <v>1695</v>
      </c>
      <c r="N427" s="8" t="s">
        <v>501</v>
      </c>
      <c r="O427" s="91" t="s">
        <v>1684</v>
      </c>
      <c r="P427" s="45" t="s">
        <v>540</v>
      </c>
      <c r="Q427" s="45" t="s">
        <v>1725</v>
      </c>
    </row>
    <row r="428" spans="1:17" ht="60" x14ac:dyDescent="0.25">
      <c r="A428" s="39">
        <f t="shared" si="6"/>
        <v>420</v>
      </c>
      <c r="B428" s="18">
        <v>42657</v>
      </c>
      <c r="C428" s="18">
        <v>42657</v>
      </c>
      <c r="D428" s="7">
        <v>1825</v>
      </c>
      <c r="E428" s="61">
        <v>97720</v>
      </c>
      <c r="F428" s="95">
        <v>0</v>
      </c>
      <c r="G428" s="25" t="s">
        <v>1580</v>
      </c>
      <c r="H428" s="25" t="s">
        <v>1580</v>
      </c>
      <c r="I428" s="10" t="s">
        <v>19</v>
      </c>
      <c r="J428" s="133" t="s">
        <v>1509</v>
      </c>
      <c r="K428" s="131" t="s">
        <v>14</v>
      </c>
      <c r="L428" s="5" t="s">
        <v>14</v>
      </c>
      <c r="M428" s="16" t="s">
        <v>1528</v>
      </c>
      <c r="N428" s="8" t="s">
        <v>229</v>
      </c>
      <c r="O428" s="91" t="s">
        <v>1738</v>
      </c>
      <c r="P428" s="45" t="s">
        <v>540</v>
      </c>
      <c r="Q428" s="45" t="s">
        <v>1759</v>
      </c>
    </row>
    <row r="429" spans="1:17" ht="75" x14ac:dyDescent="0.25">
      <c r="A429" s="39">
        <f t="shared" si="6"/>
        <v>421</v>
      </c>
      <c r="B429" s="18">
        <v>42660</v>
      </c>
      <c r="C429" s="18">
        <v>42660</v>
      </c>
      <c r="D429" s="7">
        <v>1829</v>
      </c>
      <c r="E429" s="61">
        <v>170660</v>
      </c>
      <c r="F429" s="95">
        <v>0</v>
      </c>
      <c r="G429" s="25" t="s">
        <v>1041</v>
      </c>
      <c r="H429" s="25" t="s">
        <v>1041</v>
      </c>
      <c r="I429" s="10" t="s">
        <v>19</v>
      </c>
      <c r="J429" s="133" t="s">
        <v>984</v>
      </c>
      <c r="K429" s="131" t="s">
        <v>14</v>
      </c>
      <c r="L429" s="5" t="s">
        <v>14</v>
      </c>
      <c r="M429" s="16" t="s">
        <v>1018</v>
      </c>
      <c r="N429" s="8" t="s">
        <v>1024</v>
      </c>
      <c r="O429" s="91" t="s">
        <v>1739</v>
      </c>
      <c r="P429" s="45" t="s">
        <v>540</v>
      </c>
      <c r="Q429" s="45" t="s">
        <v>1758</v>
      </c>
    </row>
    <row r="430" spans="1:17" ht="90" x14ac:dyDescent="0.25">
      <c r="A430" s="39">
        <f t="shared" si="6"/>
        <v>422</v>
      </c>
      <c r="B430" s="18">
        <v>42662</v>
      </c>
      <c r="C430" s="18">
        <v>42662</v>
      </c>
      <c r="D430" s="7">
        <v>1843</v>
      </c>
      <c r="E430" s="61">
        <v>136000</v>
      </c>
      <c r="F430" s="95">
        <v>0</v>
      </c>
      <c r="G430" s="58" t="s">
        <v>436</v>
      </c>
      <c r="H430" s="58" t="s">
        <v>436</v>
      </c>
      <c r="I430" s="45" t="s">
        <v>19</v>
      </c>
      <c r="J430" s="133" t="s">
        <v>437</v>
      </c>
      <c r="K430" s="131" t="s">
        <v>14</v>
      </c>
      <c r="L430" s="5" t="s">
        <v>14</v>
      </c>
      <c r="M430" s="16" t="s">
        <v>867</v>
      </c>
      <c r="N430" s="8" t="s">
        <v>439</v>
      </c>
      <c r="O430" s="91" t="s">
        <v>1740</v>
      </c>
      <c r="P430" s="45" t="s">
        <v>551</v>
      </c>
      <c r="Q430" s="45" t="s">
        <v>1765</v>
      </c>
    </row>
    <row r="431" spans="1:17" ht="75" x14ac:dyDescent="0.25">
      <c r="A431" s="39">
        <f t="shared" si="6"/>
        <v>423</v>
      </c>
      <c r="B431" s="18">
        <v>42662</v>
      </c>
      <c r="C431" s="18">
        <v>42662</v>
      </c>
      <c r="D431" s="7">
        <v>1844</v>
      </c>
      <c r="E431" s="61">
        <v>293215.5</v>
      </c>
      <c r="F431" s="95">
        <v>0</v>
      </c>
      <c r="G431" s="25" t="s">
        <v>1037</v>
      </c>
      <c r="H431" s="25" t="s">
        <v>1037</v>
      </c>
      <c r="I431" s="10" t="s">
        <v>19</v>
      </c>
      <c r="J431" s="133" t="s">
        <v>983</v>
      </c>
      <c r="K431" s="131" t="s">
        <v>14</v>
      </c>
      <c r="L431" s="5" t="s">
        <v>14</v>
      </c>
      <c r="M431" s="16" t="s">
        <v>1017</v>
      </c>
      <c r="N431" s="8" t="s">
        <v>1574</v>
      </c>
      <c r="O431" s="91" t="s">
        <v>1741</v>
      </c>
      <c r="P431" s="45" t="s">
        <v>562</v>
      </c>
      <c r="Q431" s="45" t="s">
        <v>1763</v>
      </c>
    </row>
    <row r="432" spans="1:17" ht="60" x14ac:dyDescent="0.25">
      <c r="A432" s="39">
        <f t="shared" si="6"/>
        <v>424</v>
      </c>
      <c r="B432" s="18">
        <v>42662</v>
      </c>
      <c r="C432" s="18">
        <v>42662</v>
      </c>
      <c r="D432" s="7">
        <v>1845</v>
      </c>
      <c r="E432" s="61">
        <v>456683.74</v>
      </c>
      <c r="F432" s="95">
        <v>0</v>
      </c>
      <c r="G432" s="83" t="s">
        <v>402</v>
      </c>
      <c r="H432" s="58" t="s">
        <v>402</v>
      </c>
      <c r="I432" s="45" t="s">
        <v>387</v>
      </c>
      <c r="J432" s="133" t="s">
        <v>403</v>
      </c>
      <c r="K432" s="131" t="s">
        <v>14</v>
      </c>
      <c r="L432" s="5" t="s">
        <v>14</v>
      </c>
      <c r="M432" s="16" t="s">
        <v>271</v>
      </c>
      <c r="N432" s="8" t="s">
        <v>405</v>
      </c>
      <c r="O432" s="91" t="s">
        <v>1742</v>
      </c>
      <c r="P432" s="45" t="s">
        <v>577</v>
      </c>
      <c r="Q432" s="45" t="s">
        <v>1766</v>
      </c>
    </row>
    <row r="433" spans="1:18" ht="60" x14ac:dyDescent="0.25">
      <c r="A433" s="39">
        <f t="shared" si="6"/>
        <v>425</v>
      </c>
      <c r="B433" s="18">
        <v>42662</v>
      </c>
      <c r="C433" s="18">
        <v>42662</v>
      </c>
      <c r="D433" s="7">
        <v>1846</v>
      </c>
      <c r="E433" s="61">
        <v>704000</v>
      </c>
      <c r="F433" s="95">
        <v>0</v>
      </c>
      <c r="G433" s="25" t="s">
        <v>178</v>
      </c>
      <c r="H433" s="25" t="s">
        <v>178</v>
      </c>
      <c r="I433" s="10" t="s">
        <v>19</v>
      </c>
      <c r="J433" s="133" t="s">
        <v>179</v>
      </c>
      <c r="K433" s="131" t="s">
        <v>14</v>
      </c>
      <c r="L433" s="5" t="s">
        <v>14</v>
      </c>
      <c r="M433" s="16" t="s">
        <v>180</v>
      </c>
      <c r="N433" s="8" t="s">
        <v>181</v>
      </c>
      <c r="O433" s="91" t="s">
        <v>1743</v>
      </c>
      <c r="P433" s="45" t="s">
        <v>577</v>
      </c>
      <c r="Q433" s="45" t="s">
        <v>1767</v>
      </c>
    </row>
    <row r="434" spans="1:18" ht="60" x14ac:dyDescent="0.25">
      <c r="A434" s="39">
        <f t="shared" si="6"/>
        <v>426</v>
      </c>
      <c r="B434" s="18">
        <v>42662</v>
      </c>
      <c r="C434" s="18">
        <v>42662</v>
      </c>
      <c r="D434" s="7">
        <v>1847</v>
      </c>
      <c r="E434" s="61">
        <v>227000</v>
      </c>
      <c r="F434" s="95">
        <v>0</v>
      </c>
      <c r="G434" s="25" t="s">
        <v>1035</v>
      </c>
      <c r="H434" s="25" t="s">
        <v>1035</v>
      </c>
      <c r="I434" s="45" t="s">
        <v>387</v>
      </c>
      <c r="J434" s="133" t="s">
        <v>763</v>
      </c>
      <c r="K434" s="139" t="s">
        <v>14</v>
      </c>
      <c r="L434" s="5" t="s">
        <v>14</v>
      </c>
      <c r="M434" s="16" t="s">
        <v>388</v>
      </c>
      <c r="N434" s="8" t="s">
        <v>1013</v>
      </c>
      <c r="O434" s="91" t="s">
        <v>1744</v>
      </c>
      <c r="P434" s="45" t="s">
        <v>540</v>
      </c>
      <c r="Q434" s="45" t="s">
        <v>1764</v>
      </c>
    </row>
    <row r="435" spans="1:18" ht="75" x14ac:dyDescent="0.25">
      <c r="A435" s="39">
        <f t="shared" si="6"/>
        <v>427</v>
      </c>
      <c r="B435" s="18">
        <v>42662</v>
      </c>
      <c r="C435" s="18">
        <v>42662</v>
      </c>
      <c r="D435" s="7">
        <v>4426</v>
      </c>
      <c r="E435" s="61">
        <v>337299.62</v>
      </c>
      <c r="F435" s="95">
        <v>0</v>
      </c>
      <c r="G435" s="25" t="s">
        <v>1564</v>
      </c>
      <c r="H435" s="25" t="s">
        <v>1564</v>
      </c>
      <c r="I435" s="10" t="s">
        <v>12</v>
      </c>
      <c r="J435" s="133" t="s">
        <v>1472</v>
      </c>
      <c r="K435" s="139" t="s">
        <v>14</v>
      </c>
      <c r="L435" s="5" t="s">
        <v>14</v>
      </c>
      <c r="M435" s="16" t="s">
        <v>1537</v>
      </c>
      <c r="N435" s="8" t="s">
        <v>772</v>
      </c>
      <c r="O435" s="91" t="s">
        <v>1745</v>
      </c>
      <c r="P435" s="45" t="s">
        <v>551</v>
      </c>
      <c r="Q435" s="45" t="s">
        <v>1760</v>
      </c>
    </row>
    <row r="436" spans="1:18" ht="75" x14ac:dyDescent="0.25">
      <c r="A436" s="39">
        <f t="shared" si="6"/>
        <v>428</v>
      </c>
      <c r="B436" s="18">
        <v>42663</v>
      </c>
      <c r="C436" s="18">
        <v>42663</v>
      </c>
      <c r="D436" s="7">
        <v>1889</v>
      </c>
      <c r="E436" s="61">
        <v>194454</v>
      </c>
      <c r="F436" s="95">
        <v>0</v>
      </c>
      <c r="G436" s="92" t="s">
        <v>908</v>
      </c>
      <c r="H436" s="11" t="s">
        <v>908</v>
      </c>
      <c r="I436" s="20" t="s">
        <v>387</v>
      </c>
      <c r="J436" s="133" t="s">
        <v>1753</v>
      </c>
      <c r="K436" s="139" t="s">
        <v>14</v>
      </c>
      <c r="L436" s="5" t="s">
        <v>14</v>
      </c>
      <c r="M436" s="16" t="s">
        <v>1761</v>
      </c>
      <c r="N436" s="8" t="s">
        <v>907</v>
      </c>
      <c r="O436" s="91" t="s">
        <v>1746</v>
      </c>
      <c r="P436" s="10" t="s">
        <v>923</v>
      </c>
      <c r="Q436" s="45" t="s">
        <v>1813</v>
      </c>
    </row>
    <row r="437" spans="1:18" ht="75" x14ac:dyDescent="0.25">
      <c r="A437" s="39">
        <f t="shared" si="6"/>
        <v>429</v>
      </c>
      <c r="B437" s="18">
        <v>42663</v>
      </c>
      <c r="C437" s="18">
        <v>42663</v>
      </c>
      <c r="D437" s="7">
        <v>1890</v>
      </c>
      <c r="E437" s="61">
        <v>128196.46</v>
      </c>
      <c r="F437" s="95">
        <v>0</v>
      </c>
      <c r="G437" s="25" t="s">
        <v>1580</v>
      </c>
      <c r="H437" s="25" t="s">
        <v>1580</v>
      </c>
      <c r="I437" s="10" t="s">
        <v>19</v>
      </c>
      <c r="J437" s="133" t="s">
        <v>1522</v>
      </c>
      <c r="K437" s="139" t="s">
        <v>14</v>
      </c>
      <c r="L437" s="5" t="s">
        <v>14</v>
      </c>
      <c r="M437" s="16" t="s">
        <v>1528</v>
      </c>
      <c r="N437" s="8" t="s">
        <v>229</v>
      </c>
      <c r="O437" s="91" t="s">
        <v>1747</v>
      </c>
      <c r="P437" s="45" t="s">
        <v>540</v>
      </c>
      <c r="Q437" s="45" t="s">
        <v>1812</v>
      </c>
    </row>
    <row r="438" spans="1:18" ht="75" x14ac:dyDescent="0.25">
      <c r="A438" s="39">
        <f t="shared" si="6"/>
        <v>430</v>
      </c>
      <c r="B438" s="18">
        <v>42663</v>
      </c>
      <c r="C438" s="18">
        <v>42663</v>
      </c>
      <c r="D438" s="7">
        <v>1891</v>
      </c>
      <c r="E438" s="61">
        <v>30000</v>
      </c>
      <c r="F438" s="95">
        <v>0</v>
      </c>
      <c r="G438" s="25" t="s">
        <v>84</v>
      </c>
      <c r="H438" s="25" t="s">
        <v>84</v>
      </c>
      <c r="I438" s="10" t="s">
        <v>19</v>
      </c>
      <c r="J438" s="133" t="s">
        <v>85</v>
      </c>
      <c r="K438" s="139" t="s">
        <v>14</v>
      </c>
      <c r="L438" s="5" t="s">
        <v>14</v>
      </c>
      <c r="M438" s="16" t="s">
        <v>86</v>
      </c>
      <c r="N438" s="8" t="s">
        <v>87</v>
      </c>
      <c r="O438" s="91" t="s">
        <v>1497</v>
      </c>
      <c r="P438" s="45" t="s">
        <v>551</v>
      </c>
      <c r="Q438" s="45" t="s">
        <v>1815</v>
      </c>
    </row>
    <row r="439" spans="1:18" ht="60" x14ac:dyDescent="0.25">
      <c r="A439" s="39">
        <f t="shared" si="6"/>
        <v>431</v>
      </c>
      <c r="B439" s="18">
        <v>42663</v>
      </c>
      <c r="C439" s="18">
        <v>42663</v>
      </c>
      <c r="D439" s="7">
        <v>1892</v>
      </c>
      <c r="E439" s="61">
        <v>300970.65000000002</v>
      </c>
      <c r="F439" s="95">
        <v>0</v>
      </c>
      <c r="G439" s="25" t="s">
        <v>1477</v>
      </c>
      <c r="H439" s="25" t="s">
        <v>1477</v>
      </c>
      <c r="I439" s="10" t="s">
        <v>19</v>
      </c>
      <c r="J439" s="133" t="s">
        <v>1472</v>
      </c>
      <c r="K439" s="139" t="s">
        <v>26</v>
      </c>
      <c r="L439" s="5" t="s">
        <v>283</v>
      </c>
      <c r="M439" s="16" t="s">
        <v>194</v>
      </c>
      <c r="N439" s="8" t="s">
        <v>1021</v>
      </c>
      <c r="O439" s="91" t="s">
        <v>1748</v>
      </c>
      <c r="P439" s="45" t="s">
        <v>551</v>
      </c>
      <c r="Q439" s="45" t="s">
        <v>1816</v>
      </c>
    </row>
    <row r="440" spans="1:18" ht="75" x14ac:dyDescent="0.25">
      <c r="A440" s="39">
        <f t="shared" si="6"/>
        <v>432</v>
      </c>
      <c r="B440" s="18">
        <v>42663</v>
      </c>
      <c r="C440" s="18">
        <v>42663</v>
      </c>
      <c r="D440" s="7">
        <v>1893</v>
      </c>
      <c r="E440" s="61">
        <v>21633.119999999999</v>
      </c>
      <c r="F440" s="95">
        <v>0</v>
      </c>
      <c r="G440" s="25" t="s">
        <v>1794</v>
      </c>
      <c r="H440" s="25" t="s">
        <v>1794</v>
      </c>
      <c r="I440" s="10" t="s">
        <v>19</v>
      </c>
      <c r="J440" s="133" t="s">
        <v>818</v>
      </c>
      <c r="K440" s="139" t="s">
        <v>14</v>
      </c>
      <c r="L440" s="5" t="s">
        <v>14</v>
      </c>
      <c r="M440" s="16" t="s">
        <v>1761</v>
      </c>
      <c r="N440" s="8" t="s">
        <v>1022</v>
      </c>
      <c r="O440" s="91" t="s">
        <v>1749</v>
      </c>
      <c r="P440" s="45" t="s">
        <v>2263</v>
      </c>
      <c r="Q440" s="45" t="s">
        <v>1814</v>
      </c>
    </row>
    <row r="441" spans="1:18" ht="60" x14ac:dyDescent="0.25">
      <c r="A441" s="39">
        <f t="shared" si="6"/>
        <v>433</v>
      </c>
      <c r="B441" s="18">
        <v>42663</v>
      </c>
      <c r="C441" s="18">
        <v>42663</v>
      </c>
      <c r="D441" s="7">
        <v>31</v>
      </c>
      <c r="E441" s="61">
        <v>351913.8</v>
      </c>
      <c r="F441" s="95">
        <v>0</v>
      </c>
      <c r="G441" s="25" t="s">
        <v>1216</v>
      </c>
      <c r="H441" s="25" t="s">
        <v>1216</v>
      </c>
      <c r="I441" s="10" t="s">
        <v>118</v>
      </c>
      <c r="J441" s="133" t="s">
        <v>1010</v>
      </c>
      <c r="K441" s="131" t="s">
        <v>14</v>
      </c>
      <c r="L441" s="5" t="s">
        <v>14</v>
      </c>
      <c r="M441" s="16" t="s">
        <v>45</v>
      </c>
      <c r="N441" s="8" t="s">
        <v>510</v>
      </c>
      <c r="O441" s="91" t="s">
        <v>1750</v>
      </c>
      <c r="P441" s="45" t="s">
        <v>577</v>
      </c>
      <c r="Q441" s="45" t="s">
        <v>1762</v>
      </c>
    </row>
    <row r="442" spans="1:18" ht="60" x14ac:dyDescent="0.25">
      <c r="A442" s="39">
        <f t="shared" si="6"/>
        <v>434</v>
      </c>
      <c r="B442" s="18">
        <v>42663</v>
      </c>
      <c r="C442" s="18">
        <v>42663</v>
      </c>
      <c r="D442" s="7">
        <v>32</v>
      </c>
      <c r="E442" s="61">
        <v>594963.59</v>
      </c>
      <c r="F442" s="95">
        <v>0</v>
      </c>
      <c r="G442" s="25" t="s">
        <v>1756</v>
      </c>
      <c r="H442" s="25" t="s">
        <v>1756</v>
      </c>
      <c r="I442" s="10" t="s">
        <v>118</v>
      </c>
      <c r="J442" s="133" t="s">
        <v>1571</v>
      </c>
      <c r="K442" s="131" t="s">
        <v>14</v>
      </c>
      <c r="L442" s="5" t="s">
        <v>14</v>
      </c>
      <c r="M442" s="16" t="s">
        <v>1020</v>
      </c>
      <c r="N442" s="8" t="s">
        <v>1755</v>
      </c>
      <c r="O442" s="91" t="s">
        <v>1751</v>
      </c>
      <c r="P442" s="45" t="s">
        <v>551</v>
      </c>
      <c r="Q442" s="45" t="s">
        <v>1830</v>
      </c>
      <c r="R442" s="157"/>
    </row>
    <row r="443" spans="1:18" ht="60" x14ac:dyDescent="0.25">
      <c r="A443" s="39">
        <f t="shared" si="6"/>
        <v>435</v>
      </c>
      <c r="B443" s="18">
        <v>42663</v>
      </c>
      <c r="C443" s="18">
        <v>42663</v>
      </c>
      <c r="D443" s="7">
        <v>4472</v>
      </c>
      <c r="E443" s="61">
        <v>370000</v>
      </c>
      <c r="F443" s="95">
        <v>0</v>
      </c>
      <c r="G443" s="25" t="s">
        <v>1768</v>
      </c>
      <c r="H443" s="25" t="s">
        <v>1768</v>
      </c>
      <c r="I443" s="10" t="s">
        <v>12</v>
      </c>
      <c r="J443" s="133" t="s">
        <v>1754</v>
      </c>
      <c r="K443" s="139" t="s">
        <v>27</v>
      </c>
      <c r="L443" s="5" t="s">
        <v>27</v>
      </c>
      <c r="M443" s="16" t="s">
        <v>1757</v>
      </c>
      <c r="N443" s="8" t="s">
        <v>1021</v>
      </c>
      <c r="O443" s="91" t="s">
        <v>1752</v>
      </c>
      <c r="P443" s="45" t="s">
        <v>551</v>
      </c>
      <c r="Q443" s="45" t="s">
        <v>1769</v>
      </c>
    </row>
    <row r="444" spans="1:18" ht="60" x14ac:dyDescent="0.25">
      <c r="A444" s="39">
        <f t="shared" si="6"/>
        <v>436</v>
      </c>
      <c r="B444" s="18">
        <v>42664</v>
      </c>
      <c r="C444" s="18">
        <v>42664</v>
      </c>
      <c r="D444" s="7">
        <v>1901</v>
      </c>
      <c r="E444" s="61">
        <v>299468.15999999997</v>
      </c>
      <c r="F444" s="95">
        <v>0</v>
      </c>
      <c r="G444" s="25" t="s">
        <v>1800</v>
      </c>
      <c r="H444" s="25" t="s">
        <v>1800</v>
      </c>
      <c r="I444" s="10" t="s">
        <v>19</v>
      </c>
      <c r="J444" s="133" t="s">
        <v>1002</v>
      </c>
      <c r="K444" s="131" t="s">
        <v>14</v>
      </c>
      <c r="L444" s="5" t="s">
        <v>14</v>
      </c>
      <c r="M444" s="16" t="s">
        <v>774</v>
      </c>
      <c r="N444" s="8" t="s">
        <v>1799</v>
      </c>
      <c r="O444" s="91" t="s">
        <v>1770</v>
      </c>
      <c r="P444" s="45" t="s">
        <v>551</v>
      </c>
      <c r="Q444" s="45" t="s">
        <v>1821</v>
      </c>
    </row>
    <row r="445" spans="1:18" ht="60" x14ac:dyDescent="0.25">
      <c r="A445" s="39">
        <f t="shared" si="6"/>
        <v>437</v>
      </c>
      <c r="B445" s="18">
        <v>42664</v>
      </c>
      <c r="C445" s="18">
        <v>42664</v>
      </c>
      <c r="D445" s="7">
        <v>1902</v>
      </c>
      <c r="E445" s="61">
        <v>51179.199999999997</v>
      </c>
      <c r="F445" s="95">
        <v>0</v>
      </c>
      <c r="G445" s="25" t="s">
        <v>1796</v>
      </c>
      <c r="H445" s="25" t="s">
        <v>1796</v>
      </c>
      <c r="I445" s="10" t="s">
        <v>19</v>
      </c>
      <c r="J445" s="133" t="s">
        <v>1775</v>
      </c>
      <c r="K445" s="131" t="s">
        <v>14</v>
      </c>
      <c r="L445" s="5" t="s">
        <v>14</v>
      </c>
      <c r="M445" s="16" t="s">
        <v>60</v>
      </c>
      <c r="N445" s="8" t="s">
        <v>56</v>
      </c>
      <c r="O445" s="91" t="s">
        <v>1771</v>
      </c>
      <c r="P445" s="45" t="s">
        <v>540</v>
      </c>
      <c r="Q445" s="45" t="s">
        <v>1820</v>
      </c>
    </row>
    <row r="446" spans="1:18" ht="75" x14ac:dyDescent="0.25">
      <c r="A446" s="39">
        <f t="shared" si="6"/>
        <v>438</v>
      </c>
      <c r="B446" s="18">
        <v>42664</v>
      </c>
      <c r="C446" s="18">
        <v>42664</v>
      </c>
      <c r="D446" s="7">
        <v>1900</v>
      </c>
      <c r="E446" s="61">
        <v>321157.89</v>
      </c>
      <c r="F446" s="95">
        <v>0</v>
      </c>
      <c r="G446" s="25" t="s">
        <v>1063</v>
      </c>
      <c r="H446" s="25" t="s">
        <v>1063</v>
      </c>
      <c r="I446" s="10" t="s">
        <v>19</v>
      </c>
      <c r="J446" s="133" t="s">
        <v>975</v>
      </c>
      <c r="K446" s="131" t="s">
        <v>14</v>
      </c>
      <c r="L446" s="5" t="s">
        <v>14</v>
      </c>
      <c r="M446" s="16" t="s">
        <v>1031</v>
      </c>
      <c r="N446" s="8" t="s">
        <v>1015</v>
      </c>
      <c r="O446" s="91" t="s">
        <v>1772</v>
      </c>
      <c r="P446" s="45" t="s">
        <v>1064</v>
      </c>
      <c r="Q446" s="45" t="s">
        <v>1819</v>
      </c>
    </row>
    <row r="447" spans="1:18" ht="60" x14ac:dyDescent="0.25">
      <c r="A447" s="39">
        <f t="shared" si="6"/>
        <v>439</v>
      </c>
      <c r="B447" s="18">
        <v>42664</v>
      </c>
      <c r="C447" s="18">
        <v>42664</v>
      </c>
      <c r="D447" s="7">
        <v>1903</v>
      </c>
      <c r="E447" s="61">
        <v>223758</v>
      </c>
      <c r="F447" s="95">
        <v>0</v>
      </c>
      <c r="G447" s="25" t="s">
        <v>239</v>
      </c>
      <c r="H447" s="25" t="s">
        <v>239</v>
      </c>
      <c r="I447" s="10" t="s">
        <v>19</v>
      </c>
      <c r="J447" s="133" t="s">
        <v>1522</v>
      </c>
      <c r="K447" s="131" t="s">
        <v>14</v>
      </c>
      <c r="L447" s="5" t="s">
        <v>14</v>
      </c>
      <c r="M447" s="16" t="s">
        <v>180</v>
      </c>
      <c r="N447" s="8" t="s">
        <v>241</v>
      </c>
      <c r="O447" s="91" t="s">
        <v>1773</v>
      </c>
      <c r="P447" s="45" t="s">
        <v>549</v>
      </c>
      <c r="Q447" s="45" t="s">
        <v>1817</v>
      </c>
    </row>
    <row r="448" spans="1:18" ht="60" x14ac:dyDescent="0.25">
      <c r="A448" s="39">
        <f t="shared" si="6"/>
        <v>440</v>
      </c>
      <c r="B448" s="18">
        <v>42664</v>
      </c>
      <c r="C448" s="18">
        <v>42664</v>
      </c>
      <c r="D448" s="7">
        <v>1904</v>
      </c>
      <c r="E448" s="61">
        <v>89533.73</v>
      </c>
      <c r="F448" s="95">
        <v>0</v>
      </c>
      <c r="G448" s="25" t="s">
        <v>1797</v>
      </c>
      <c r="H448" s="25" t="s">
        <v>1797</v>
      </c>
      <c r="I448" s="10" t="s">
        <v>19</v>
      </c>
      <c r="J448" s="133" t="s">
        <v>1430</v>
      </c>
      <c r="K448" s="131" t="s">
        <v>14</v>
      </c>
      <c r="L448" s="5" t="s">
        <v>14</v>
      </c>
      <c r="M448" s="16" t="s">
        <v>1795</v>
      </c>
      <c r="N448" s="8" t="s">
        <v>142</v>
      </c>
      <c r="O448" s="91" t="s">
        <v>1774</v>
      </c>
      <c r="P448" s="45" t="s">
        <v>546</v>
      </c>
      <c r="Q448" s="45" t="s">
        <v>1822</v>
      </c>
    </row>
    <row r="449" spans="1:17" ht="45" x14ac:dyDescent="0.25">
      <c r="A449" s="39">
        <f t="shared" si="6"/>
        <v>441</v>
      </c>
      <c r="B449" s="18">
        <v>42667</v>
      </c>
      <c r="C449" s="18">
        <v>42667</v>
      </c>
      <c r="D449" s="7">
        <v>38</v>
      </c>
      <c r="E449" s="61">
        <v>-37471.86</v>
      </c>
      <c r="F449" s="95">
        <v>0</v>
      </c>
      <c r="G449" s="25" t="s">
        <v>941</v>
      </c>
      <c r="H449" s="25" t="s">
        <v>941</v>
      </c>
      <c r="I449" s="10" t="s">
        <v>387</v>
      </c>
      <c r="J449" s="133" t="s">
        <v>821</v>
      </c>
      <c r="K449" s="131" t="s">
        <v>14</v>
      </c>
      <c r="L449" s="5" t="s">
        <v>14</v>
      </c>
      <c r="M449" s="16" t="s">
        <v>322</v>
      </c>
      <c r="N449" s="8" t="s">
        <v>148</v>
      </c>
      <c r="O449" s="91" t="s">
        <v>1916</v>
      </c>
      <c r="P449" s="19" t="s">
        <v>946</v>
      </c>
      <c r="Q449" s="45" t="s">
        <v>805</v>
      </c>
    </row>
    <row r="450" spans="1:17" ht="60" x14ac:dyDescent="0.25">
      <c r="A450" s="39">
        <f t="shared" si="6"/>
        <v>442</v>
      </c>
      <c r="B450" s="18">
        <v>42669</v>
      </c>
      <c r="C450" s="18">
        <v>42669</v>
      </c>
      <c r="D450" s="7">
        <v>1922</v>
      </c>
      <c r="E450" s="61">
        <v>350309.62</v>
      </c>
      <c r="F450" s="95">
        <v>0</v>
      </c>
      <c r="G450" s="25" t="s">
        <v>1790</v>
      </c>
      <c r="H450" s="25" t="s">
        <v>1790</v>
      </c>
      <c r="I450" s="10" t="s">
        <v>19</v>
      </c>
      <c r="J450" s="133" t="s">
        <v>1472</v>
      </c>
      <c r="K450" s="131" t="s">
        <v>14</v>
      </c>
      <c r="L450" s="5" t="s">
        <v>14</v>
      </c>
      <c r="M450" s="16" t="s">
        <v>1789</v>
      </c>
      <c r="N450" s="8" t="s">
        <v>203</v>
      </c>
      <c r="O450" s="91" t="s">
        <v>1778</v>
      </c>
      <c r="P450" s="45" t="s">
        <v>551</v>
      </c>
      <c r="Q450" s="45" t="s">
        <v>1818</v>
      </c>
    </row>
    <row r="451" spans="1:17" ht="75" x14ac:dyDescent="0.25">
      <c r="A451" s="39">
        <f t="shared" si="6"/>
        <v>443</v>
      </c>
      <c r="B451" s="18">
        <v>42669</v>
      </c>
      <c r="C451" s="18">
        <v>42669</v>
      </c>
      <c r="D451" s="7">
        <v>1923</v>
      </c>
      <c r="E451" s="61">
        <v>895669.56</v>
      </c>
      <c r="F451" s="95">
        <v>0</v>
      </c>
      <c r="G451" s="25" t="s">
        <v>1787</v>
      </c>
      <c r="H451" s="25" t="s">
        <v>1787</v>
      </c>
      <c r="I451" s="10" t="s">
        <v>19</v>
      </c>
      <c r="J451" s="133" t="s">
        <v>1776</v>
      </c>
      <c r="K451" s="139" t="s">
        <v>14</v>
      </c>
      <c r="L451" s="5" t="s">
        <v>14</v>
      </c>
      <c r="M451" s="16" t="s">
        <v>1757</v>
      </c>
      <c r="N451" s="8" t="s">
        <v>56</v>
      </c>
      <c r="O451" s="91" t="s">
        <v>1779</v>
      </c>
      <c r="P451" s="45" t="s">
        <v>540</v>
      </c>
      <c r="Q451" s="45" t="s">
        <v>1806</v>
      </c>
    </row>
    <row r="452" spans="1:17" ht="75" x14ac:dyDescent="0.25">
      <c r="A452" s="39">
        <f t="shared" si="6"/>
        <v>444</v>
      </c>
      <c r="B452" s="18">
        <v>42669</v>
      </c>
      <c r="C452" s="18">
        <v>42669</v>
      </c>
      <c r="D452" s="7">
        <v>1921</v>
      </c>
      <c r="E452" s="61">
        <v>140002.79999999999</v>
      </c>
      <c r="F452" s="95">
        <v>0</v>
      </c>
      <c r="G452" s="11" t="s">
        <v>112</v>
      </c>
      <c r="H452" s="11" t="s">
        <v>112</v>
      </c>
      <c r="I452" s="10" t="s">
        <v>387</v>
      </c>
      <c r="J452" s="133" t="s">
        <v>403</v>
      </c>
      <c r="K452" s="6" t="s">
        <v>14</v>
      </c>
      <c r="L452" s="5" t="s">
        <v>14</v>
      </c>
      <c r="M452" s="16" t="s">
        <v>114</v>
      </c>
      <c r="N452" s="8" t="s">
        <v>115</v>
      </c>
      <c r="O452" s="91" t="s">
        <v>1780</v>
      </c>
      <c r="P452" s="10" t="s">
        <v>573</v>
      </c>
      <c r="Q452" s="45" t="s">
        <v>1823</v>
      </c>
    </row>
    <row r="453" spans="1:17" ht="75" x14ac:dyDescent="0.25">
      <c r="A453" s="39">
        <f t="shared" si="6"/>
        <v>445</v>
      </c>
      <c r="B453" s="18">
        <v>42669</v>
      </c>
      <c r="C453" s="18">
        <v>42669</v>
      </c>
      <c r="D453" s="7">
        <v>1920</v>
      </c>
      <c r="E453" s="61">
        <v>630000</v>
      </c>
      <c r="F453" s="95">
        <v>0</v>
      </c>
      <c r="G453" s="58" t="s">
        <v>1416</v>
      </c>
      <c r="H453" s="58" t="s">
        <v>1416</v>
      </c>
      <c r="I453" s="45" t="s">
        <v>19</v>
      </c>
      <c r="J453" s="133" t="s">
        <v>1397</v>
      </c>
      <c r="K453" s="6" t="s">
        <v>14</v>
      </c>
      <c r="L453" s="5" t="s">
        <v>14</v>
      </c>
      <c r="M453" s="16" t="s">
        <v>65</v>
      </c>
      <c r="N453" s="8" t="s">
        <v>1413</v>
      </c>
      <c r="O453" s="91" t="s">
        <v>1781</v>
      </c>
      <c r="P453" s="45" t="s">
        <v>551</v>
      </c>
      <c r="Q453" s="45" t="s">
        <v>1825</v>
      </c>
    </row>
    <row r="454" spans="1:17" ht="90" x14ac:dyDescent="0.25">
      <c r="A454" s="39">
        <f t="shared" si="6"/>
        <v>446</v>
      </c>
      <c r="B454" s="18">
        <v>42669</v>
      </c>
      <c r="C454" s="18">
        <v>42669</v>
      </c>
      <c r="D454" s="7">
        <v>1919</v>
      </c>
      <c r="E454" s="61">
        <v>31900</v>
      </c>
      <c r="F454" s="95">
        <v>0</v>
      </c>
      <c r="G454" s="25" t="s">
        <v>894</v>
      </c>
      <c r="H454" s="25" t="s">
        <v>741</v>
      </c>
      <c r="I454" s="10" t="s">
        <v>387</v>
      </c>
      <c r="J454" s="133" t="s">
        <v>740</v>
      </c>
      <c r="K454" s="131" t="s">
        <v>14</v>
      </c>
      <c r="L454" s="5" t="s">
        <v>14</v>
      </c>
      <c r="M454" s="16" t="s">
        <v>768</v>
      </c>
      <c r="N454" s="8" t="s">
        <v>771</v>
      </c>
      <c r="O454" s="91" t="s">
        <v>1782</v>
      </c>
      <c r="P454" s="45" t="s">
        <v>551</v>
      </c>
      <c r="Q454" s="45" t="s">
        <v>1827</v>
      </c>
    </row>
    <row r="455" spans="1:17" ht="75" x14ac:dyDescent="0.25">
      <c r="A455" s="39">
        <f t="shared" si="6"/>
        <v>447</v>
      </c>
      <c r="B455" s="18">
        <v>42669</v>
      </c>
      <c r="C455" s="18">
        <v>42669</v>
      </c>
      <c r="D455" s="7">
        <v>1918</v>
      </c>
      <c r="E455" s="61">
        <v>303975</v>
      </c>
      <c r="F455" s="95">
        <v>0</v>
      </c>
      <c r="G455" s="25" t="s">
        <v>874</v>
      </c>
      <c r="H455" s="25" t="s">
        <v>874</v>
      </c>
      <c r="I455" s="10" t="s">
        <v>387</v>
      </c>
      <c r="J455" s="133" t="s">
        <v>814</v>
      </c>
      <c r="K455" s="131" t="s">
        <v>14</v>
      </c>
      <c r="L455" s="5" t="s">
        <v>14</v>
      </c>
      <c r="M455" s="16" t="s">
        <v>872</v>
      </c>
      <c r="N455" s="8" t="s">
        <v>458</v>
      </c>
      <c r="O455" s="91" t="s">
        <v>1783</v>
      </c>
      <c r="P455" s="45" t="s">
        <v>549</v>
      </c>
      <c r="Q455" s="45" t="s">
        <v>1826</v>
      </c>
    </row>
    <row r="456" spans="1:17" ht="60" x14ac:dyDescent="0.25">
      <c r="A456" s="39">
        <f t="shared" si="6"/>
        <v>448</v>
      </c>
      <c r="B456" s="18">
        <v>42669</v>
      </c>
      <c r="C456" s="18">
        <v>42669</v>
      </c>
      <c r="D456" s="7">
        <v>4605</v>
      </c>
      <c r="E456" s="61">
        <v>320904</v>
      </c>
      <c r="F456" s="95">
        <v>0</v>
      </c>
      <c r="G456" s="25" t="s">
        <v>1290</v>
      </c>
      <c r="H456" s="25" t="s">
        <v>1290</v>
      </c>
      <c r="I456" s="10" t="s">
        <v>12</v>
      </c>
      <c r="J456" s="133" t="s">
        <v>983</v>
      </c>
      <c r="K456" s="6" t="s">
        <v>14</v>
      </c>
      <c r="L456" s="5" t="s">
        <v>14</v>
      </c>
      <c r="M456" s="16" t="s">
        <v>1017</v>
      </c>
      <c r="N456" s="8" t="s">
        <v>1264</v>
      </c>
      <c r="O456" s="91" t="s">
        <v>1784</v>
      </c>
      <c r="P456" s="45" t="s">
        <v>577</v>
      </c>
      <c r="Q456" s="45" t="s">
        <v>1824</v>
      </c>
    </row>
    <row r="457" spans="1:17" ht="75" x14ac:dyDescent="0.25">
      <c r="A457" s="39">
        <f t="shared" si="6"/>
        <v>449</v>
      </c>
      <c r="B457" s="18">
        <v>42669</v>
      </c>
      <c r="C457" s="18">
        <v>42669</v>
      </c>
      <c r="D457" s="7">
        <v>4606</v>
      </c>
      <c r="E457" s="61">
        <v>844426.1</v>
      </c>
      <c r="F457" s="95">
        <v>0</v>
      </c>
      <c r="G457" s="25" t="s">
        <v>1482</v>
      </c>
      <c r="H457" s="25" t="s">
        <v>1482</v>
      </c>
      <c r="I457" s="10" t="s">
        <v>12</v>
      </c>
      <c r="J457" s="133" t="s">
        <v>1467</v>
      </c>
      <c r="K457" s="131" t="s">
        <v>14</v>
      </c>
      <c r="L457" s="5" t="s">
        <v>14</v>
      </c>
      <c r="M457" s="16" t="s">
        <v>1536</v>
      </c>
      <c r="N457" s="8" t="s">
        <v>195</v>
      </c>
      <c r="O457" s="91" t="s">
        <v>1785</v>
      </c>
      <c r="P457" s="45" t="s">
        <v>551</v>
      </c>
      <c r="Q457" s="45" t="s">
        <v>1805</v>
      </c>
    </row>
    <row r="458" spans="1:17" ht="60" x14ac:dyDescent="0.25">
      <c r="A458" s="39">
        <f t="shared" si="6"/>
        <v>450</v>
      </c>
      <c r="B458" s="18">
        <v>42669</v>
      </c>
      <c r="C458" s="18">
        <v>42669</v>
      </c>
      <c r="D458" s="7">
        <v>4607</v>
      </c>
      <c r="E458" s="61">
        <v>70000</v>
      </c>
      <c r="F458" s="95">
        <v>0</v>
      </c>
      <c r="G458" s="25" t="s">
        <v>1803</v>
      </c>
      <c r="H458" s="25" t="s">
        <v>1803</v>
      </c>
      <c r="I458" s="10" t="s">
        <v>12</v>
      </c>
      <c r="J458" s="133" t="s">
        <v>1777</v>
      </c>
      <c r="K458" s="131" t="s">
        <v>26</v>
      </c>
      <c r="L458" s="5" t="s">
        <v>1801</v>
      </c>
      <c r="M458" s="16" t="s">
        <v>1802</v>
      </c>
      <c r="N458" s="8" t="s">
        <v>1021</v>
      </c>
      <c r="O458" s="91" t="s">
        <v>1786</v>
      </c>
      <c r="P458" s="45" t="s">
        <v>551</v>
      </c>
      <c r="Q458" s="45" t="s">
        <v>1828</v>
      </c>
    </row>
    <row r="459" spans="1:17" ht="60" x14ac:dyDescent="0.25">
      <c r="A459" s="39">
        <f t="shared" si="6"/>
        <v>451</v>
      </c>
      <c r="B459" s="18">
        <v>42670</v>
      </c>
      <c r="C459" s="18">
        <v>42670</v>
      </c>
      <c r="D459" s="7">
        <v>1943</v>
      </c>
      <c r="E459" s="61">
        <v>9416.09</v>
      </c>
      <c r="F459" s="95">
        <v>0</v>
      </c>
      <c r="G459" s="25" t="s">
        <v>1477</v>
      </c>
      <c r="H459" s="25" t="s">
        <v>1477</v>
      </c>
      <c r="I459" s="10" t="s">
        <v>19</v>
      </c>
      <c r="J459" s="133" t="s">
        <v>1793</v>
      </c>
      <c r="K459" s="131" t="s">
        <v>26</v>
      </c>
      <c r="L459" s="5" t="s">
        <v>283</v>
      </c>
      <c r="M459" s="16" t="s">
        <v>194</v>
      </c>
      <c r="N459" s="8" t="s">
        <v>1021</v>
      </c>
      <c r="O459" s="91" t="s">
        <v>1791</v>
      </c>
      <c r="P459" s="45" t="s">
        <v>957</v>
      </c>
      <c r="Q459" s="45" t="s">
        <v>1807</v>
      </c>
    </row>
    <row r="460" spans="1:17" ht="75" x14ac:dyDescent="0.25">
      <c r="A460" s="39">
        <f t="shared" si="6"/>
        <v>452</v>
      </c>
      <c r="B460" s="18">
        <v>42670</v>
      </c>
      <c r="C460" s="18">
        <v>42670</v>
      </c>
      <c r="D460" s="7">
        <v>1941</v>
      </c>
      <c r="E460" s="61">
        <v>413000</v>
      </c>
      <c r="F460" s="95">
        <v>0</v>
      </c>
      <c r="G460" s="25" t="s">
        <v>1062</v>
      </c>
      <c r="H460" s="25" t="s">
        <v>1062</v>
      </c>
      <c r="I460" s="10" t="s">
        <v>19</v>
      </c>
      <c r="J460" s="133" t="s">
        <v>1002</v>
      </c>
      <c r="K460" s="131" t="s">
        <v>14</v>
      </c>
      <c r="L460" s="5" t="s">
        <v>14</v>
      </c>
      <c r="M460" s="16" t="s">
        <v>774</v>
      </c>
      <c r="N460" s="8" t="s">
        <v>501</v>
      </c>
      <c r="O460" s="91" t="s">
        <v>1792</v>
      </c>
      <c r="P460" s="45" t="s">
        <v>551</v>
      </c>
      <c r="Q460" s="45" t="s">
        <v>1829</v>
      </c>
    </row>
    <row r="461" spans="1:17" ht="45" x14ac:dyDescent="0.25">
      <c r="A461" s="39">
        <f t="shared" si="6"/>
        <v>453</v>
      </c>
      <c r="B461" s="18">
        <v>42675</v>
      </c>
      <c r="C461" s="18">
        <v>42675</v>
      </c>
      <c r="D461" s="7">
        <v>892</v>
      </c>
      <c r="E461" s="61">
        <v>-30000</v>
      </c>
      <c r="F461" s="95">
        <v>0</v>
      </c>
      <c r="G461" s="25" t="s">
        <v>107</v>
      </c>
      <c r="H461" s="25" t="s">
        <v>107</v>
      </c>
      <c r="I461" s="25" t="s">
        <v>107</v>
      </c>
      <c r="J461" s="45" t="s">
        <v>108</v>
      </c>
      <c r="K461" s="45" t="s">
        <v>14</v>
      </c>
      <c r="L461" s="45" t="s">
        <v>14</v>
      </c>
      <c r="M461" s="16" t="s">
        <v>109</v>
      </c>
      <c r="N461" s="8" t="s">
        <v>110</v>
      </c>
      <c r="O461" s="94" t="s">
        <v>1904</v>
      </c>
      <c r="P461" s="45" t="s">
        <v>551</v>
      </c>
      <c r="Q461" s="45" t="s">
        <v>805</v>
      </c>
    </row>
    <row r="462" spans="1:17" ht="60" x14ac:dyDescent="0.25">
      <c r="A462" s="39">
        <f t="shared" si="6"/>
        <v>454</v>
      </c>
      <c r="B462" s="18">
        <v>42676</v>
      </c>
      <c r="C462" s="18">
        <v>42676</v>
      </c>
      <c r="D462" s="7">
        <v>1957</v>
      </c>
      <c r="E462" s="61">
        <v>60000</v>
      </c>
      <c r="F462" s="95">
        <v>0</v>
      </c>
      <c r="G462" s="58" t="s">
        <v>259</v>
      </c>
      <c r="H462" s="58" t="s">
        <v>259</v>
      </c>
      <c r="I462" s="45" t="s">
        <v>19</v>
      </c>
      <c r="J462" s="133" t="s">
        <v>983</v>
      </c>
      <c r="K462" s="131" t="s">
        <v>14</v>
      </c>
      <c r="L462" s="5" t="s">
        <v>14</v>
      </c>
      <c r="M462" s="16" t="s">
        <v>109</v>
      </c>
      <c r="N462" s="8" t="s">
        <v>261</v>
      </c>
      <c r="O462" s="91" t="s">
        <v>1831</v>
      </c>
      <c r="P462" s="45" t="s">
        <v>577</v>
      </c>
      <c r="Q462" s="45" t="s">
        <v>1838</v>
      </c>
    </row>
    <row r="463" spans="1:17" ht="75" x14ac:dyDescent="0.25">
      <c r="A463" s="39">
        <f t="shared" si="6"/>
        <v>455</v>
      </c>
      <c r="B463" s="18">
        <v>42676</v>
      </c>
      <c r="C463" s="18">
        <v>42676</v>
      </c>
      <c r="D463" s="7">
        <v>1958</v>
      </c>
      <c r="E463" s="61">
        <v>238900.2</v>
      </c>
      <c r="F463" s="95">
        <v>0</v>
      </c>
      <c r="G463" s="25" t="s">
        <v>1562</v>
      </c>
      <c r="H463" s="25" t="s">
        <v>1562</v>
      </c>
      <c r="I463" s="10" t="s">
        <v>19</v>
      </c>
      <c r="J463" s="133" t="s">
        <v>988</v>
      </c>
      <c r="K463" s="131" t="s">
        <v>14</v>
      </c>
      <c r="L463" s="5" t="s">
        <v>14</v>
      </c>
      <c r="M463" s="16" t="s">
        <v>65</v>
      </c>
      <c r="N463" s="8" t="s">
        <v>1531</v>
      </c>
      <c r="O463" s="91" t="s">
        <v>1832</v>
      </c>
      <c r="P463" s="45" t="s">
        <v>540</v>
      </c>
      <c r="Q463" s="45" t="s">
        <v>1839</v>
      </c>
    </row>
    <row r="464" spans="1:17" ht="75" x14ac:dyDescent="0.25">
      <c r="A464" s="39">
        <f t="shared" si="6"/>
        <v>456</v>
      </c>
      <c r="B464" s="18">
        <v>42676</v>
      </c>
      <c r="C464" s="18">
        <v>42676</v>
      </c>
      <c r="D464" s="7">
        <v>34</v>
      </c>
      <c r="E464" s="61">
        <v>109016.31</v>
      </c>
      <c r="F464" s="95">
        <v>0</v>
      </c>
      <c r="G464" s="25" t="s">
        <v>1483</v>
      </c>
      <c r="H464" s="25" t="s">
        <v>1483</v>
      </c>
      <c r="I464" s="10" t="s">
        <v>118</v>
      </c>
      <c r="J464" s="133" t="s">
        <v>975</v>
      </c>
      <c r="K464" s="131" t="s">
        <v>14</v>
      </c>
      <c r="L464" s="5" t="s">
        <v>14</v>
      </c>
      <c r="M464" s="16" t="s">
        <v>1031</v>
      </c>
      <c r="N464" s="8" t="s">
        <v>510</v>
      </c>
      <c r="O464" s="91" t="s">
        <v>1833</v>
      </c>
      <c r="P464" s="45" t="s">
        <v>546</v>
      </c>
      <c r="Q464" s="45" t="s">
        <v>1836</v>
      </c>
    </row>
    <row r="465" spans="1:17" ht="75" x14ac:dyDescent="0.25">
      <c r="A465" s="39">
        <f t="shared" si="6"/>
        <v>457</v>
      </c>
      <c r="B465" s="18">
        <v>42676</v>
      </c>
      <c r="C465" s="18">
        <v>42676</v>
      </c>
      <c r="D465" s="7">
        <v>1960</v>
      </c>
      <c r="E465" s="61">
        <v>30000</v>
      </c>
      <c r="F465" s="95">
        <v>0</v>
      </c>
      <c r="G465" s="25" t="s">
        <v>84</v>
      </c>
      <c r="H465" s="25" t="s">
        <v>84</v>
      </c>
      <c r="I465" s="10" t="s">
        <v>19</v>
      </c>
      <c r="J465" s="133" t="s">
        <v>85</v>
      </c>
      <c r="K465" s="131" t="s">
        <v>14</v>
      </c>
      <c r="L465" s="5" t="s">
        <v>14</v>
      </c>
      <c r="M465" s="16" t="s">
        <v>86</v>
      </c>
      <c r="N465" s="8" t="s">
        <v>87</v>
      </c>
      <c r="O465" s="91" t="s">
        <v>1497</v>
      </c>
      <c r="P465" s="45" t="s">
        <v>551</v>
      </c>
      <c r="Q465" s="45" t="s">
        <v>1837</v>
      </c>
    </row>
    <row r="466" spans="1:17" ht="60" x14ac:dyDescent="0.25">
      <c r="A466" s="39">
        <f t="shared" si="6"/>
        <v>458</v>
      </c>
      <c r="B466" s="18">
        <v>42676</v>
      </c>
      <c r="C466" s="18">
        <v>42676</v>
      </c>
      <c r="D466" s="7">
        <v>1959</v>
      </c>
      <c r="E466" s="61">
        <v>168000</v>
      </c>
      <c r="F466" s="95">
        <v>0</v>
      </c>
      <c r="G466" s="25" t="s">
        <v>1600</v>
      </c>
      <c r="H466" s="25" t="s">
        <v>1600</v>
      </c>
      <c r="I466" s="10" t="s">
        <v>19</v>
      </c>
      <c r="J466" s="133" t="s">
        <v>1592</v>
      </c>
      <c r="K466" s="131" t="s">
        <v>14</v>
      </c>
      <c r="L466" s="5" t="s">
        <v>14</v>
      </c>
      <c r="M466" s="16" t="s">
        <v>917</v>
      </c>
      <c r="N466" s="8" t="s">
        <v>1599</v>
      </c>
      <c r="O466" s="91" t="s">
        <v>1834</v>
      </c>
      <c r="P466" s="45" t="s">
        <v>551</v>
      </c>
      <c r="Q466" s="45" t="s">
        <v>1835</v>
      </c>
    </row>
    <row r="467" spans="1:17" ht="75" x14ac:dyDescent="0.25">
      <c r="A467" s="39">
        <f t="shared" ref="A467:A530" si="7">A466+1</f>
        <v>459</v>
      </c>
      <c r="B467" s="18">
        <v>42677</v>
      </c>
      <c r="C467" s="18">
        <v>42677</v>
      </c>
      <c r="D467" s="7">
        <v>1956</v>
      </c>
      <c r="E467" s="61">
        <v>1286309.98</v>
      </c>
      <c r="F467" s="95">
        <v>0</v>
      </c>
      <c r="G467" s="25" t="s">
        <v>1271</v>
      </c>
      <c r="H467" s="25" t="s">
        <v>1271</v>
      </c>
      <c r="I467" s="10" t="s">
        <v>19</v>
      </c>
      <c r="J467" s="133" t="s">
        <v>54</v>
      </c>
      <c r="K467" s="131" t="s">
        <v>14</v>
      </c>
      <c r="L467" s="5" t="s">
        <v>14</v>
      </c>
      <c r="M467" s="16" t="s">
        <v>252</v>
      </c>
      <c r="N467" s="8" t="s">
        <v>1021</v>
      </c>
      <c r="O467" s="91" t="s">
        <v>1841</v>
      </c>
      <c r="P467" s="45" t="s">
        <v>551</v>
      </c>
      <c r="Q467" s="45" t="s">
        <v>1857</v>
      </c>
    </row>
    <row r="468" spans="1:17" ht="60" x14ac:dyDescent="0.25">
      <c r="A468" s="39">
        <f t="shared" si="7"/>
        <v>460</v>
      </c>
      <c r="B468" s="18">
        <v>42682</v>
      </c>
      <c r="C468" s="18">
        <v>42682</v>
      </c>
      <c r="D468" s="7">
        <v>4857</v>
      </c>
      <c r="E468" s="61">
        <v>176055.99</v>
      </c>
      <c r="F468" s="95">
        <v>0</v>
      </c>
      <c r="G468" s="25" t="s">
        <v>1855</v>
      </c>
      <c r="H468" s="25" t="s">
        <v>1855</v>
      </c>
      <c r="I468" s="10" t="s">
        <v>12</v>
      </c>
      <c r="J468" s="133" t="s">
        <v>1472</v>
      </c>
      <c r="K468" s="131" t="s">
        <v>14</v>
      </c>
      <c r="L468" s="5" t="s">
        <v>14</v>
      </c>
      <c r="M468" s="16" t="s">
        <v>1845</v>
      </c>
      <c r="N468" s="8" t="s">
        <v>1844</v>
      </c>
      <c r="O468" s="91" t="s">
        <v>1842</v>
      </c>
      <c r="P468" s="45" t="s">
        <v>551</v>
      </c>
      <c r="Q468" s="45" t="s">
        <v>1856</v>
      </c>
    </row>
    <row r="469" spans="1:17" ht="75" x14ac:dyDescent="0.25">
      <c r="A469" s="39">
        <f t="shared" si="7"/>
        <v>461</v>
      </c>
      <c r="B469" s="18">
        <v>42682</v>
      </c>
      <c r="C469" s="18">
        <v>42682</v>
      </c>
      <c r="D469" s="7">
        <v>4856</v>
      </c>
      <c r="E469" s="61">
        <v>315948.69</v>
      </c>
      <c r="F469" s="95">
        <v>0</v>
      </c>
      <c r="G469" s="25" t="s">
        <v>1575</v>
      </c>
      <c r="H469" s="25" t="s">
        <v>1575</v>
      </c>
      <c r="I469" s="10" t="s">
        <v>12</v>
      </c>
      <c r="J469" s="133" t="s">
        <v>1572</v>
      </c>
      <c r="K469" s="131" t="s">
        <v>14</v>
      </c>
      <c r="L469" s="5" t="s">
        <v>14</v>
      </c>
      <c r="M469" s="16" t="s">
        <v>1573</v>
      </c>
      <c r="N469" s="8" t="s">
        <v>470</v>
      </c>
      <c r="O469" s="91" t="s">
        <v>1843</v>
      </c>
      <c r="P469" s="45" t="s">
        <v>551</v>
      </c>
      <c r="Q469" s="45" t="s">
        <v>1854</v>
      </c>
    </row>
    <row r="470" spans="1:17" ht="75" x14ac:dyDescent="0.25">
      <c r="A470" s="39">
        <f t="shared" si="7"/>
        <v>462</v>
      </c>
      <c r="B470" s="18">
        <v>42683</v>
      </c>
      <c r="C470" s="18">
        <v>42683</v>
      </c>
      <c r="D470" s="7">
        <v>2039</v>
      </c>
      <c r="E470" s="61">
        <v>50000</v>
      </c>
      <c r="F470" s="95">
        <v>0</v>
      </c>
      <c r="G470" s="69" t="s">
        <v>417</v>
      </c>
      <c r="H470" s="69" t="s">
        <v>417</v>
      </c>
      <c r="I470" s="45" t="s">
        <v>387</v>
      </c>
      <c r="J470" s="133" t="s">
        <v>418</v>
      </c>
      <c r="K470" s="131" t="s">
        <v>14</v>
      </c>
      <c r="L470" s="5" t="s">
        <v>14</v>
      </c>
      <c r="M470" s="16" t="s">
        <v>65</v>
      </c>
      <c r="N470" s="8" t="s">
        <v>419</v>
      </c>
      <c r="O470" s="91" t="s">
        <v>1846</v>
      </c>
      <c r="P470" s="45" t="s">
        <v>551</v>
      </c>
      <c r="Q470" s="45" t="s">
        <v>1858</v>
      </c>
    </row>
    <row r="471" spans="1:17" ht="60" x14ac:dyDescent="0.25">
      <c r="A471" s="39">
        <f t="shared" si="7"/>
        <v>463</v>
      </c>
      <c r="B471" s="18">
        <v>42683</v>
      </c>
      <c r="C471" s="18">
        <v>42683</v>
      </c>
      <c r="D471" s="7">
        <v>2040</v>
      </c>
      <c r="E471" s="61">
        <v>681247.22</v>
      </c>
      <c r="F471" s="95">
        <v>0</v>
      </c>
      <c r="G471" s="25" t="s">
        <v>1485</v>
      </c>
      <c r="H471" s="25" t="s">
        <v>1485</v>
      </c>
      <c r="I471" s="10" t="s">
        <v>19</v>
      </c>
      <c r="J471" s="133" t="s">
        <v>1848</v>
      </c>
      <c r="K471" s="6" t="s">
        <v>26</v>
      </c>
      <c r="L471" s="5" t="s">
        <v>283</v>
      </c>
      <c r="M471" s="16"/>
      <c r="N471" s="8" t="s">
        <v>464</v>
      </c>
      <c r="O471" s="91" t="s">
        <v>1847</v>
      </c>
      <c r="P471" s="45" t="s">
        <v>550</v>
      </c>
      <c r="Q471" s="45" t="s">
        <v>1858</v>
      </c>
    </row>
    <row r="472" spans="1:17" ht="75" x14ac:dyDescent="0.25">
      <c r="A472" s="39">
        <f t="shared" si="7"/>
        <v>464</v>
      </c>
      <c r="B472" s="18">
        <v>42689</v>
      </c>
      <c r="C472" s="18">
        <v>42689</v>
      </c>
      <c r="D472" s="7">
        <v>2113</v>
      </c>
      <c r="E472" s="61">
        <v>144265.01</v>
      </c>
      <c r="F472" s="95">
        <v>0</v>
      </c>
      <c r="G472" s="25" t="s">
        <v>1861</v>
      </c>
      <c r="H472" s="25" t="s">
        <v>1861</v>
      </c>
      <c r="I472" s="10" t="s">
        <v>19</v>
      </c>
      <c r="J472" s="133" t="s">
        <v>1853</v>
      </c>
      <c r="K472" s="131" t="s">
        <v>14</v>
      </c>
      <c r="L472" s="5" t="s">
        <v>14</v>
      </c>
      <c r="M472" s="16" t="s">
        <v>1859</v>
      </c>
      <c r="N472" s="8" t="s">
        <v>213</v>
      </c>
      <c r="O472" s="91" t="s">
        <v>1849</v>
      </c>
      <c r="P472" s="45" t="s">
        <v>546</v>
      </c>
      <c r="Q472" s="45" t="s">
        <v>1862</v>
      </c>
    </row>
    <row r="473" spans="1:17" ht="75" x14ac:dyDescent="0.25">
      <c r="A473" s="39">
        <f t="shared" si="7"/>
        <v>465</v>
      </c>
      <c r="B473" s="18">
        <v>42689</v>
      </c>
      <c r="C473" s="18">
        <v>42689</v>
      </c>
      <c r="D473" s="7">
        <v>35</v>
      </c>
      <c r="E473" s="61">
        <v>957477.81</v>
      </c>
      <c r="F473" s="95">
        <v>0</v>
      </c>
      <c r="G473" s="25" t="s">
        <v>1756</v>
      </c>
      <c r="H473" s="25" t="s">
        <v>1756</v>
      </c>
      <c r="I473" s="10" t="s">
        <v>118</v>
      </c>
      <c r="J473" s="133" t="s">
        <v>1571</v>
      </c>
      <c r="K473" s="131" t="s">
        <v>14</v>
      </c>
      <c r="L473" s="5" t="s">
        <v>14</v>
      </c>
      <c r="M473" s="16" t="s">
        <v>1020</v>
      </c>
      <c r="N473" s="8" t="s">
        <v>1755</v>
      </c>
      <c r="O473" s="91" t="s">
        <v>1850</v>
      </c>
      <c r="P473" s="45" t="s">
        <v>551</v>
      </c>
      <c r="Q473" s="45" t="s">
        <v>1863</v>
      </c>
    </row>
    <row r="474" spans="1:17" ht="60" x14ac:dyDescent="0.25">
      <c r="A474" s="39">
        <f t="shared" si="7"/>
        <v>466</v>
      </c>
      <c r="B474" s="18">
        <v>42689</v>
      </c>
      <c r="C474" s="18">
        <v>42689</v>
      </c>
      <c r="D474" s="7">
        <v>2111</v>
      </c>
      <c r="E474" s="61">
        <v>1107000</v>
      </c>
      <c r="F474" s="95">
        <v>0</v>
      </c>
      <c r="G474" s="25" t="s">
        <v>1284</v>
      </c>
      <c r="H474" s="25" t="s">
        <v>1284</v>
      </c>
      <c r="I474" s="10" t="s">
        <v>19</v>
      </c>
      <c r="J474" s="133" t="s">
        <v>1283</v>
      </c>
      <c r="K474" s="131" t="s">
        <v>14</v>
      </c>
      <c r="L474" s="5" t="s">
        <v>14</v>
      </c>
      <c r="M474" s="16" t="s">
        <v>1286</v>
      </c>
      <c r="N474" s="8" t="s">
        <v>443</v>
      </c>
      <c r="O474" s="91" t="s">
        <v>1851</v>
      </c>
      <c r="P474" s="45" t="s">
        <v>551</v>
      </c>
      <c r="Q474" s="45" t="s">
        <v>1864</v>
      </c>
    </row>
    <row r="475" spans="1:17" ht="60" x14ac:dyDescent="0.25">
      <c r="A475" s="39">
        <f t="shared" si="7"/>
        <v>467</v>
      </c>
      <c r="B475" s="18">
        <v>42689</v>
      </c>
      <c r="C475" s="18">
        <v>42689</v>
      </c>
      <c r="D475" s="7">
        <v>2112</v>
      </c>
      <c r="E475" s="61">
        <v>211803.4</v>
      </c>
      <c r="F475" s="95">
        <v>0</v>
      </c>
      <c r="G475" s="25" t="s">
        <v>1272</v>
      </c>
      <c r="H475" s="25" t="s">
        <v>1272</v>
      </c>
      <c r="I475" s="10" t="s">
        <v>19</v>
      </c>
      <c r="J475" s="133" t="s">
        <v>1221</v>
      </c>
      <c r="K475" s="131" t="s">
        <v>1223</v>
      </c>
      <c r="L475" s="5" t="s">
        <v>1222</v>
      </c>
      <c r="M475" s="16" t="s">
        <v>1860</v>
      </c>
      <c r="N475" s="8" t="s">
        <v>218</v>
      </c>
      <c r="O475" s="91" t="s">
        <v>1852</v>
      </c>
      <c r="P475" s="45" t="s">
        <v>551</v>
      </c>
      <c r="Q475" s="45" t="s">
        <v>1865</v>
      </c>
    </row>
    <row r="476" spans="1:17" ht="75" x14ac:dyDescent="0.25">
      <c r="A476" s="39">
        <f t="shared" si="7"/>
        <v>468</v>
      </c>
      <c r="B476" s="18">
        <v>42690</v>
      </c>
      <c r="C476" s="18">
        <v>42690</v>
      </c>
      <c r="D476" s="7">
        <v>2115</v>
      </c>
      <c r="E476" s="61">
        <v>501574.22</v>
      </c>
      <c r="F476" s="95">
        <v>0</v>
      </c>
      <c r="G476" s="25" t="s">
        <v>1048</v>
      </c>
      <c r="H476" s="25" t="s">
        <v>1048</v>
      </c>
      <c r="I476" s="10" t="s">
        <v>19</v>
      </c>
      <c r="J476" s="133" t="s">
        <v>996</v>
      </c>
      <c r="K476" s="131" t="s">
        <v>14</v>
      </c>
      <c r="L476" s="5" t="s">
        <v>14</v>
      </c>
      <c r="M476" s="16" t="s">
        <v>208</v>
      </c>
      <c r="N476" s="8" t="s">
        <v>1026</v>
      </c>
      <c r="O476" s="91" t="s">
        <v>1866</v>
      </c>
      <c r="P476" s="45" t="s">
        <v>540</v>
      </c>
      <c r="Q476" s="45" t="s">
        <v>1868</v>
      </c>
    </row>
    <row r="477" spans="1:17" ht="60" x14ac:dyDescent="0.25">
      <c r="A477" s="39">
        <f t="shared" si="7"/>
        <v>469</v>
      </c>
      <c r="B477" s="18">
        <v>42690</v>
      </c>
      <c r="C477" s="18">
        <v>42690</v>
      </c>
      <c r="D477" s="7">
        <v>2114</v>
      </c>
      <c r="E477" s="61">
        <v>36288</v>
      </c>
      <c r="F477" s="95">
        <v>0</v>
      </c>
      <c r="G477" s="25" t="s">
        <v>1580</v>
      </c>
      <c r="H477" s="25" t="s">
        <v>1580</v>
      </c>
      <c r="I477" s="10" t="s">
        <v>19</v>
      </c>
      <c r="J477" s="133" t="s">
        <v>1508</v>
      </c>
      <c r="K477" s="131" t="s">
        <v>14</v>
      </c>
      <c r="L477" s="5" t="s">
        <v>14</v>
      </c>
      <c r="M477" s="16" t="s">
        <v>1528</v>
      </c>
      <c r="N477" s="8" t="s">
        <v>229</v>
      </c>
      <c r="O477" s="91" t="s">
        <v>1867</v>
      </c>
      <c r="P477" s="45" t="s">
        <v>540</v>
      </c>
      <c r="Q477" s="45" t="s">
        <v>1869</v>
      </c>
    </row>
    <row r="478" spans="1:17" ht="60" x14ac:dyDescent="0.25">
      <c r="A478" s="39">
        <f t="shared" si="7"/>
        <v>470</v>
      </c>
      <c r="B478" s="18">
        <v>42692</v>
      </c>
      <c r="C478" s="18">
        <v>42692</v>
      </c>
      <c r="D478" s="7">
        <v>37</v>
      </c>
      <c r="E478" s="61">
        <v>134351.51999999999</v>
      </c>
      <c r="F478" s="95">
        <v>0</v>
      </c>
      <c r="G478" s="25" t="s">
        <v>1895</v>
      </c>
      <c r="H478" s="25" t="s">
        <v>1895</v>
      </c>
      <c r="I478" s="10" t="s">
        <v>118</v>
      </c>
      <c r="J478" s="133" t="s">
        <v>983</v>
      </c>
      <c r="K478" s="131" t="s">
        <v>14</v>
      </c>
      <c r="L478" s="5" t="s">
        <v>14</v>
      </c>
      <c r="M478" s="16" t="s">
        <v>1017</v>
      </c>
      <c r="N478" s="8" t="s">
        <v>1875</v>
      </c>
      <c r="O478" s="91" t="s">
        <v>1870</v>
      </c>
      <c r="P478" s="45" t="s">
        <v>562</v>
      </c>
      <c r="Q478" s="45" t="s">
        <v>1879</v>
      </c>
    </row>
    <row r="479" spans="1:17" ht="60" x14ac:dyDescent="0.25">
      <c r="A479" s="39">
        <f t="shared" si="7"/>
        <v>471</v>
      </c>
      <c r="B479" s="18">
        <v>42692</v>
      </c>
      <c r="C479" s="18">
        <v>42692</v>
      </c>
      <c r="D479" s="7">
        <v>38</v>
      </c>
      <c r="E479" s="61">
        <v>109599.66</v>
      </c>
      <c r="F479" s="95">
        <v>0</v>
      </c>
      <c r="G479" s="25" t="s">
        <v>1897</v>
      </c>
      <c r="H479" s="25" t="s">
        <v>1897</v>
      </c>
      <c r="I479" s="10" t="s">
        <v>118</v>
      </c>
      <c r="J479" s="133" t="s">
        <v>1873</v>
      </c>
      <c r="K479" s="131" t="s">
        <v>14</v>
      </c>
      <c r="L479" s="5" t="s">
        <v>14</v>
      </c>
      <c r="M479" s="16" t="s">
        <v>1699</v>
      </c>
      <c r="N479" s="8" t="s">
        <v>1876</v>
      </c>
      <c r="O479" s="91" t="s">
        <v>1871</v>
      </c>
      <c r="P479" s="45" t="s">
        <v>577</v>
      </c>
      <c r="Q479" s="45" t="s">
        <v>1881</v>
      </c>
    </row>
    <row r="480" spans="1:17" ht="60" x14ac:dyDescent="0.25">
      <c r="A480" s="39">
        <f t="shared" si="7"/>
        <v>472</v>
      </c>
      <c r="B480" s="18">
        <v>42692</v>
      </c>
      <c r="C480" s="18">
        <v>42692</v>
      </c>
      <c r="D480" s="7">
        <v>2166</v>
      </c>
      <c r="E480" s="61">
        <v>157893.6</v>
      </c>
      <c r="F480" s="95">
        <v>0</v>
      </c>
      <c r="G480" s="25" t="s">
        <v>1896</v>
      </c>
      <c r="H480" s="25" t="s">
        <v>1896</v>
      </c>
      <c r="I480" s="10" t="s">
        <v>19</v>
      </c>
      <c r="J480" s="133" t="s">
        <v>1874</v>
      </c>
      <c r="K480" s="131" t="s">
        <v>14</v>
      </c>
      <c r="L480" s="5" t="s">
        <v>14</v>
      </c>
      <c r="M480" s="16" t="s">
        <v>1877</v>
      </c>
      <c r="N480" s="8" t="s">
        <v>1878</v>
      </c>
      <c r="O480" s="91" t="s">
        <v>1872</v>
      </c>
      <c r="P480" s="45" t="s">
        <v>577</v>
      </c>
      <c r="Q480" s="45" t="s">
        <v>1880</v>
      </c>
    </row>
    <row r="481" spans="1:17" ht="75" x14ac:dyDescent="0.25">
      <c r="A481" s="39">
        <f t="shared" si="7"/>
        <v>473</v>
      </c>
      <c r="B481" s="18">
        <v>42692</v>
      </c>
      <c r="C481" s="18">
        <v>42695</v>
      </c>
      <c r="D481" s="7">
        <v>36</v>
      </c>
      <c r="E481" s="61">
        <v>491000</v>
      </c>
      <c r="F481" s="95">
        <v>0</v>
      </c>
      <c r="G481" s="58" t="s">
        <v>1489</v>
      </c>
      <c r="H481" s="58" t="s">
        <v>1489</v>
      </c>
      <c r="I481" s="45" t="s">
        <v>118</v>
      </c>
      <c r="J481" s="133" t="s">
        <v>1246</v>
      </c>
      <c r="K481" s="6" t="s">
        <v>14</v>
      </c>
      <c r="L481" s="5" t="s">
        <v>14</v>
      </c>
      <c r="M481" s="16" t="s">
        <v>65</v>
      </c>
      <c r="N481" s="8" t="s">
        <v>1490</v>
      </c>
      <c r="O481" s="91" t="s">
        <v>1914</v>
      </c>
      <c r="P481" s="45" t="s">
        <v>551</v>
      </c>
      <c r="Q481" s="45" t="s">
        <v>1915</v>
      </c>
    </row>
    <row r="482" spans="1:17" ht="75" x14ac:dyDescent="0.25">
      <c r="A482" s="39">
        <f t="shared" si="7"/>
        <v>474</v>
      </c>
      <c r="B482" s="18">
        <v>42698</v>
      </c>
      <c r="C482" s="18">
        <v>42698</v>
      </c>
      <c r="D482" s="7">
        <v>2180</v>
      </c>
      <c r="E482" s="61">
        <v>317388.13</v>
      </c>
      <c r="F482" s="95">
        <v>0</v>
      </c>
      <c r="G482" s="25" t="s">
        <v>423</v>
      </c>
      <c r="H482" s="25" t="s">
        <v>423</v>
      </c>
      <c r="I482" s="10" t="s">
        <v>19</v>
      </c>
      <c r="J482" s="133" t="s">
        <v>1676</v>
      </c>
      <c r="K482" s="131" t="s">
        <v>14</v>
      </c>
      <c r="L482" s="5" t="s">
        <v>14</v>
      </c>
      <c r="M482" s="16" t="s">
        <v>65</v>
      </c>
      <c r="N482" s="8" t="s">
        <v>425</v>
      </c>
      <c r="O482" s="91" t="s">
        <v>1882</v>
      </c>
      <c r="P482" s="45" t="s">
        <v>562</v>
      </c>
      <c r="Q482" s="45" t="s">
        <v>1913</v>
      </c>
    </row>
    <row r="483" spans="1:17" ht="75" x14ac:dyDescent="0.25">
      <c r="A483" s="39">
        <f t="shared" si="7"/>
        <v>475</v>
      </c>
      <c r="B483" s="18">
        <v>42698</v>
      </c>
      <c r="C483" s="18">
        <v>42698</v>
      </c>
      <c r="D483" s="7">
        <v>2181</v>
      </c>
      <c r="E483" s="61">
        <v>50000</v>
      </c>
      <c r="F483" s="95">
        <v>0</v>
      </c>
      <c r="G483" s="25" t="s">
        <v>84</v>
      </c>
      <c r="H483" s="25" t="s">
        <v>84</v>
      </c>
      <c r="I483" s="10" t="s">
        <v>19</v>
      </c>
      <c r="J483" s="133" t="s">
        <v>85</v>
      </c>
      <c r="K483" s="131" t="s">
        <v>14</v>
      </c>
      <c r="L483" s="5" t="s">
        <v>14</v>
      </c>
      <c r="M483" s="16" t="s">
        <v>86</v>
      </c>
      <c r="N483" s="8" t="s">
        <v>87</v>
      </c>
      <c r="O483" s="91" t="s">
        <v>1497</v>
      </c>
      <c r="P483" s="45" t="s">
        <v>551</v>
      </c>
      <c r="Q483" s="45" t="s">
        <v>1911</v>
      </c>
    </row>
    <row r="484" spans="1:17" ht="60" x14ac:dyDescent="0.25">
      <c r="A484" s="39">
        <f t="shared" si="7"/>
        <v>476</v>
      </c>
      <c r="B484" s="18">
        <v>42698</v>
      </c>
      <c r="C484" s="18">
        <v>42698</v>
      </c>
      <c r="D484" s="7">
        <v>2182</v>
      </c>
      <c r="E484" s="61">
        <v>639478.5</v>
      </c>
      <c r="F484" s="95">
        <v>0</v>
      </c>
      <c r="G484" s="58" t="s">
        <v>738</v>
      </c>
      <c r="H484" s="11" t="s">
        <v>738</v>
      </c>
      <c r="I484" s="45" t="s">
        <v>387</v>
      </c>
      <c r="J484" s="133" t="s">
        <v>1002</v>
      </c>
      <c r="K484" s="131" t="s">
        <v>14</v>
      </c>
      <c r="L484" s="5" t="s">
        <v>14</v>
      </c>
      <c r="M484" s="16" t="s">
        <v>767</v>
      </c>
      <c r="N484" s="8" t="s">
        <v>770</v>
      </c>
      <c r="O484" s="91" t="s">
        <v>1883</v>
      </c>
      <c r="P484" s="45" t="s">
        <v>577</v>
      </c>
      <c r="Q484" s="45" t="s">
        <v>1910</v>
      </c>
    </row>
    <row r="485" spans="1:17" ht="60" x14ac:dyDescent="0.25">
      <c r="A485" s="39">
        <f t="shared" si="7"/>
        <v>477</v>
      </c>
      <c r="B485" s="18">
        <v>42699</v>
      </c>
      <c r="C485" s="18">
        <v>42699</v>
      </c>
      <c r="D485" s="7">
        <v>2183</v>
      </c>
      <c r="E485" s="61">
        <v>474103</v>
      </c>
      <c r="F485" s="95">
        <v>0</v>
      </c>
      <c r="G485" s="25" t="s">
        <v>431</v>
      </c>
      <c r="H485" s="25" t="s">
        <v>431</v>
      </c>
      <c r="I485" s="10" t="s">
        <v>19</v>
      </c>
      <c r="J485" s="133" t="s">
        <v>816</v>
      </c>
      <c r="K485" s="131" t="s">
        <v>14</v>
      </c>
      <c r="L485" s="5" t="s">
        <v>14</v>
      </c>
      <c r="M485" s="16" t="s">
        <v>1701</v>
      </c>
      <c r="N485" s="8" t="s">
        <v>434</v>
      </c>
      <c r="O485" s="91" t="s">
        <v>1884</v>
      </c>
      <c r="P485" s="45" t="s">
        <v>540</v>
      </c>
      <c r="Q485" s="45" t="s">
        <v>1912</v>
      </c>
    </row>
    <row r="486" spans="1:17" ht="75" x14ac:dyDescent="0.25">
      <c r="A486" s="39">
        <f t="shared" si="7"/>
        <v>478</v>
      </c>
      <c r="B486" s="18">
        <v>42702</v>
      </c>
      <c r="C486" s="18">
        <v>42702</v>
      </c>
      <c r="D486" s="7">
        <v>39</v>
      </c>
      <c r="E486" s="61">
        <v>213501.54</v>
      </c>
      <c r="F486" s="95">
        <v>0</v>
      </c>
      <c r="G486" s="25" t="s">
        <v>409</v>
      </c>
      <c r="H486" s="25" t="s">
        <v>409</v>
      </c>
      <c r="I486" s="10" t="s">
        <v>118</v>
      </c>
      <c r="J486" s="133" t="s">
        <v>410</v>
      </c>
      <c r="K486" s="131" t="s">
        <v>14</v>
      </c>
      <c r="L486" s="5" t="s">
        <v>14</v>
      </c>
      <c r="M486" s="16" t="s">
        <v>1373</v>
      </c>
      <c r="N486" s="8" t="s">
        <v>121</v>
      </c>
      <c r="O486" s="91" t="s">
        <v>1885</v>
      </c>
      <c r="P486" s="45" t="s">
        <v>551</v>
      </c>
      <c r="Q486" s="45" t="s">
        <v>1900</v>
      </c>
    </row>
    <row r="487" spans="1:17" ht="60" x14ac:dyDescent="0.25">
      <c r="A487" s="39">
        <f t="shared" si="7"/>
        <v>479</v>
      </c>
      <c r="B487" s="18">
        <v>42703</v>
      </c>
      <c r="C487" s="18">
        <v>42703</v>
      </c>
      <c r="D487" s="7">
        <v>2184</v>
      </c>
      <c r="E487" s="61">
        <v>14330.79</v>
      </c>
      <c r="F487" s="95">
        <v>0</v>
      </c>
      <c r="G487" s="25" t="s">
        <v>1048</v>
      </c>
      <c r="H487" s="25" t="s">
        <v>1048</v>
      </c>
      <c r="I487" s="10" t="s">
        <v>19</v>
      </c>
      <c r="J487" s="133" t="s">
        <v>1510</v>
      </c>
      <c r="K487" s="131" t="s">
        <v>14</v>
      </c>
      <c r="L487" s="5" t="s">
        <v>14</v>
      </c>
      <c r="M487" s="16" t="s">
        <v>208</v>
      </c>
      <c r="N487" s="8" t="s">
        <v>1026</v>
      </c>
      <c r="O487" s="91" t="s">
        <v>1886</v>
      </c>
      <c r="P487" s="45" t="s">
        <v>957</v>
      </c>
      <c r="Q487" s="45" t="s">
        <v>1908</v>
      </c>
    </row>
    <row r="488" spans="1:17" ht="60" x14ac:dyDescent="0.25">
      <c r="A488" s="39">
        <f t="shared" si="7"/>
        <v>480</v>
      </c>
      <c r="B488" s="18">
        <v>42703</v>
      </c>
      <c r="C488" s="18">
        <v>42703</v>
      </c>
      <c r="D488" s="7">
        <v>2185</v>
      </c>
      <c r="E488" s="61">
        <v>283608.65000000002</v>
      </c>
      <c r="F488" s="95">
        <v>0</v>
      </c>
      <c r="G488" s="25" t="s">
        <v>239</v>
      </c>
      <c r="H488" s="25" t="s">
        <v>239</v>
      </c>
      <c r="I488" s="10" t="s">
        <v>19</v>
      </c>
      <c r="J488" s="133" t="s">
        <v>240</v>
      </c>
      <c r="K488" s="131" t="s">
        <v>14</v>
      </c>
      <c r="L488" s="5" t="s">
        <v>14</v>
      </c>
      <c r="M488" s="16" t="s">
        <v>180</v>
      </c>
      <c r="N488" s="8" t="s">
        <v>241</v>
      </c>
      <c r="O488" s="91" t="s">
        <v>1887</v>
      </c>
      <c r="P488" s="45" t="s">
        <v>562</v>
      </c>
      <c r="Q488" s="45" t="s">
        <v>1907</v>
      </c>
    </row>
    <row r="489" spans="1:17" ht="60" x14ac:dyDescent="0.25">
      <c r="A489" s="39">
        <f t="shared" si="7"/>
        <v>481</v>
      </c>
      <c r="B489" s="18">
        <v>42703</v>
      </c>
      <c r="C489" s="18">
        <v>42703</v>
      </c>
      <c r="D489" s="7">
        <v>2186</v>
      </c>
      <c r="E489" s="61">
        <v>350000</v>
      </c>
      <c r="F489" s="95">
        <v>0</v>
      </c>
      <c r="G489" s="25" t="s">
        <v>1713</v>
      </c>
      <c r="H489" s="25" t="s">
        <v>1713</v>
      </c>
      <c r="I489" s="10" t="s">
        <v>19</v>
      </c>
      <c r="J489" s="133" t="s">
        <v>1667</v>
      </c>
      <c r="K489" s="139" t="s">
        <v>1223</v>
      </c>
      <c r="L489" s="5" t="s">
        <v>1222</v>
      </c>
      <c r="M489" s="16" t="s">
        <v>1711</v>
      </c>
      <c r="N489" s="8" t="s">
        <v>393</v>
      </c>
      <c r="O489" s="91" t="s">
        <v>1888</v>
      </c>
      <c r="P489" s="45" t="s">
        <v>551</v>
      </c>
      <c r="Q489" s="45" t="s">
        <v>1909</v>
      </c>
    </row>
    <row r="490" spans="1:17" ht="60" x14ac:dyDescent="0.25">
      <c r="A490" s="39">
        <f t="shared" si="7"/>
        <v>482</v>
      </c>
      <c r="B490" s="18">
        <v>42703</v>
      </c>
      <c r="C490" s="18">
        <v>42703</v>
      </c>
      <c r="D490" s="7">
        <v>2187</v>
      </c>
      <c r="E490" s="61">
        <v>324699.77</v>
      </c>
      <c r="F490" s="95">
        <v>0</v>
      </c>
      <c r="G490" s="25" t="s">
        <v>18</v>
      </c>
      <c r="H490" s="25" t="s">
        <v>18</v>
      </c>
      <c r="I490" s="10" t="s">
        <v>19</v>
      </c>
      <c r="J490" s="133" t="s">
        <v>166</v>
      </c>
      <c r="K490" s="6" t="s">
        <v>14</v>
      </c>
      <c r="L490" s="5" t="s">
        <v>14</v>
      </c>
      <c r="M490" s="16" t="s">
        <v>1033</v>
      </c>
      <c r="N490" s="8" t="s">
        <v>21</v>
      </c>
      <c r="O490" s="91" t="s">
        <v>1889</v>
      </c>
      <c r="P490" s="45" t="s">
        <v>551</v>
      </c>
      <c r="Q490" s="45" t="s">
        <v>1901</v>
      </c>
    </row>
    <row r="491" spans="1:17" ht="60" x14ac:dyDescent="0.25">
      <c r="A491" s="39">
        <f t="shared" si="7"/>
        <v>483</v>
      </c>
      <c r="B491" s="18">
        <v>42703</v>
      </c>
      <c r="C491" s="18">
        <v>42703</v>
      </c>
      <c r="D491" s="7">
        <v>5311</v>
      </c>
      <c r="E491" s="61">
        <v>171500</v>
      </c>
      <c r="F491" s="95">
        <v>0</v>
      </c>
      <c r="G491" s="25" t="s">
        <v>1696</v>
      </c>
      <c r="H491" s="25" t="s">
        <v>1696</v>
      </c>
      <c r="I491" s="10" t="s">
        <v>12</v>
      </c>
      <c r="J491" s="133" t="s">
        <v>274</v>
      </c>
      <c r="K491" s="131" t="s">
        <v>14</v>
      </c>
      <c r="L491" s="5" t="s">
        <v>14</v>
      </c>
      <c r="M491" s="16" t="s">
        <v>1695</v>
      </c>
      <c r="N491" s="8" t="s">
        <v>501</v>
      </c>
      <c r="O491" s="91" t="s">
        <v>1890</v>
      </c>
      <c r="P491" s="45" t="s">
        <v>540</v>
      </c>
      <c r="Q491" s="45" t="s">
        <v>1967</v>
      </c>
    </row>
    <row r="492" spans="1:17" ht="90" x14ac:dyDescent="0.25">
      <c r="A492" s="39">
        <f t="shared" si="7"/>
        <v>484</v>
      </c>
      <c r="B492" s="18">
        <v>42703</v>
      </c>
      <c r="C492" s="18">
        <v>42703</v>
      </c>
      <c r="D492" s="7">
        <v>2188</v>
      </c>
      <c r="E492" s="61">
        <v>652649.73</v>
      </c>
      <c r="F492" s="95">
        <v>0</v>
      </c>
      <c r="G492" s="92" t="s">
        <v>947</v>
      </c>
      <c r="H492" s="25" t="s">
        <v>947</v>
      </c>
      <c r="I492" s="20" t="s">
        <v>387</v>
      </c>
      <c r="J492" s="133" t="s">
        <v>824</v>
      </c>
      <c r="K492" s="6" t="s">
        <v>14</v>
      </c>
      <c r="L492" s="5" t="s">
        <v>14</v>
      </c>
      <c r="M492" s="16" t="s">
        <v>867</v>
      </c>
      <c r="N492" s="8" t="s">
        <v>948</v>
      </c>
      <c r="O492" s="91" t="s">
        <v>1891</v>
      </c>
      <c r="P492" s="45" t="s">
        <v>551</v>
      </c>
      <c r="Q492" s="45" t="s">
        <v>1905</v>
      </c>
    </row>
    <row r="493" spans="1:17" ht="60" x14ac:dyDescent="0.25">
      <c r="A493" s="39">
        <f t="shared" si="7"/>
        <v>485</v>
      </c>
      <c r="B493" s="18">
        <v>42703</v>
      </c>
      <c r="C493" s="18">
        <v>42703</v>
      </c>
      <c r="D493" s="7">
        <v>2189</v>
      </c>
      <c r="E493" s="61">
        <v>108752</v>
      </c>
      <c r="F493" s="95">
        <v>0</v>
      </c>
      <c r="G493" s="25" t="s">
        <v>431</v>
      </c>
      <c r="H493" s="25" t="s">
        <v>431</v>
      </c>
      <c r="I493" s="10" t="s">
        <v>19</v>
      </c>
      <c r="J493" s="133" t="s">
        <v>1681</v>
      </c>
      <c r="K493" s="131" t="s">
        <v>14</v>
      </c>
      <c r="L493" s="5" t="s">
        <v>14</v>
      </c>
      <c r="M493" s="16" t="s">
        <v>1701</v>
      </c>
      <c r="N493" s="8" t="s">
        <v>434</v>
      </c>
      <c r="O493" s="91" t="s">
        <v>1892</v>
      </c>
      <c r="P493" s="45" t="s">
        <v>540</v>
      </c>
      <c r="Q493" s="45" t="s">
        <v>1906</v>
      </c>
    </row>
    <row r="494" spans="1:17" ht="90" x14ac:dyDescent="0.25">
      <c r="A494" s="39">
        <f t="shared" si="7"/>
        <v>486</v>
      </c>
      <c r="B494" s="18">
        <v>42703</v>
      </c>
      <c r="C494" s="18">
        <v>42703</v>
      </c>
      <c r="D494" s="7">
        <v>2190</v>
      </c>
      <c r="E494" s="61">
        <v>132000</v>
      </c>
      <c r="F494" s="95">
        <v>0</v>
      </c>
      <c r="G494" s="58" t="s">
        <v>436</v>
      </c>
      <c r="H494" s="58" t="s">
        <v>436</v>
      </c>
      <c r="I494" s="45" t="s">
        <v>19</v>
      </c>
      <c r="J494" s="133" t="s">
        <v>437</v>
      </c>
      <c r="K494" s="131" t="s">
        <v>14</v>
      </c>
      <c r="L494" s="5" t="s">
        <v>14</v>
      </c>
      <c r="M494" s="16" t="s">
        <v>867</v>
      </c>
      <c r="N494" s="8" t="s">
        <v>439</v>
      </c>
      <c r="O494" s="91" t="s">
        <v>1893</v>
      </c>
      <c r="P494" s="45" t="s">
        <v>551</v>
      </c>
      <c r="Q494" s="45" t="s">
        <v>1903</v>
      </c>
    </row>
    <row r="495" spans="1:17" ht="75" x14ac:dyDescent="0.25">
      <c r="A495" s="39">
        <f t="shared" si="7"/>
        <v>487</v>
      </c>
      <c r="B495" s="18">
        <v>42703</v>
      </c>
      <c r="C495" s="18">
        <v>42703</v>
      </c>
      <c r="D495" s="7">
        <v>2191</v>
      </c>
      <c r="E495" s="61">
        <v>215425.79</v>
      </c>
      <c r="F495" s="95">
        <v>0</v>
      </c>
      <c r="G495" s="25" t="s">
        <v>941</v>
      </c>
      <c r="H495" s="25" t="s">
        <v>941</v>
      </c>
      <c r="I495" s="10" t="s">
        <v>387</v>
      </c>
      <c r="J495" s="133" t="s">
        <v>822</v>
      </c>
      <c r="K495" s="131" t="s">
        <v>14</v>
      </c>
      <c r="L495" s="5" t="s">
        <v>14</v>
      </c>
      <c r="M495" s="16" t="s">
        <v>322</v>
      </c>
      <c r="N495" s="8" t="s">
        <v>148</v>
      </c>
      <c r="O495" s="91" t="s">
        <v>1894</v>
      </c>
      <c r="P495" s="45" t="s">
        <v>540</v>
      </c>
      <c r="Q495" s="45" t="s">
        <v>1902</v>
      </c>
    </row>
    <row r="496" spans="1:17" ht="60" x14ac:dyDescent="0.25">
      <c r="A496" s="39">
        <f t="shared" si="7"/>
        <v>488</v>
      </c>
      <c r="B496" s="18">
        <v>42705</v>
      </c>
      <c r="C496" s="18">
        <v>42705</v>
      </c>
      <c r="D496" s="7">
        <v>2200</v>
      </c>
      <c r="E496" s="61">
        <v>9277.14</v>
      </c>
      <c r="F496" s="95">
        <v>0</v>
      </c>
      <c r="G496" s="25" t="s">
        <v>18</v>
      </c>
      <c r="H496" s="25" t="s">
        <v>18</v>
      </c>
      <c r="I496" s="10" t="s">
        <v>19</v>
      </c>
      <c r="J496" s="133" t="s">
        <v>1510</v>
      </c>
      <c r="K496" s="131" t="s">
        <v>14</v>
      </c>
      <c r="L496" s="5" t="s">
        <v>14</v>
      </c>
      <c r="M496" s="16" t="s">
        <v>1033</v>
      </c>
      <c r="N496" s="8" t="s">
        <v>21</v>
      </c>
      <c r="O496" s="91" t="s">
        <v>1918</v>
      </c>
      <c r="P496" s="45" t="s">
        <v>957</v>
      </c>
      <c r="Q496" s="45" t="s">
        <v>1928</v>
      </c>
    </row>
    <row r="497" spans="1:17" ht="75" x14ac:dyDescent="0.25">
      <c r="A497" s="39">
        <f t="shared" si="7"/>
        <v>489</v>
      </c>
      <c r="B497" s="18">
        <v>42705</v>
      </c>
      <c r="C497" s="18">
        <v>42705</v>
      </c>
      <c r="D497" s="7">
        <v>2201</v>
      </c>
      <c r="E497" s="61">
        <v>3840</v>
      </c>
      <c r="F497" s="95">
        <v>0</v>
      </c>
      <c r="G497" s="92" t="s">
        <v>1552</v>
      </c>
      <c r="H497" s="11" t="s">
        <v>963</v>
      </c>
      <c r="I497" s="10" t="s">
        <v>387</v>
      </c>
      <c r="J497" s="133" t="s">
        <v>1514</v>
      </c>
      <c r="K497" s="131" t="s">
        <v>14</v>
      </c>
      <c r="L497" s="5" t="s">
        <v>14</v>
      </c>
      <c r="M497" s="16" t="s">
        <v>960</v>
      </c>
      <c r="N497" s="8" t="s">
        <v>961</v>
      </c>
      <c r="O497" s="91" t="s">
        <v>1919</v>
      </c>
      <c r="P497" s="45" t="s">
        <v>573</v>
      </c>
      <c r="Q497" s="45" t="s">
        <v>1929</v>
      </c>
    </row>
    <row r="498" spans="1:17" ht="75" x14ac:dyDescent="0.25">
      <c r="A498" s="39">
        <f t="shared" si="7"/>
        <v>490</v>
      </c>
      <c r="B498" s="18">
        <v>42705</v>
      </c>
      <c r="C498" s="18">
        <v>42705</v>
      </c>
      <c r="D498" s="7">
        <v>2202</v>
      </c>
      <c r="E498" s="61">
        <v>24550.89</v>
      </c>
      <c r="F498" s="95">
        <v>0</v>
      </c>
      <c r="G498" s="92" t="s">
        <v>1552</v>
      </c>
      <c r="H498" s="11" t="s">
        <v>963</v>
      </c>
      <c r="I498" s="10" t="s">
        <v>387</v>
      </c>
      <c r="J498" s="133" t="s">
        <v>257</v>
      </c>
      <c r="K498" s="131" t="s">
        <v>14</v>
      </c>
      <c r="L498" s="5" t="s">
        <v>14</v>
      </c>
      <c r="M498" s="16" t="s">
        <v>960</v>
      </c>
      <c r="N498" s="8" t="s">
        <v>961</v>
      </c>
      <c r="O498" s="91" t="s">
        <v>1920</v>
      </c>
      <c r="P498" s="45" t="s">
        <v>957</v>
      </c>
      <c r="Q498" s="45" t="s">
        <v>1930</v>
      </c>
    </row>
    <row r="499" spans="1:17" ht="75" x14ac:dyDescent="0.25">
      <c r="A499" s="39">
        <f t="shared" si="7"/>
        <v>491</v>
      </c>
      <c r="B499" s="18">
        <v>42705</v>
      </c>
      <c r="C499" s="18">
        <v>42705</v>
      </c>
      <c r="D499" s="7">
        <v>2203</v>
      </c>
      <c r="E499" s="61">
        <v>39160.379999999997</v>
      </c>
      <c r="F499" s="95">
        <v>0</v>
      </c>
      <c r="G499" s="92" t="s">
        <v>1552</v>
      </c>
      <c r="H499" s="11" t="s">
        <v>963</v>
      </c>
      <c r="I499" s="10" t="s">
        <v>387</v>
      </c>
      <c r="J499" s="133" t="s">
        <v>257</v>
      </c>
      <c r="K499" s="131" t="s">
        <v>14</v>
      </c>
      <c r="L499" s="5" t="s">
        <v>14</v>
      </c>
      <c r="M499" s="16" t="s">
        <v>960</v>
      </c>
      <c r="N499" s="8" t="s">
        <v>961</v>
      </c>
      <c r="O499" s="91" t="s">
        <v>1921</v>
      </c>
      <c r="P499" s="45" t="s">
        <v>957</v>
      </c>
      <c r="Q499" s="45" t="s">
        <v>1931</v>
      </c>
    </row>
    <row r="500" spans="1:17" ht="60" x14ac:dyDescent="0.25">
      <c r="A500" s="39">
        <f t="shared" si="7"/>
        <v>492</v>
      </c>
      <c r="B500" s="18">
        <v>42705</v>
      </c>
      <c r="C500" s="18">
        <v>42705</v>
      </c>
      <c r="D500" s="7">
        <v>2204</v>
      </c>
      <c r="E500" s="61">
        <v>1379368.35</v>
      </c>
      <c r="F500" s="95">
        <v>0</v>
      </c>
      <c r="G500" s="25" t="s">
        <v>1626</v>
      </c>
      <c r="H500" s="25" t="s">
        <v>1626</v>
      </c>
      <c r="I500" s="10" t="s">
        <v>19</v>
      </c>
      <c r="J500" s="133" t="s">
        <v>1622</v>
      </c>
      <c r="K500" s="131" t="s">
        <v>14</v>
      </c>
      <c r="L500" s="5" t="s">
        <v>14</v>
      </c>
      <c r="M500" s="16" t="s">
        <v>774</v>
      </c>
      <c r="N500" s="8" t="s">
        <v>218</v>
      </c>
      <c r="O500" s="91" t="s">
        <v>1922</v>
      </c>
      <c r="P500" s="45" t="s">
        <v>551</v>
      </c>
      <c r="Q500" s="45" t="s">
        <v>1965</v>
      </c>
    </row>
    <row r="501" spans="1:17" ht="75" x14ac:dyDescent="0.25">
      <c r="A501" s="39">
        <f t="shared" si="7"/>
        <v>493</v>
      </c>
      <c r="B501" s="18">
        <v>42705</v>
      </c>
      <c r="C501" s="18">
        <v>42705</v>
      </c>
      <c r="D501" s="7">
        <v>2205</v>
      </c>
      <c r="E501" s="61">
        <v>47000</v>
      </c>
      <c r="F501" s="95">
        <v>0</v>
      </c>
      <c r="G501" s="92" t="s">
        <v>880</v>
      </c>
      <c r="H501" s="11" t="s">
        <v>879</v>
      </c>
      <c r="I501" s="45" t="s">
        <v>387</v>
      </c>
      <c r="J501" s="133" t="s">
        <v>201</v>
      </c>
      <c r="K501" s="131" t="s">
        <v>14</v>
      </c>
      <c r="L501" s="5" t="s">
        <v>14</v>
      </c>
      <c r="M501" s="16" t="s">
        <v>151</v>
      </c>
      <c r="N501" s="8" t="s">
        <v>447</v>
      </c>
      <c r="O501" s="91" t="s">
        <v>1923</v>
      </c>
      <c r="P501" s="45" t="s">
        <v>551</v>
      </c>
      <c r="Q501" s="45" t="s">
        <v>1943</v>
      </c>
    </row>
    <row r="502" spans="1:17" ht="75" x14ac:dyDescent="0.25">
      <c r="A502" s="39">
        <f t="shared" si="7"/>
        <v>494</v>
      </c>
      <c r="B502" s="18">
        <v>42705</v>
      </c>
      <c r="C502" s="18">
        <v>42705</v>
      </c>
      <c r="D502" s="7">
        <v>2206</v>
      </c>
      <c r="E502" s="61">
        <v>82700</v>
      </c>
      <c r="F502" s="95">
        <v>0</v>
      </c>
      <c r="G502" s="25" t="s">
        <v>894</v>
      </c>
      <c r="H502" s="25" t="s">
        <v>741</v>
      </c>
      <c r="I502" s="10" t="s">
        <v>387</v>
      </c>
      <c r="J502" s="133" t="s">
        <v>740</v>
      </c>
      <c r="K502" s="131" t="s">
        <v>14</v>
      </c>
      <c r="L502" s="5" t="s">
        <v>14</v>
      </c>
      <c r="M502" s="16" t="s">
        <v>768</v>
      </c>
      <c r="N502" s="8" t="s">
        <v>771</v>
      </c>
      <c r="O502" s="91" t="s">
        <v>1924</v>
      </c>
      <c r="P502" s="45" t="s">
        <v>551</v>
      </c>
      <c r="Q502" s="45" t="s">
        <v>1944</v>
      </c>
    </row>
    <row r="503" spans="1:17" ht="75" x14ac:dyDescent="0.25">
      <c r="A503" s="39">
        <f t="shared" si="7"/>
        <v>495</v>
      </c>
      <c r="B503" s="18">
        <v>42705</v>
      </c>
      <c r="C503" s="18">
        <v>42705</v>
      </c>
      <c r="D503" s="7">
        <v>2207</v>
      </c>
      <c r="E503" s="61">
        <v>105000</v>
      </c>
      <c r="F503" s="95">
        <v>0</v>
      </c>
      <c r="G503" s="25" t="s">
        <v>1049</v>
      </c>
      <c r="H503" s="25" t="s">
        <v>1049</v>
      </c>
      <c r="I503" s="10" t="s">
        <v>19</v>
      </c>
      <c r="J503" s="133" t="s">
        <v>810</v>
      </c>
      <c r="K503" s="131" t="s">
        <v>14</v>
      </c>
      <c r="L503" s="5" t="s">
        <v>14</v>
      </c>
      <c r="M503" s="16" t="s">
        <v>65</v>
      </c>
      <c r="N503" s="8" t="s">
        <v>1028</v>
      </c>
      <c r="O503" s="91" t="s">
        <v>1617</v>
      </c>
      <c r="P503" s="45" t="s">
        <v>551</v>
      </c>
      <c r="Q503" s="45" t="s">
        <v>1945</v>
      </c>
    </row>
    <row r="504" spans="1:17" ht="60" x14ac:dyDescent="0.25">
      <c r="A504" s="39">
        <f t="shared" si="7"/>
        <v>496</v>
      </c>
      <c r="B504" s="18">
        <v>42705</v>
      </c>
      <c r="C504" s="18">
        <v>42705</v>
      </c>
      <c r="D504" s="7">
        <v>5367</v>
      </c>
      <c r="E504" s="61">
        <v>104945.99</v>
      </c>
      <c r="F504" s="95">
        <v>0</v>
      </c>
      <c r="G504" s="25" t="s">
        <v>1481</v>
      </c>
      <c r="H504" s="25" t="s">
        <v>1481</v>
      </c>
      <c r="I504" s="10" t="s">
        <v>12</v>
      </c>
      <c r="J504" s="133" t="s">
        <v>1474</v>
      </c>
      <c r="K504" s="131" t="s">
        <v>14</v>
      </c>
      <c r="L504" s="5" t="s">
        <v>14</v>
      </c>
      <c r="M504" s="16" t="s">
        <v>1476</v>
      </c>
      <c r="N504" s="8" t="s">
        <v>195</v>
      </c>
      <c r="O504" s="91" t="s">
        <v>1925</v>
      </c>
      <c r="P504" s="45" t="s">
        <v>549</v>
      </c>
      <c r="Q504" s="45" t="s">
        <v>1947</v>
      </c>
    </row>
    <row r="505" spans="1:17" ht="75" x14ac:dyDescent="0.25">
      <c r="A505" s="39">
        <f t="shared" si="7"/>
        <v>497</v>
      </c>
      <c r="B505" s="18">
        <v>42705</v>
      </c>
      <c r="C505" s="18">
        <v>42705</v>
      </c>
      <c r="D505" s="7">
        <v>5368</v>
      </c>
      <c r="E505" s="61">
        <v>881677.23</v>
      </c>
      <c r="F505" s="95">
        <v>0</v>
      </c>
      <c r="G505" s="25" t="s">
        <v>1047</v>
      </c>
      <c r="H505" s="25" t="s">
        <v>1047</v>
      </c>
      <c r="I505" s="10" t="s">
        <v>12</v>
      </c>
      <c r="J505" s="133" t="s">
        <v>1448</v>
      </c>
      <c r="K505" s="131" t="s">
        <v>14</v>
      </c>
      <c r="L505" s="5" t="s">
        <v>14</v>
      </c>
      <c r="M505" s="16" t="s">
        <v>1019</v>
      </c>
      <c r="N505" s="8" t="s">
        <v>881</v>
      </c>
      <c r="O505" s="91" t="s">
        <v>1926</v>
      </c>
      <c r="P505" s="45" t="s">
        <v>551</v>
      </c>
      <c r="Q505" s="45" t="s">
        <v>1949</v>
      </c>
    </row>
    <row r="506" spans="1:17" ht="60" x14ac:dyDescent="0.25">
      <c r="A506" s="39">
        <f t="shared" si="7"/>
        <v>498</v>
      </c>
      <c r="B506" s="18">
        <v>42705</v>
      </c>
      <c r="C506" s="18">
        <v>42705</v>
      </c>
      <c r="D506" s="7">
        <v>5369</v>
      </c>
      <c r="E506" s="61">
        <v>178063.64</v>
      </c>
      <c r="F506" s="95">
        <v>0</v>
      </c>
      <c r="G506" s="25" t="s">
        <v>1803</v>
      </c>
      <c r="H506" s="25" t="s">
        <v>1803</v>
      </c>
      <c r="I506" s="10" t="s">
        <v>12</v>
      </c>
      <c r="J506" s="133" t="s">
        <v>1777</v>
      </c>
      <c r="K506" s="139" t="s">
        <v>26</v>
      </c>
      <c r="L506" s="5" t="s">
        <v>1801</v>
      </c>
      <c r="M506" s="16" t="s">
        <v>1802</v>
      </c>
      <c r="N506" s="8" t="s">
        <v>1021</v>
      </c>
      <c r="O506" s="91" t="s">
        <v>1927</v>
      </c>
      <c r="P506" s="45" t="s">
        <v>551</v>
      </c>
      <c r="Q506" s="45" t="s">
        <v>1946</v>
      </c>
    </row>
    <row r="507" spans="1:17" ht="75" x14ac:dyDescent="0.25">
      <c r="A507" s="39">
        <f t="shared" si="7"/>
        <v>499</v>
      </c>
      <c r="B507" s="18">
        <v>42706</v>
      </c>
      <c r="C507" s="18">
        <v>42706</v>
      </c>
      <c r="D507" s="7">
        <v>2209</v>
      </c>
      <c r="E507" s="61">
        <v>147000</v>
      </c>
      <c r="F507" s="95">
        <v>0</v>
      </c>
      <c r="G507" s="25" t="s">
        <v>1950</v>
      </c>
      <c r="H507" s="25" t="s">
        <v>1950</v>
      </c>
      <c r="I507" s="10" t="s">
        <v>19</v>
      </c>
      <c r="J507" s="133" t="s">
        <v>1933</v>
      </c>
      <c r="K507" s="139" t="s">
        <v>1223</v>
      </c>
      <c r="L507" s="5" t="s">
        <v>1222</v>
      </c>
      <c r="M507" s="16" t="s">
        <v>1711</v>
      </c>
      <c r="N507" s="8" t="s">
        <v>1948</v>
      </c>
      <c r="O507" s="91" t="s">
        <v>1932</v>
      </c>
      <c r="P507" s="45" t="s">
        <v>551</v>
      </c>
      <c r="Q507" s="45" t="s">
        <v>1951</v>
      </c>
    </row>
    <row r="508" spans="1:17" ht="75" x14ac:dyDescent="0.25">
      <c r="A508" s="39">
        <f t="shared" si="7"/>
        <v>500</v>
      </c>
      <c r="B508" s="18">
        <v>42710</v>
      </c>
      <c r="C508" s="18">
        <v>42710</v>
      </c>
      <c r="D508" s="7">
        <v>2128</v>
      </c>
      <c r="E508" s="61">
        <v>55583.02</v>
      </c>
      <c r="F508" s="95">
        <v>0</v>
      </c>
      <c r="G508" s="69" t="s">
        <v>417</v>
      </c>
      <c r="H508" s="69" t="s">
        <v>417</v>
      </c>
      <c r="I508" s="45" t="s">
        <v>387</v>
      </c>
      <c r="J508" s="133" t="s">
        <v>418</v>
      </c>
      <c r="K508" s="131" t="s">
        <v>14</v>
      </c>
      <c r="L508" s="5" t="s">
        <v>14</v>
      </c>
      <c r="M508" s="16" t="s">
        <v>65</v>
      </c>
      <c r="N508" s="8" t="s">
        <v>419</v>
      </c>
      <c r="O508" s="91" t="s">
        <v>1934</v>
      </c>
      <c r="P508" s="45" t="s">
        <v>551</v>
      </c>
      <c r="Q508" s="45" t="s">
        <v>1964</v>
      </c>
    </row>
    <row r="509" spans="1:17" ht="60" x14ac:dyDescent="0.25">
      <c r="A509" s="39">
        <f t="shared" si="7"/>
        <v>501</v>
      </c>
      <c r="B509" s="18">
        <v>42710</v>
      </c>
      <c r="C509" s="18">
        <v>42710</v>
      </c>
      <c r="D509" s="7">
        <v>2129</v>
      </c>
      <c r="E509" s="61">
        <v>184964.79</v>
      </c>
      <c r="F509" s="95">
        <v>0</v>
      </c>
      <c r="G509" s="25" t="s">
        <v>1270</v>
      </c>
      <c r="H509" s="25" t="s">
        <v>1270</v>
      </c>
      <c r="I509" s="10" t="s">
        <v>19</v>
      </c>
      <c r="J509" s="19" t="s">
        <v>1245</v>
      </c>
      <c r="K509" s="6" t="s">
        <v>14</v>
      </c>
      <c r="L509" s="5" t="s">
        <v>14</v>
      </c>
      <c r="M509" s="16" t="s">
        <v>890</v>
      </c>
      <c r="N509" s="8" t="s">
        <v>1253</v>
      </c>
      <c r="O509" s="91" t="s">
        <v>1935</v>
      </c>
      <c r="P509" s="45" t="s">
        <v>551</v>
      </c>
      <c r="Q509" s="45" t="s">
        <v>1963</v>
      </c>
    </row>
    <row r="510" spans="1:17" ht="75" x14ac:dyDescent="0.25">
      <c r="A510" s="39">
        <f t="shared" si="7"/>
        <v>502</v>
      </c>
      <c r="B510" s="18">
        <v>42710</v>
      </c>
      <c r="C510" s="18">
        <v>42710</v>
      </c>
      <c r="D510" s="7">
        <v>2129</v>
      </c>
      <c r="E510" s="61">
        <v>118639.39</v>
      </c>
      <c r="F510" s="95">
        <v>0</v>
      </c>
      <c r="G510" s="58" t="s">
        <v>1416</v>
      </c>
      <c r="H510" s="58" t="s">
        <v>1416</v>
      </c>
      <c r="I510" s="45" t="s">
        <v>19</v>
      </c>
      <c r="J510" s="133" t="s">
        <v>1397</v>
      </c>
      <c r="K510" s="6" t="s">
        <v>14</v>
      </c>
      <c r="L510" s="5" t="s">
        <v>14</v>
      </c>
      <c r="M510" s="16" t="s">
        <v>65</v>
      </c>
      <c r="N510" s="8" t="s">
        <v>1413</v>
      </c>
      <c r="O510" s="91" t="s">
        <v>1936</v>
      </c>
      <c r="P510" s="45" t="s">
        <v>551</v>
      </c>
      <c r="Q510" s="45" t="s">
        <v>1962</v>
      </c>
    </row>
    <row r="511" spans="1:17" ht="60" x14ac:dyDescent="0.25">
      <c r="A511" s="39">
        <f t="shared" si="7"/>
        <v>503</v>
      </c>
      <c r="B511" s="18">
        <v>42710</v>
      </c>
      <c r="C511" s="18">
        <v>42710</v>
      </c>
      <c r="D511" s="7">
        <v>5506</v>
      </c>
      <c r="E511" s="61">
        <v>158999.22</v>
      </c>
      <c r="F511" s="95">
        <v>0</v>
      </c>
      <c r="G511" s="25" t="s">
        <v>1961</v>
      </c>
      <c r="H511" s="25" t="s">
        <v>1961</v>
      </c>
      <c r="I511" s="10" t="s">
        <v>12</v>
      </c>
      <c r="J511" s="133" t="s">
        <v>1941</v>
      </c>
      <c r="K511" s="6" t="s">
        <v>14</v>
      </c>
      <c r="L511" s="5" t="s">
        <v>14</v>
      </c>
      <c r="M511" s="16" t="s">
        <v>1528</v>
      </c>
      <c r="N511" s="8" t="s">
        <v>1015</v>
      </c>
      <c r="O511" s="91" t="s">
        <v>1937</v>
      </c>
      <c r="P511" s="45" t="s">
        <v>600</v>
      </c>
      <c r="Q511" s="45" t="s">
        <v>1960</v>
      </c>
    </row>
    <row r="512" spans="1:17" ht="60" x14ac:dyDescent="0.25">
      <c r="A512" s="39">
        <f t="shared" si="7"/>
        <v>504</v>
      </c>
      <c r="B512" s="18">
        <v>42710</v>
      </c>
      <c r="C512" s="18">
        <v>42710</v>
      </c>
      <c r="D512" s="7">
        <v>5507</v>
      </c>
      <c r="E512" s="61">
        <v>57000</v>
      </c>
      <c r="F512" s="95">
        <v>0</v>
      </c>
      <c r="G512" s="25" t="s">
        <v>1953</v>
      </c>
      <c r="H512" s="25" t="s">
        <v>1953</v>
      </c>
      <c r="I512" s="10" t="s">
        <v>12</v>
      </c>
      <c r="J512" s="133" t="s">
        <v>1942</v>
      </c>
      <c r="K512" s="131" t="s">
        <v>14</v>
      </c>
      <c r="L512" s="5" t="s">
        <v>14</v>
      </c>
      <c r="M512" s="16" t="s">
        <v>187</v>
      </c>
      <c r="N512" s="8" t="s">
        <v>253</v>
      </c>
      <c r="O512" s="91" t="s">
        <v>1938</v>
      </c>
      <c r="P512" s="45" t="s">
        <v>1954</v>
      </c>
      <c r="Q512" s="45" t="s">
        <v>1955</v>
      </c>
    </row>
    <row r="513" spans="1:17" ht="75" x14ac:dyDescent="0.25">
      <c r="A513" s="39">
        <f t="shared" si="7"/>
        <v>505</v>
      </c>
      <c r="B513" s="18">
        <v>42710</v>
      </c>
      <c r="C513" s="18">
        <v>42710</v>
      </c>
      <c r="D513" s="7">
        <v>5508</v>
      </c>
      <c r="E513" s="61">
        <v>101500</v>
      </c>
      <c r="F513" s="95">
        <v>0</v>
      </c>
      <c r="G513" s="25" t="s">
        <v>1696</v>
      </c>
      <c r="H513" s="25" t="s">
        <v>1696</v>
      </c>
      <c r="I513" s="10" t="s">
        <v>12</v>
      </c>
      <c r="J513" s="133" t="s">
        <v>1688</v>
      </c>
      <c r="K513" s="131" t="s">
        <v>14</v>
      </c>
      <c r="L513" s="5" t="s">
        <v>14</v>
      </c>
      <c r="M513" s="16" t="s">
        <v>1695</v>
      </c>
      <c r="N513" s="8" t="s">
        <v>501</v>
      </c>
      <c r="O513" s="91" t="s">
        <v>1939</v>
      </c>
      <c r="P513" s="45" t="s">
        <v>540</v>
      </c>
      <c r="Q513" s="45" t="s">
        <v>1966</v>
      </c>
    </row>
    <row r="514" spans="1:17" ht="60" x14ac:dyDescent="0.25">
      <c r="A514" s="39">
        <f t="shared" si="7"/>
        <v>506</v>
      </c>
      <c r="B514" s="18">
        <v>42710</v>
      </c>
      <c r="C514" s="18">
        <v>42710</v>
      </c>
      <c r="D514" s="7">
        <v>5505</v>
      </c>
      <c r="E514" s="61">
        <v>107223</v>
      </c>
      <c r="F514" s="95">
        <v>0</v>
      </c>
      <c r="G514" s="25" t="s">
        <v>1959</v>
      </c>
      <c r="H514" s="25" t="s">
        <v>1959</v>
      </c>
      <c r="I514" s="10" t="s">
        <v>12</v>
      </c>
      <c r="J514" s="133" t="s">
        <v>816</v>
      </c>
      <c r="K514" s="131" t="s">
        <v>14</v>
      </c>
      <c r="L514" s="5" t="s">
        <v>14</v>
      </c>
      <c r="M514" s="16" t="s">
        <v>1956</v>
      </c>
      <c r="N514" s="8" t="s">
        <v>1957</v>
      </c>
      <c r="O514" s="91" t="s">
        <v>1940</v>
      </c>
      <c r="P514" s="45" t="s">
        <v>540</v>
      </c>
      <c r="Q514" s="45" t="s">
        <v>1958</v>
      </c>
    </row>
    <row r="515" spans="1:17" ht="75" x14ac:dyDescent="0.25">
      <c r="A515" s="39">
        <f t="shared" si="7"/>
        <v>507</v>
      </c>
      <c r="B515" s="18">
        <v>42712</v>
      </c>
      <c r="C515" s="18">
        <v>42712</v>
      </c>
      <c r="D515" s="7">
        <v>2224</v>
      </c>
      <c r="E515" s="61">
        <v>311926</v>
      </c>
      <c r="F515" s="95">
        <v>0</v>
      </c>
      <c r="G515" s="25" t="s">
        <v>874</v>
      </c>
      <c r="H515" s="25" t="s">
        <v>874</v>
      </c>
      <c r="I515" s="10" t="s">
        <v>387</v>
      </c>
      <c r="J515" s="133" t="s">
        <v>814</v>
      </c>
      <c r="K515" s="131" t="s">
        <v>14</v>
      </c>
      <c r="L515" s="5" t="s">
        <v>14</v>
      </c>
      <c r="M515" s="16" t="s">
        <v>872</v>
      </c>
      <c r="N515" s="8" t="s">
        <v>458</v>
      </c>
      <c r="O515" s="91" t="s">
        <v>1968</v>
      </c>
      <c r="P515" s="45" t="s">
        <v>549</v>
      </c>
      <c r="Q515" s="45" t="s">
        <v>1992</v>
      </c>
    </row>
    <row r="516" spans="1:17" ht="60" x14ac:dyDescent="0.25">
      <c r="A516" s="39">
        <f t="shared" si="7"/>
        <v>508</v>
      </c>
      <c r="B516" s="18">
        <v>42713</v>
      </c>
      <c r="C516" s="18">
        <v>42713</v>
      </c>
      <c r="D516" s="7">
        <v>5653</v>
      </c>
      <c r="E516" s="61">
        <v>77620.2</v>
      </c>
      <c r="F516" s="95">
        <v>0</v>
      </c>
      <c r="G516" s="25" t="s">
        <v>2001</v>
      </c>
      <c r="H516" s="25" t="s">
        <v>2001</v>
      </c>
      <c r="I516" s="10" t="s">
        <v>12</v>
      </c>
      <c r="J516" s="133" t="s">
        <v>311</v>
      </c>
      <c r="K516" s="139" t="s">
        <v>1997</v>
      </c>
      <c r="L516" s="5" t="s">
        <v>1999</v>
      </c>
      <c r="M516" s="16" t="s">
        <v>1998</v>
      </c>
      <c r="N516" s="8" t="s">
        <v>61</v>
      </c>
      <c r="O516" s="91" t="s">
        <v>1969</v>
      </c>
      <c r="P516" s="45" t="s">
        <v>550</v>
      </c>
      <c r="Q516" s="45" t="s">
        <v>2000</v>
      </c>
    </row>
    <row r="517" spans="1:17" ht="75" x14ac:dyDescent="0.25">
      <c r="A517" s="39">
        <f t="shared" si="7"/>
        <v>509</v>
      </c>
      <c r="B517" s="18">
        <v>42713</v>
      </c>
      <c r="C517" s="18">
        <v>42713</v>
      </c>
      <c r="D517" s="7">
        <v>40</v>
      </c>
      <c r="E517" s="61">
        <v>121240</v>
      </c>
      <c r="F517" s="95">
        <v>0</v>
      </c>
      <c r="G517" s="25" t="s">
        <v>1703</v>
      </c>
      <c r="H517" s="25" t="s">
        <v>1703</v>
      </c>
      <c r="I517" s="10" t="s">
        <v>118</v>
      </c>
      <c r="J517" s="133" t="s">
        <v>1674</v>
      </c>
      <c r="K517" s="139" t="s">
        <v>26</v>
      </c>
      <c r="L517" s="5" t="s">
        <v>248</v>
      </c>
      <c r="M517" s="16" t="s">
        <v>141</v>
      </c>
      <c r="N517" s="8" t="s">
        <v>213</v>
      </c>
      <c r="O517" s="91" t="s">
        <v>1970</v>
      </c>
      <c r="P517" s="45" t="s">
        <v>540</v>
      </c>
      <c r="Q517" s="45" t="s">
        <v>1991</v>
      </c>
    </row>
    <row r="518" spans="1:17" ht="60" x14ac:dyDescent="0.25">
      <c r="A518" s="39">
        <f t="shared" si="7"/>
        <v>510</v>
      </c>
      <c r="B518" s="18">
        <v>42713</v>
      </c>
      <c r="C518" s="18">
        <v>42713</v>
      </c>
      <c r="D518" s="7">
        <v>41</v>
      </c>
      <c r="E518" s="61">
        <v>35000</v>
      </c>
      <c r="F518" s="95">
        <v>0</v>
      </c>
      <c r="G518" s="25" t="s">
        <v>1703</v>
      </c>
      <c r="H518" s="25" t="s">
        <v>1703</v>
      </c>
      <c r="I518" s="10" t="s">
        <v>118</v>
      </c>
      <c r="J518" s="133" t="s">
        <v>207</v>
      </c>
      <c r="K518" s="139" t="s">
        <v>26</v>
      </c>
      <c r="L518" s="5" t="s">
        <v>248</v>
      </c>
      <c r="M518" s="16" t="s">
        <v>141</v>
      </c>
      <c r="N518" s="8" t="s">
        <v>213</v>
      </c>
      <c r="O518" s="91" t="s">
        <v>1971</v>
      </c>
      <c r="P518" s="45" t="s">
        <v>540</v>
      </c>
      <c r="Q518" s="45" t="s">
        <v>1991</v>
      </c>
    </row>
    <row r="519" spans="1:17" ht="75" x14ac:dyDescent="0.25">
      <c r="A519" s="39">
        <f t="shared" si="7"/>
        <v>511</v>
      </c>
      <c r="B519" s="18">
        <v>42713</v>
      </c>
      <c r="C519" s="18">
        <v>42713</v>
      </c>
      <c r="D519" s="7">
        <v>42</v>
      </c>
      <c r="E519" s="61">
        <v>255732.55</v>
      </c>
      <c r="F519" s="95">
        <v>0</v>
      </c>
      <c r="G519" s="25" t="s">
        <v>1897</v>
      </c>
      <c r="H519" s="25" t="s">
        <v>1897</v>
      </c>
      <c r="I519" s="10" t="s">
        <v>118</v>
      </c>
      <c r="J519" s="133" t="s">
        <v>1873</v>
      </c>
      <c r="K519" s="131" t="s">
        <v>14</v>
      </c>
      <c r="L519" s="5" t="s">
        <v>14</v>
      </c>
      <c r="M519" s="16" t="s">
        <v>1699</v>
      </c>
      <c r="N519" s="8" t="s">
        <v>1876</v>
      </c>
      <c r="O519" s="91" t="s">
        <v>1972</v>
      </c>
      <c r="P519" s="45" t="s">
        <v>577</v>
      </c>
      <c r="Q519" s="45" t="s">
        <v>1987</v>
      </c>
    </row>
    <row r="520" spans="1:17" ht="60" x14ac:dyDescent="0.25">
      <c r="A520" s="39">
        <f t="shared" si="7"/>
        <v>512</v>
      </c>
      <c r="B520" s="18">
        <v>42713</v>
      </c>
      <c r="C520" s="18">
        <v>42713</v>
      </c>
      <c r="D520" s="7">
        <v>43</v>
      </c>
      <c r="E520" s="61">
        <v>69759</v>
      </c>
      <c r="F520" s="95">
        <v>0</v>
      </c>
      <c r="G520" s="25" t="s">
        <v>1990</v>
      </c>
      <c r="H520" s="25" t="s">
        <v>1990</v>
      </c>
      <c r="I520" s="10" t="s">
        <v>118</v>
      </c>
      <c r="J520" s="133" t="s">
        <v>59</v>
      </c>
      <c r="K520" s="131" t="s">
        <v>14</v>
      </c>
      <c r="L520" s="5" t="s">
        <v>14</v>
      </c>
      <c r="M520" s="16" t="s">
        <v>1986</v>
      </c>
      <c r="N520" s="8" t="s">
        <v>1988</v>
      </c>
      <c r="O520" s="91" t="s">
        <v>1973</v>
      </c>
      <c r="P520" s="45" t="s">
        <v>540</v>
      </c>
      <c r="Q520" s="45" t="s">
        <v>1989</v>
      </c>
    </row>
    <row r="521" spans="1:17" ht="60" x14ac:dyDescent="0.25">
      <c r="A521" s="39">
        <f t="shared" si="7"/>
        <v>513</v>
      </c>
      <c r="B521" s="18">
        <v>42713</v>
      </c>
      <c r="C521" s="18">
        <v>42713</v>
      </c>
      <c r="D521" s="7">
        <v>44</v>
      </c>
      <c r="E521" s="61">
        <v>37500</v>
      </c>
      <c r="F521" s="95">
        <v>0</v>
      </c>
      <c r="G521" s="25" t="s">
        <v>1990</v>
      </c>
      <c r="H521" s="25" t="s">
        <v>1990</v>
      </c>
      <c r="I521" s="10" t="s">
        <v>118</v>
      </c>
      <c r="J521" s="133" t="s">
        <v>59</v>
      </c>
      <c r="K521" s="131" t="s">
        <v>14</v>
      </c>
      <c r="L521" s="5" t="s">
        <v>14</v>
      </c>
      <c r="M521" s="16" t="s">
        <v>1986</v>
      </c>
      <c r="N521" s="8" t="s">
        <v>1988</v>
      </c>
      <c r="O521" s="91" t="s">
        <v>1974</v>
      </c>
      <c r="P521" s="45" t="s">
        <v>540</v>
      </c>
      <c r="Q521" s="45" t="s">
        <v>1989</v>
      </c>
    </row>
    <row r="522" spans="1:17" ht="60" x14ac:dyDescent="0.25">
      <c r="A522" s="39">
        <f t="shared" si="7"/>
        <v>514</v>
      </c>
      <c r="B522" s="18">
        <v>42713</v>
      </c>
      <c r="C522" s="18">
        <v>42713</v>
      </c>
      <c r="D522" s="7">
        <v>2238</v>
      </c>
      <c r="E522" s="61">
        <v>55000</v>
      </c>
      <c r="F522" s="95">
        <v>0</v>
      </c>
      <c r="G522" s="25" t="s">
        <v>2003</v>
      </c>
      <c r="H522" s="25" t="s">
        <v>2003</v>
      </c>
      <c r="I522" s="10" t="s">
        <v>19</v>
      </c>
      <c r="J522" s="133" t="s">
        <v>1981</v>
      </c>
      <c r="K522" s="131" t="s">
        <v>14</v>
      </c>
      <c r="L522" s="5" t="s">
        <v>14</v>
      </c>
      <c r="M522" s="16" t="s">
        <v>50</v>
      </c>
      <c r="N522" s="8" t="s">
        <v>2002</v>
      </c>
      <c r="O522" s="91" t="s">
        <v>1975</v>
      </c>
      <c r="P522" s="45" t="s">
        <v>1598</v>
      </c>
      <c r="Q522" s="45" t="s">
        <v>2004</v>
      </c>
    </row>
    <row r="523" spans="1:17" ht="75" x14ac:dyDescent="0.25">
      <c r="A523" s="39">
        <f t="shared" si="7"/>
        <v>515</v>
      </c>
      <c r="B523" s="18">
        <v>42713</v>
      </c>
      <c r="C523" s="18">
        <v>42713</v>
      </c>
      <c r="D523" s="7">
        <v>2239</v>
      </c>
      <c r="E523" s="61">
        <v>840507.2</v>
      </c>
      <c r="F523" s="95">
        <v>0</v>
      </c>
      <c r="G523" s="25" t="s">
        <v>2007</v>
      </c>
      <c r="H523" s="25" t="s">
        <v>2007</v>
      </c>
      <c r="I523" s="10" t="s">
        <v>19</v>
      </c>
      <c r="J523" s="133" t="s">
        <v>321</v>
      </c>
      <c r="K523" s="131" t="s">
        <v>14</v>
      </c>
      <c r="L523" s="5" t="s">
        <v>14</v>
      </c>
      <c r="M523" s="16" t="s">
        <v>2005</v>
      </c>
      <c r="N523" s="8" t="s">
        <v>929</v>
      </c>
      <c r="O523" s="91" t="s">
        <v>1976</v>
      </c>
      <c r="P523" s="45" t="s">
        <v>537</v>
      </c>
      <c r="Q523" s="45" t="s">
        <v>2006</v>
      </c>
    </row>
    <row r="524" spans="1:17" ht="75" x14ac:dyDescent="0.25">
      <c r="A524" s="39">
        <f t="shared" si="7"/>
        <v>516</v>
      </c>
      <c r="B524" s="18">
        <v>42713</v>
      </c>
      <c r="C524" s="18">
        <v>42713</v>
      </c>
      <c r="D524" s="7">
        <v>2240</v>
      </c>
      <c r="E524" s="61">
        <v>94882.64</v>
      </c>
      <c r="F524" s="95">
        <v>0</v>
      </c>
      <c r="G524" s="25" t="s">
        <v>1268</v>
      </c>
      <c r="H524" s="25" t="s">
        <v>1268</v>
      </c>
      <c r="I524" s="10" t="s">
        <v>19</v>
      </c>
      <c r="J524" s="133" t="s">
        <v>1244</v>
      </c>
      <c r="K524" s="131" t="s">
        <v>14</v>
      </c>
      <c r="L524" s="5" t="s">
        <v>14</v>
      </c>
      <c r="M524" s="16" t="s">
        <v>1250</v>
      </c>
      <c r="N524" s="8" t="s">
        <v>1252</v>
      </c>
      <c r="O524" s="91" t="s">
        <v>1977</v>
      </c>
      <c r="P524" s="45" t="s">
        <v>577</v>
      </c>
      <c r="Q524" s="45" t="s">
        <v>1995</v>
      </c>
    </row>
    <row r="525" spans="1:17" ht="75" x14ac:dyDescent="0.25">
      <c r="A525" s="39">
        <f t="shared" si="7"/>
        <v>517</v>
      </c>
      <c r="B525" s="18">
        <v>42713</v>
      </c>
      <c r="C525" s="18">
        <v>42713</v>
      </c>
      <c r="D525" s="7">
        <v>2241</v>
      </c>
      <c r="E525" s="61">
        <v>108782.61</v>
      </c>
      <c r="F525" s="95">
        <v>0</v>
      </c>
      <c r="G525" s="25" t="s">
        <v>84</v>
      </c>
      <c r="H525" s="25" t="s">
        <v>84</v>
      </c>
      <c r="I525" s="10" t="s">
        <v>19</v>
      </c>
      <c r="J525" s="133" t="s">
        <v>85</v>
      </c>
      <c r="K525" s="131" t="s">
        <v>14</v>
      </c>
      <c r="L525" s="5" t="s">
        <v>14</v>
      </c>
      <c r="M525" s="16" t="s">
        <v>86</v>
      </c>
      <c r="N525" s="8" t="s">
        <v>87</v>
      </c>
      <c r="O525" s="91" t="s">
        <v>1978</v>
      </c>
      <c r="P525" s="45" t="s">
        <v>551</v>
      </c>
      <c r="Q525" s="45" t="s">
        <v>1996</v>
      </c>
    </row>
    <row r="526" spans="1:17" ht="60" x14ac:dyDescent="0.25">
      <c r="A526" s="39">
        <f t="shared" si="7"/>
        <v>518</v>
      </c>
      <c r="B526" s="18">
        <v>42713</v>
      </c>
      <c r="C526" s="18">
        <v>42713</v>
      </c>
      <c r="D526" s="7">
        <v>2242</v>
      </c>
      <c r="E526" s="61">
        <v>34237</v>
      </c>
      <c r="F526" s="95">
        <v>0</v>
      </c>
      <c r="G526" s="25" t="s">
        <v>1256</v>
      </c>
      <c r="H526" s="25" t="s">
        <v>1256</v>
      </c>
      <c r="I526" s="10" t="s">
        <v>19</v>
      </c>
      <c r="J526" s="133" t="s">
        <v>1002</v>
      </c>
      <c r="K526" s="131" t="s">
        <v>14</v>
      </c>
      <c r="L526" s="5" t="s">
        <v>14</v>
      </c>
      <c r="M526" s="16" t="s">
        <v>1251</v>
      </c>
      <c r="N526" s="8" t="s">
        <v>458</v>
      </c>
      <c r="O526" s="91" t="s">
        <v>1979</v>
      </c>
      <c r="P526" s="45" t="s">
        <v>546</v>
      </c>
      <c r="Q526" s="45" t="s">
        <v>1993</v>
      </c>
    </row>
    <row r="527" spans="1:17" ht="60" x14ac:dyDescent="0.25">
      <c r="A527" s="39">
        <f t="shared" si="7"/>
        <v>519</v>
      </c>
      <c r="B527" s="18">
        <v>42713</v>
      </c>
      <c r="C527" s="18">
        <v>42713</v>
      </c>
      <c r="D527" s="7">
        <v>2243</v>
      </c>
      <c r="E527" s="61">
        <v>85596.96</v>
      </c>
      <c r="F527" s="95">
        <v>0</v>
      </c>
      <c r="G527" s="25" t="s">
        <v>174</v>
      </c>
      <c r="H527" s="25" t="s">
        <v>174</v>
      </c>
      <c r="I527" s="10" t="s">
        <v>118</v>
      </c>
      <c r="J527" s="133" t="s">
        <v>1982</v>
      </c>
      <c r="K527" s="6" t="s">
        <v>14</v>
      </c>
      <c r="L527" s="5" t="s">
        <v>14</v>
      </c>
      <c r="M527" s="16" t="s">
        <v>65</v>
      </c>
      <c r="N527" s="8" t="s">
        <v>176</v>
      </c>
      <c r="O527" s="91" t="s">
        <v>1980</v>
      </c>
      <c r="P527" s="45" t="s">
        <v>551</v>
      </c>
      <c r="Q527" s="45" t="s">
        <v>1994</v>
      </c>
    </row>
    <row r="528" spans="1:17" ht="60" x14ac:dyDescent="0.25">
      <c r="A528" s="39">
        <f t="shared" si="7"/>
        <v>520</v>
      </c>
      <c r="B528" s="18">
        <v>42717</v>
      </c>
      <c r="C528" s="18">
        <v>42717</v>
      </c>
      <c r="D528" s="7">
        <v>2245</v>
      </c>
      <c r="E528" s="61">
        <v>129794.34</v>
      </c>
      <c r="F528" s="95">
        <v>0</v>
      </c>
      <c r="G528" s="25" t="s">
        <v>2010</v>
      </c>
      <c r="H528" s="25" t="s">
        <v>2010</v>
      </c>
      <c r="I528" s="10" t="s">
        <v>19</v>
      </c>
      <c r="J528" s="133" t="s">
        <v>763</v>
      </c>
      <c r="K528" s="6" t="s">
        <v>14</v>
      </c>
      <c r="L528" s="5" t="s">
        <v>14</v>
      </c>
      <c r="M528" s="16" t="s">
        <v>104</v>
      </c>
      <c r="N528" s="8" t="s">
        <v>2008</v>
      </c>
      <c r="O528" s="91" t="s">
        <v>1983</v>
      </c>
      <c r="P528" s="45" t="s">
        <v>562</v>
      </c>
      <c r="Q528" s="45" t="s">
        <v>2009</v>
      </c>
    </row>
    <row r="529" spans="1:17" ht="45" x14ac:dyDescent="0.25">
      <c r="A529" s="39">
        <f t="shared" si="7"/>
        <v>521</v>
      </c>
      <c r="B529" s="18">
        <v>42718</v>
      </c>
      <c r="C529" s="18">
        <v>42718</v>
      </c>
      <c r="D529" s="7">
        <v>2245</v>
      </c>
      <c r="E529" s="162">
        <v>-129794.34</v>
      </c>
      <c r="F529" s="95">
        <v>0</v>
      </c>
      <c r="G529" s="25" t="s">
        <v>2010</v>
      </c>
      <c r="H529" s="25" t="s">
        <v>2010</v>
      </c>
      <c r="I529" s="10" t="s">
        <v>19</v>
      </c>
      <c r="J529" s="133" t="s">
        <v>763</v>
      </c>
      <c r="K529" s="6" t="s">
        <v>14</v>
      </c>
      <c r="L529" s="5" t="s">
        <v>14</v>
      </c>
      <c r="M529" s="16" t="s">
        <v>104</v>
      </c>
      <c r="N529" s="8" t="s">
        <v>2008</v>
      </c>
      <c r="O529" s="94" t="s">
        <v>2041</v>
      </c>
      <c r="P529" s="45" t="s">
        <v>562</v>
      </c>
      <c r="Q529" s="45" t="s">
        <v>805</v>
      </c>
    </row>
    <row r="530" spans="1:17" ht="60" x14ac:dyDescent="0.25">
      <c r="A530" s="39">
        <f t="shared" si="7"/>
        <v>522</v>
      </c>
      <c r="B530" s="18">
        <v>42717</v>
      </c>
      <c r="C530" s="18">
        <v>42717</v>
      </c>
      <c r="D530" s="7">
        <v>2246</v>
      </c>
      <c r="E530" s="61">
        <v>208428.12</v>
      </c>
      <c r="F530" s="95">
        <v>0</v>
      </c>
      <c r="G530" s="25" t="s">
        <v>1787</v>
      </c>
      <c r="H530" s="25" t="s">
        <v>1787</v>
      </c>
      <c r="I530" s="10" t="s">
        <v>19</v>
      </c>
      <c r="J530" s="133" t="s">
        <v>1985</v>
      </c>
      <c r="K530" s="139" t="s">
        <v>26</v>
      </c>
      <c r="L530" s="5" t="s">
        <v>27</v>
      </c>
      <c r="M530" s="16" t="s">
        <v>1757</v>
      </c>
      <c r="N530" s="8" t="s">
        <v>56</v>
      </c>
      <c r="O530" s="91" t="s">
        <v>1984</v>
      </c>
      <c r="P530" s="45" t="s">
        <v>540</v>
      </c>
      <c r="Q530" s="45" t="s">
        <v>2011</v>
      </c>
    </row>
    <row r="531" spans="1:17" ht="60" x14ac:dyDescent="0.25">
      <c r="A531" s="39">
        <f t="shared" ref="A531:A594" si="8">A530+1</f>
        <v>523</v>
      </c>
      <c r="B531" s="18">
        <v>42720</v>
      </c>
      <c r="C531" s="18">
        <v>42720</v>
      </c>
      <c r="D531" s="7">
        <v>45</v>
      </c>
      <c r="E531" s="61">
        <v>147758.93</v>
      </c>
      <c r="F531" s="95">
        <v>0</v>
      </c>
      <c r="G531" s="25" t="s">
        <v>2025</v>
      </c>
      <c r="H531" s="25" t="s">
        <v>2025</v>
      </c>
      <c r="I531" s="10" t="s">
        <v>19</v>
      </c>
      <c r="J531" s="133" t="s">
        <v>2013</v>
      </c>
      <c r="K531" s="131" t="s">
        <v>14</v>
      </c>
      <c r="L531" s="5" t="s">
        <v>14</v>
      </c>
      <c r="M531" s="16" t="s">
        <v>1017</v>
      </c>
      <c r="N531" s="8" t="s">
        <v>924</v>
      </c>
      <c r="O531" s="91" t="s">
        <v>2012</v>
      </c>
      <c r="P531" s="45" t="s">
        <v>573</v>
      </c>
      <c r="Q531" s="45" t="s">
        <v>2026</v>
      </c>
    </row>
    <row r="532" spans="1:17" ht="60" x14ac:dyDescent="0.25">
      <c r="A532" s="39">
        <f t="shared" si="8"/>
        <v>524</v>
      </c>
      <c r="B532" s="18">
        <v>42723</v>
      </c>
      <c r="C532" s="18">
        <v>42723</v>
      </c>
      <c r="D532" s="7">
        <v>2305</v>
      </c>
      <c r="E532" s="61">
        <v>120000</v>
      </c>
      <c r="F532" s="95">
        <v>0</v>
      </c>
      <c r="G532" s="25" t="s">
        <v>1062</v>
      </c>
      <c r="H532" s="25" t="s">
        <v>1062</v>
      </c>
      <c r="I532" s="10" t="s">
        <v>19</v>
      </c>
      <c r="J532" s="133" t="s">
        <v>1002</v>
      </c>
      <c r="K532" s="131" t="s">
        <v>14</v>
      </c>
      <c r="L532" s="5" t="s">
        <v>14</v>
      </c>
      <c r="M532" s="16" t="s">
        <v>774</v>
      </c>
      <c r="N532" s="8" t="s">
        <v>501</v>
      </c>
      <c r="O532" s="91" t="s">
        <v>2014</v>
      </c>
      <c r="P532" s="45" t="s">
        <v>551</v>
      </c>
      <c r="Q532" s="45" t="s">
        <v>2028</v>
      </c>
    </row>
    <row r="533" spans="1:17" ht="60" x14ac:dyDescent="0.25">
      <c r="A533" s="39">
        <f t="shared" si="8"/>
        <v>525</v>
      </c>
      <c r="B533" s="18">
        <v>42723</v>
      </c>
      <c r="C533" s="18">
        <v>42723</v>
      </c>
      <c r="D533" s="7">
        <v>2306</v>
      </c>
      <c r="E533" s="61">
        <v>157296.70000000001</v>
      </c>
      <c r="F533" s="95">
        <v>0</v>
      </c>
      <c r="G533" s="25" t="s">
        <v>2030</v>
      </c>
      <c r="H533" s="25" t="s">
        <v>2030</v>
      </c>
      <c r="I533" s="10" t="s">
        <v>19</v>
      </c>
      <c r="J533" s="133" t="s">
        <v>1002</v>
      </c>
      <c r="K533" s="131" t="s">
        <v>14</v>
      </c>
      <c r="L533" s="5" t="s">
        <v>14</v>
      </c>
      <c r="M533" s="16" t="s">
        <v>2027</v>
      </c>
      <c r="N533" s="8" t="s">
        <v>61</v>
      </c>
      <c r="O533" s="91" t="s">
        <v>2015</v>
      </c>
      <c r="P533" s="45" t="s">
        <v>540</v>
      </c>
      <c r="Q533" s="45" t="s">
        <v>2029</v>
      </c>
    </row>
    <row r="534" spans="1:17" ht="60" x14ac:dyDescent="0.25">
      <c r="A534" s="39">
        <f t="shared" si="8"/>
        <v>526</v>
      </c>
      <c r="B534" s="18">
        <v>42723</v>
      </c>
      <c r="C534" s="18">
        <v>42723</v>
      </c>
      <c r="D534" s="7">
        <v>2307</v>
      </c>
      <c r="E534" s="61">
        <v>234502.8</v>
      </c>
      <c r="F534" s="95">
        <v>0</v>
      </c>
      <c r="G534" s="25" t="s">
        <v>2030</v>
      </c>
      <c r="H534" s="25" t="s">
        <v>2030</v>
      </c>
      <c r="I534" s="10" t="s">
        <v>19</v>
      </c>
      <c r="J534" s="133" t="s">
        <v>816</v>
      </c>
      <c r="K534" s="131" t="s">
        <v>14</v>
      </c>
      <c r="L534" s="5" t="s">
        <v>14</v>
      </c>
      <c r="M534" s="16" t="s">
        <v>2027</v>
      </c>
      <c r="N534" s="8" t="s">
        <v>61</v>
      </c>
      <c r="O534" s="91" t="s">
        <v>2016</v>
      </c>
      <c r="P534" s="45" t="s">
        <v>540</v>
      </c>
      <c r="Q534" s="45" t="s">
        <v>2029</v>
      </c>
    </row>
    <row r="535" spans="1:17" ht="60" x14ac:dyDescent="0.25">
      <c r="A535" s="39">
        <f t="shared" si="8"/>
        <v>527</v>
      </c>
      <c r="B535" s="18">
        <v>42723</v>
      </c>
      <c r="C535" s="18">
        <v>42723</v>
      </c>
      <c r="D535" s="7">
        <v>2308</v>
      </c>
      <c r="E535" s="61">
        <v>187838.16</v>
      </c>
      <c r="F535" s="95">
        <v>0</v>
      </c>
      <c r="G535" s="25" t="s">
        <v>316</v>
      </c>
      <c r="H535" s="25" t="s">
        <v>316</v>
      </c>
      <c r="I535" s="10" t="s">
        <v>19</v>
      </c>
      <c r="J535" s="133" t="s">
        <v>403</v>
      </c>
      <c r="K535" s="131" t="s">
        <v>14</v>
      </c>
      <c r="L535" s="5" t="s">
        <v>14</v>
      </c>
      <c r="M535" s="16" t="s">
        <v>317</v>
      </c>
      <c r="N535" s="8" t="s">
        <v>318</v>
      </c>
      <c r="O535" s="91" t="s">
        <v>2017</v>
      </c>
      <c r="P535" s="45" t="s">
        <v>2031</v>
      </c>
      <c r="Q535" s="45" t="s">
        <v>2032</v>
      </c>
    </row>
    <row r="536" spans="1:17" ht="60" x14ac:dyDescent="0.25">
      <c r="A536" s="39">
        <f t="shared" si="8"/>
        <v>528</v>
      </c>
      <c r="B536" s="18">
        <v>42724</v>
      </c>
      <c r="C536" s="18">
        <v>42724</v>
      </c>
      <c r="D536" s="7">
        <v>2324</v>
      </c>
      <c r="E536" s="61">
        <v>208912.05</v>
      </c>
      <c r="F536" s="95">
        <v>0</v>
      </c>
      <c r="G536" s="25" t="s">
        <v>1797</v>
      </c>
      <c r="H536" s="25" t="s">
        <v>1797</v>
      </c>
      <c r="I536" s="10" t="s">
        <v>19</v>
      </c>
      <c r="J536" s="133" t="s">
        <v>1430</v>
      </c>
      <c r="K536" s="131" t="s">
        <v>14</v>
      </c>
      <c r="L536" s="5" t="s">
        <v>14</v>
      </c>
      <c r="M536" s="16" t="s">
        <v>1795</v>
      </c>
      <c r="N536" s="8" t="s">
        <v>142</v>
      </c>
      <c r="O536" s="91" t="s">
        <v>2018</v>
      </c>
      <c r="P536" s="45" t="s">
        <v>546</v>
      </c>
      <c r="Q536" s="45" t="s">
        <v>2045</v>
      </c>
    </row>
    <row r="537" spans="1:17" ht="60" x14ac:dyDescent="0.25">
      <c r="A537" s="39">
        <f t="shared" si="8"/>
        <v>529</v>
      </c>
      <c r="B537" s="18">
        <v>42724</v>
      </c>
      <c r="C537" s="18">
        <v>42724</v>
      </c>
      <c r="D537" s="7">
        <v>2325</v>
      </c>
      <c r="E537" s="61">
        <v>8551.09</v>
      </c>
      <c r="F537" s="95">
        <v>0</v>
      </c>
      <c r="G537" s="58" t="s">
        <v>765</v>
      </c>
      <c r="H537" s="58" t="s">
        <v>765</v>
      </c>
      <c r="I537" s="45" t="s">
        <v>387</v>
      </c>
      <c r="J537" s="19" t="s">
        <v>763</v>
      </c>
      <c r="K537" s="6" t="s">
        <v>14</v>
      </c>
      <c r="L537" s="5" t="s">
        <v>14</v>
      </c>
      <c r="M537" s="16" t="s">
        <v>774</v>
      </c>
      <c r="N537" s="8" t="s">
        <v>195</v>
      </c>
      <c r="O537" s="91" t="s">
        <v>1399</v>
      </c>
      <c r="P537" s="45" t="s">
        <v>562</v>
      </c>
      <c r="Q537" s="45" t="s">
        <v>194</v>
      </c>
    </row>
    <row r="538" spans="1:17" ht="45" x14ac:dyDescent="0.25">
      <c r="A538" s="39">
        <f t="shared" si="8"/>
        <v>530</v>
      </c>
      <c r="B538" s="18">
        <v>42725</v>
      </c>
      <c r="C538" s="18">
        <v>42725</v>
      </c>
      <c r="D538" s="7">
        <v>2325</v>
      </c>
      <c r="E538" s="162">
        <v>-8551.09</v>
      </c>
      <c r="F538" s="95">
        <v>0</v>
      </c>
      <c r="G538" s="58" t="s">
        <v>765</v>
      </c>
      <c r="H538" s="58" t="s">
        <v>765</v>
      </c>
      <c r="I538" s="45" t="s">
        <v>387</v>
      </c>
      <c r="J538" s="19" t="s">
        <v>763</v>
      </c>
      <c r="K538" s="6" t="s">
        <v>14</v>
      </c>
      <c r="L538" s="5" t="s">
        <v>14</v>
      </c>
      <c r="M538" s="16" t="s">
        <v>774</v>
      </c>
      <c r="N538" s="8" t="s">
        <v>195</v>
      </c>
      <c r="O538" s="94" t="s">
        <v>2040</v>
      </c>
      <c r="P538" s="45" t="s">
        <v>562</v>
      </c>
      <c r="Q538" s="45" t="s">
        <v>805</v>
      </c>
    </row>
    <row r="539" spans="1:17" ht="75" x14ac:dyDescent="0.25">
      <c r="A539" s="39">
        <f t="shared" si="8"/>
        <v>531</v>
      </c>
      <c r="B539" s="18">
        <v>42724</v>
      </c>
      <c r="C539" s="18">
        <v>42724</v>
      </c>
      <c r="D539" s="7">
        <v>2326</v>
      </c>
      <c r="E539" s="61">
        <v>126654</v>
      </c>
      <c r="F539" s="95">
        <v>0</v>
      </c>
      <c r="G539" s="92" t="s">
        <v>888</v>
      </c>
      <c r="H539" s="11" t="s">
        <v>478</v>
      </c>
      <c r="I539" s="45" t="s">
        <v>387</v>
      </c>
      <c r="J539" s="133" t="s">
        <v>479</v>
      </c>
      <c r="K539" s="131" t="s">
        <v>14</v>
      </c>
      <c r="L539" s="5" t="s">
        <v>14</v>
      </c>
      <c r="M539" s="16" t="s">
        <v>887</v>
      </c>
      <c r="N539" s="8" t="s">
        <v>722</v>
      </c>
      <c r="O539" s="91" t="s">
        <v>1616</v>
      </c>
      <c r="P539" s="45" t="s">
        <v>562</v>
      </c>
      <c r="Q539" s="45" t="s">
        <v>2034</v>
      </c>
    </row>
    <row r="540" spans="1:17" ht="75" x14ac:dyDescent="0.25">
      <c r="A540" s="39">
        <f t="shared" si="8"/>
        <v>532</v>
      </c>
      <c r="B540" s="18">
        <v>42724</v>
      </c>
      <c r="C540" s="18">
        <v>42724</v>
      </c>
      <c r="D540" s="7">
        <v>2327</v>
      </c>
      <c r="E540" s="61">
        <v>336618.34</v>
      </c>
      <c r="F540" s="95">
        <v>0</v>
      </c>
      <c r="G540" s="25" t="s">
        <v>1861</v>
      </c>
      <c r="H540" s="25" t="s">
        <v>1861</v>
      </c>
      <c r="I540" s="10" t="s">
        <v>19</v>
      </c>
      <c r="J540" s="133" t="s">
        <v>1853</v>
      </c>
      <c r="K540" s="131" t="s">
        <v>14</v>
      </c>
      <c r="L540" s="5" t="s">
        <v>14</v>
      </c>
      <c r="M540" s="16" t="s">
        <v>1859</v>
      </c>
      <c r="N540" s="8" t="s">
        <v>213</v>
      </c>
      <c r="O540" s="91" t="s">
        <v>2019</v>
      </c>
      <c r="P540" s="45" t="s">
        <v>546</v>
      </c>
      <c r="Q540" s="45" t="s">
        <v>2035</v>
      </c>
    </row>
    <row r="541" spans="1:17" ht="75" x14ac:dyDescent="0.25">
      <c r="A541" s="39">
        <f t="shared" si="8"/>
        <v>533</v>
      </c>
      <c r="B541" s="18">
        <v>42724</v>
      </c>
      <c r="C541" s="18">
        <v>42724</v>
      </c>
      <c r="D541" s="7">
        <v>2328</v>
      </c>
      <c r="E541" s="61">
        <v>35979.129999999997</v>
      </c>
      <c r="F541" s="95">
        <v>0</v>
      </c>
      <c r="G541" s="25" t="s">
        <v>1217</v>
      </c>
      <c r="H541" s="25" t="s">
        <v>1217</v>
      </c>
      <c r="I541" s="10" t="s">
        <v>19</v>
      </c>
      <c r="J541" s="133" t="s">
        <v>975</v>
      </c>
      <c r="K541" s="131" t="s">
        <v>14</v>
      </c>
      <c r="L541" s="5" t="s">
        <v>14</v>
      </c>
      <c r="M541" s="16" t="s">
        <v>1012</v>
      </c>
      <c r="N541" s="8" t="s">
        <v>918</v>
      </c>
      <c r="O541" s="91" t="s">
        <v>2020</v>
      </c>
      <c r="P541" s="45" t="s">
        <v>577</v>
      </c>
      <c r="Q541" s="45" t="s">
        <v>2033</v>
      </c>
    </row>
    <row r="542" spans="1:17" ht="75" x14ac:dyDescent="0.25">
      <c r="A542" s="39">
        <f t="shared" si="8"/>
        <v>534</v>
      </c>
      <c r="B542" s="18">
        <v>42724</v>
      </c>
      <c r="C542" s="18">
        <v>42724</v>
      </c>
      <c r="D542" s="7">
        <v>2329</v>
      </c>
      <c r="E542" s="61">
        <v>305422.59999999998</v>
      </c>
      <c r="F542" s="95">
        <v>0</v>
      </c>
      <c r="G542" s="25" t="s">
        <v>1729</v>
      </c>
      <c r="H542" s="25" t="s">
        <v>1729</v>
      </c>
      <c r="I542" s="10" t="s">
        <v>19</v>
      </c>
      <c r="J542" s="133" t="s">
        <v>1682</v>
      </c>
      <c r="K542" s="131" t="s">
        <v>14</v>
      </c>
      <c r="L542" s="5" t="s">
        <v>14</v>
      </c>
      <c r="M542" s="16" t="s">
        <v>1720</v>
      </c>
      <c r="N542" s="8" t="s">
        <v>203</v>
      </c>
      <c r="O542" s="91" t="s">
        <v>2021</v>
      </c>
      <c r="P542" s="45" t="s">
        <v>549</v>
      </c>
      <c r="Q542" s="45" t="s">
        <v>2037</v>
      </c>
    </row>
    <row r="543" spans="1:17" ht="75" x14ac:dyDescent="0.25">
      <c r="A543" s="39">
        <f t="shared" si="8"/>
        <v>535</v>
      </c>
      <c r="B543" s="18">
        <v>42724</v>
      </c>
      <c r="C543" s="18">
        <v>42724</v>
      </c>
      <c r="D543" s="7">
        <v>2330</v>
      </c>
      <c r="E543" s="61">
        <v>331829.53999999998</v>
      </c>
      <c r="F543" s="95">
        <v>0</v>
      </c>
      <c r="G543" s="25" t="s">
        <v>919</v>
      </c>
      <c r="H543" s="25" t="s">
        <v>902</v>
      </c>
      <c r="I543" s="10" t="s">
        <v>387</v>
      </c>
      <c r="J543" s="133" t="s">
        <v>811</v>
      </c>
      <c r="K543" s="131" t="s">
        <v>14</v>
      </c>
      <c r="L543" s="5" t="s">
        <v>14</v>
      </c>
      <c r="M543" s="16" t="s">
        <v>917</v>
      </c>
      <c r="N543" s="8" t="s">
        <v>918</v>
      </c>
      <c r="O543" s="91" t="s">
        <v>2022</v>
      </c>
      <c r="P543" s="45" t="s">
        <v>915</v>
      </c>
      <c r="Q543" s="45" t="s">
        <v>2038</v>
      </c>
    </row>
    <row r="544" spans="1:17" ht="60" x14ac:dyDescent="0.25">
      <c r="A544" s="39">
        <f t="shared" si="8"/>
        <v>536</v>
      </c>
      <c r="B544" s="18">
        <v>42724</v>
      </c>
      <c r="C544" s="18">
        <v>42724</v>
      </c>
      <c r="D544" s="7">
        <v>2331</v>
      </c>
      <c r="E544" s="61">
        <v>74000</v>
      </c>
      <c r="F544" s="95">
        <v>0</v>
      </c>
      <c r="G544" s="25" t="s">
        <v>1284</v>
      </c>
      <c r="H544" s="25" t="s">
        <v>1284</v>
      </c>
      <c r="I544" s="10" t="s">
        <v>19</v>
      </c>
      <c r="J544" s="133" t="s">
        <v>1283</v>
      </c>
      <c r="K544" s="131" t="s">
        <v>14</v>
      </c>
      <c r="L544" s="5" t="s">
        <v>14</v>
      </c>
      <c r="M544" s="16" t="s">
        <v>1286</v>
      </c>
      <c r="N544" s="8" t="s">
        <v>443</v>
      </c>
      <c r="O544" s="91" t="s">
        <v>2023</v>
      </c>
      <c r="P544" s="45" t="s">
        <v>551</v>
      </c>
      <c r="Q544" s="45" t="s">
        <v>2036</v>
      </c>
    </row>
    <row r="545" spans="1:17" ht="75" x14ac:dyDescent="0.25">
      <c r="A545" s="39">
        <f t="shared" si="8"/>
        <v>537</v>
      </c>
      <c r="B545" s="18">
        <v>42724</v>
      </c>
      <c r="C545" s="18">
        <v>42724</v>
      </c>
      <c r="D545" s="7">
        <v>2332</v>
      </c>
      <c r="E545" s="61">
        <v>685000</v>
      </c>
      <c r="F545" s="95">
        <v>0</v>
      </c>
      <c r="G545" s="25" t="s">
        <v>1480</v>
      </c>
      <c r="H545" s="25" t="s">
        <v>1480</v>
      </c>
      <c r="I545" s="10" t="s">
        <v>19</v>
      </c>
      <c r="J545" s="133" t="s">
        <v>1473</v>
      </c>
      <c r="K545" s="131" t="s">
        <v>14</v>
      </c>
      <c r="L545" s="5" t="s">
        <v>14</v>
      </c>
      <c r="M545" s="16" t="s">
        <v>1475</v>
      </c>
      <c r="N545" s="8" t="s">
        <v>121</v>
      </c>
      <c r="O545" s="91" t="s">
        <v>2024</v>
      </c>
      <c r="P545" s="45" t="s">
        <v>577</v>
      </c>
      <c r="Q545" s="45" t="s">
        <v>194</v>
      </c>
    </row>
    <row r="546" spans="1:17" ht="45" x14ac:dyDescent="0.25">
      <c r="A546" s="39">
        <f t="shared" si="8"/>
        <v>538</v>
      </c>
      <c r="B546" s="18">
        <v>42725</v>
      </c>
      <c r="C546" s="18">
        <v>42725</v>
      </c>
      <c r="D546" s="7">
        <v>2332</v>
      </c>
      <c r="E546" s="162">
        <v>-685000</v>
      </c>
      <c r="F546" s="95">
        <v>0</v>
      </c>
      <c r="G546" s="25" t="s">
        <v>1480</v>
      </c>
      <c r="H546" s="25" t="s">
        <v>1480</v>
      </c>
      <c r="I546" s="10" t="s">
        <v>19</v>
      </c>
      <c r="J546" s="133" t="s">
        <v>1473</v>
      </c>
      <c r="K546" s="131" t="s">
        <v>14</v>
      </c>
      <c r="L546" s="5" t="s">
        <v>14</v>
      </c>
      <c r="M546" s="16" t="s">
        <v>1475</v>
      </c>
      <c r="N546" s="8" t="s">
        <v>121</v>
      </c>
      <c r="O546" s="94" t="s">
        <v>2044</v>
      </c>
      <c r="P546" s="45" t="s">
        <v>577</v>
      </c>
      <c r="Q546" s="45" t="s">
        <v>805</v>
      </c>
    </row>
    <row r="547" spans="1:17" ht="60" x14ac:dyDescent="0.25">
      <c r="A547" s="39">
        <f t="shared" si="8"/>
        <v>539</v>
      </c>
      <c r="B547" s="18">
        <v>42726</v>
      </c>
      <c r="C547" s="18">
        <v>42726</v>
      </c>
      <c r="D547" s="7">
        <v>2344</v>
      </c>
      <c r="E547" s="61">
        <v>129794.34</v>
      </c>
      <c r="F547" s="95">
        <v>0</v>
      </c>
      <c r="G547" s="25" t="s">
        <v>1480</v>
      </c>
      <c r="H547" s="25" t="s">
        <v>1480</v>
      </c>
      <c r="I547" s="10" t="s">
        <v>19</v>
      </c>
      <c r="J547" s="133" t="s">
        <v>1473</v>
      </c>
      <c r="K547" s="6" t="s">
        <v>14</v>
      </c>
      <c r="L547" s="5" t="s">
        <v>14</v>
      </c>
      <c r="M547" s="16" t="s">
        <v>104</v>
      </c>
      <c r="N547" s="8" t="s">
        <v>2008</v>
      </c>
      <c r="O547" s="91" t="s">
        <v>1983</v>
      </c>
      <c r="P547" s="45" t="s">
        <v>562</v>
      </c>
      <c r="Q547" s="45" t="s">
        <v>2042</v>
      </c>
    </row>
    <row r="548" spans="1:17" ht="60" x14ac:dyDescent="0.25">
      <c r="A548" s="39">
        <f t="shared" si="8"/>
        <v>540</v>
      </c>
      <c r="B548" s="18">
        <v>42726</v>
      </c>
      <c r="C548" s="18">
        <v>42726</v>
      </c>
      <c r="D548" s="7">
        <v>2345</v>
      </c>
      <c r="E548" s="61">
        <v>8551.09</v>
      </c>
      <c r="F548" s="95">
        <v>0</v>
      </c>
      <c r="G548" s="58" t="s">
        <v>1480</v>
      </c>
      <c r="H548" s="58" t="s">
        <v>1480</v>
      </c>
      <c r="I548" s="45" t="s">
        <v>19</v>
      </c>
      <c r="J548" s="19" t="s">
        <v>1473</v>
      </c>
      <c r="K548" s="6" t="s">
        <v>14</v>
      </c>
      <c r="L548" s="5" t="s">
        <v>14</v>
      </c>
      <c r="M548" s="16" t="s">
        <v>774</v>
      </c>
      <c r="N548" s="8" t="s">
        <v>195</v>
      </c>
      <c r="O548" s="91" t="s">
        <v>1399</v>
      </c>
      <c r="P548" s="45" t="s">
        <v>562</v>
      </c>
      <c r="Q548" s="45" t="s">
        <v>2039</v>
      </c>
    </row>
    <row r="549" spans="1:17" ht="75" x14ac:dyDescent="0.25">
      <c r="A549" s="39">
        <f t="shared" si="8"/>
        <v>541</v>
      </c>
      <c r="B549" s="18">
        <v>42726</v>
      </c>
      <c r="C549" s="18">
        <v>42726</v>
      </c>
      <c r="D549" s="7">
        <v>2346</v>
      </c>
      <c r="E549" s="61">
        <v>685000</v>
      </c>
      <c r="F549" s="95">
        <v>0</v>
      </c>
      <c r="G549" s="25" t="s">
        <v>1480</v>
      </c>
      <c r="H549" s="25" t="s">
        <v>1480</v>
      </c>
      <c r="I549" s="10" t="s">
        <v>19</v>
      </c>
      <c r="J549" s="133" t="s">
        <v>1473</v>
      </c>
      <c r="K549" s="131" t="s">
        <v>14</v>
      </c>
      <c r="L549" s="5" t="s">
        <v>14</v>
      </c>
      <c r="M549" s="16" t="s">
        <v>1475</v>
      </c>
      <c r="N549" s="8" t="s">
        <v>121</v>
      </c>
      <c r="O549" s="91" t="s">
        <v>2024</v>
      </c>
      <c r="P549" s="45" t="s">
        <v>577</v>
      </c>
      <c r="Q549" s="45" t="s">
        <v>2043</v>
      </c>
    </row>
    <row r="550" spans="1:17" ht="60" x14ac:dyDescent="0.25">
      <c r="A550" s="39">
        <f t="shared" si="8"/>
        <v>542</v>
      </c>
      <c r="B550" s="18">
        <v>42730</v>
      </c>
      <c r="C550" s="18">
        <v>42730</v>
      </c>
      <c r="D550" s="7">
        <v>2366</v>
      </c>
      <c r="E550" s="61">
        <v>109000</v>
      </c>
      <c r="F550" s="95">
        <v>0</v>
      </c>
      <c r="G550" s="25" t="s">
        <v>786</v>
      </c>
      <c r="H550" s="25" t="s">
        <v>786</v>
      </c>
      <c r="I550" s="10" t="s">
        <v>19</v>
      </c>
      <c r="J550" s="133" t="s">
        <v>763</v>
      </c>
      <c r="K550" s="131" t="s">
        <v>14</v>
      </c>
      <c r="L550" s="5" t="s">
        <v>14</v>
      </c>
      <c r="M550" s="16" t="s">
        <v>1539</v>
      </c>
      <c r="N550" s="8" t="s">
        <v>78</v>
      </c>
      <c r="O550" s="91" t="s">
        <v>2046</v>
      </c>
      <c r="P550" s="45" t="s">
        <v>562</v>
      </c>
      <c r="Q550" s="45" t="s">
        <v>2065</v>
      </c>
    </row>
    <row r="551" spans="1:17" ht="75" x14ac:dyDescent="0.25">
      <c r="A551" s="39">
        <f t="shared" si="8"/>
        <v>543</v>
      </c>
      <c r="B551" s="18">
        <v>42730</v>
      </c>
      <c r="C551" s="18">
        <v>42730</v>
      </c>
      <c r="D551" s="7">
        <v>2367</v>
      </c>
      <c r="E551" s="61">
        <v>368418.4</v>
      </c>
      <c r="F551" s="95">
        <v>0</v>
      </c>
      <c r="G551" s="25" t="s">
        <v>1896</v>
      </c>
      <c r="H551" s="25" t="s">
        <v>1896</v>
      </c>
      <c r="I551" s="10" t="s">
        <v>19</v>
      </c>
      <c r="J551" s="133" t="s">
        <v>1874</v>
      </c>
      <c r="K551" s="131" t="s">
        <v>14</v>
      </c>
      <c r="L551" s="5" t="s">
        <v>14</v>
      </c>
      <c r="M551" s="16" t="s">
        <v>1877</v>
      </c>
      <c r="N551" s="8" t="s">
        <v>2060</v>
      </c>
      <c r="O551" s="91" t="s">
        <v>2047</v>
      </c>
      <c r="P551" s="45" t="s">
        <v>577</v>
      </c>
      <c r="Q551" s="45" t="s">
        <v>2062</v>
      </c>
    </row>
    <row r="552" spans="1:17" ht="75" x14ac:dyDescent="0.25">
      <c r="A552" s="39">
        <f t="shared" si="8"/>
        <v>544</v>
      </c>
      <c r="B552" s="18">
        <v>42730</v>
      </c>
      <c r="C552" s="18">
        <v>42730</v>
      </c>
      <c r="D552" s="7">
        <v>2368</v>
      </c>
      <c r="E552" s="61">
        <v>91362.09</v>
      </c>
      <c r="F552" s="95">
        <v>0</v>
      </c>
      <c r="G552" s="25" t="s">
        <v>2068</v>
      </c>
      <c r="H552" s="25" t="s">
        <v>2068</v>
      </c>
      <c r="I552" s="10" t="s">
        <v>19</v>
      </c>
      <c r="J552" s="133" t="s">
        <v>2052</v>
      </c>
      <c r="K552" s="131" t="s">
        <v>14</v>
      </c>
      <c r="L552" s="5" t="s">
        <v>14</v>
      </c>
      <c r="M552" s="16" t="s">
        <v>2067</v>
      </c>
      <c r="N552" s="8" t="s">
        <v>2061</v>
      </c>
      <c r="O552" s="91" t="s">
        <v>2048</v>
      </c>
      <c r="P552" s="45" t="s">
        <v>546</v>
      </c>
      <c r="Q552" s="45" t="s">
        <v>2069</v>
      </c>
    </row>
    <row r="553" spans="1:17" ht="60" x14ac:dyDescent="0.25">
      <c r="A553" s="39">
        <f t="shared" si="8"/>
        <v>545</v>
      </c>
      <c r="B553" s="18">
        <v>42730</v>
      </c>
      <c r="C553" s="18">
        <v>42730</v>
      </c>
      <c r="D553" s="7">
        <v>2369</v>
      </c>
      <c r="E553" s="61">
        <v>79886.34</v>
      </c>
      <c r="F553" s="95">
        <v>0</v>
      </c>
      <c r="G553" s="25" t="s">
        <v>1256</v>
      </c>
      <c r="H553" s="25" t="s">
        <v>1256</v>
      </c>
      <c r="I553" s="10" t="s">
        <v>19</v>
      </c>
      <c r="J553" s="133" t="s">
        <v>1002</v>
      </c>
      <c r="K553" s="131" t="s">
        <v>14</v>
      </c>
      <c r="L553" s="5" t="s">
        <v>14</v>
      </c>
      <c r="M553" s="16" t="s">
        <v>1251</v>
      </c>
      <c r="N553" s="8" t="s">
        <v>458</v>
      </c>
      <c r="O553" s="91" t="s">
        <v>2049</v>
      </c>
      <c r="P553" s="45" t="s">
        <v>546</v>
      </c>
      <c r="Q553" s="45" t="s">
        <v>2063</v>
      </c>
    </row>
    <row r="554" spans="1:17" ht="75" x14ac:dyDescent="0.25">
      <c r="A554" s="39">
        <f t="shared" si="8"/>
        <v>546</v>
      </c>
      <c r="B554" s="18">
        <v>42730</v>
      </c>
      <c r="C554" s="18">
        <v>42730</v>
      </c>
      <c r="D554" s="7">
        <v>2370</v>
      </c>
      <c r="E554" s="61">
        <v>34750</v>
      </c>
      <c r="F554" s="95">
        <v>0</v>
      </c>
      <c r="G554" s="25" t="s">
        <v>894</v>
      </c>
      <c r="H554" s="25" t="s">
        <v>741</v>
      </c>
      <c r="I554" s="10" t="s">
        <v>387</v>
      </c>
      <c r="J554" s="133" t="s">
        <v>740</v>
      </c>
      <c r="K554" s="131" t="s">
        <v>14</v>
      </c>
      <c r="L554" s="5" t="s">
        <v>14</v>
      </c>
      <c r="M554" s="16" t="s">
        <v>768</v>
      </c>
      <c r="N554" s="8" t="s">
        <v>771</v>
      </c>
      <c r="O554" s="91" t="s">
        <v>2050</v>
      </c>
      <c r="P554" s="45" t="s">
        <v>551</v>
      </c>
      <c r="Q554" s="45" t="s">
        <v>2066</v>
      </c>
    </row>
    <row r="555" spans="1:17" ht="75" x14ac:dyDescent="0.25">
      <c r="A555" s="39">
        <f t="shared" si="8"/>
        <v>547</v>
      </c>
      <c r="B555" s="18">
        <v>42730</v>
      </c>
      <c r="C555" s="18">
        <v>42730</v>
      </c>
      <c r="D555" s="7">
        <v>6185</v>
      </c>
      <c r="E555" s="61">
        <v>122000</v>
      </c>
      <c r="F555" s="95">
        <v>0</v>
      </c>
      <c r="G555" s="25" t="s">
        <v>150</v>
      </c>
      <c r="H555" s="25" t="s">
        <v>150</v>
      </c>
      <c r="I555" s="10" t="s">
        <v>12</v>
      </c>
      <c r="J555" s="133" t="s">
        <v>54</v>
      </c>
      <c r="K555" s="131" t="s">
        <v>14</v>
      </c>
      <c r="L555" s="5" t="s">
        <v>14</v>
      </c>
      <c r="M555" s="16" t="s">
        <v>151</v>
      </c>
      <c r="N555" s="8" t="s">
        <v>152</v>
      </c>
      <c r="O555" s="91" t="s">
        <v>2051</v>
      </c>
      <c r="P555" s="45" t="s">
        <v>551</v>
      </c>
      <c r="Q555" s="45" t="s">
        <v>2064</v>
      </c>
    </row>
    <row r="556" spans="1:17" ht="60" x14ac:dyDescent="0.25">
      <c r="A556" s="39">
        <f t="shared" si="8"/>
        <v>548</v>
      </c>
      <c r="B556" s="18">
        <v>42731</v>
      </c>
      <c r="C556" s="18">
        <v>42731</v>
      </c>
      <c r="D556" s="7">
        <v>6291</v>
      </c>
      <c r="E556" s="61">
        <v>299000</v>
      </c>
      <c r="F556" s="95">
        <v>0</v>
      </c>
      <c r="G556" s="25" t="s">
        <v>150</v>
      </c>
      <c r="H556" s="25" t="s">
        <v>150</v>
      </c>
      <c r="I556" s="10" t="s">
        <v>12</v>
      </c>
      <c r="J556" s="133" t="s">
        <v>1002</v>
      </c>
      <c r="K556" s="131" t="s">
        <v>14</v>
      </c>
      <c r="L556" s="5" t="s">
        <v>14</v>
      </c>
      <c r="M556" s="16" t="s">
        <v>275</v>
      </c>
      <c r="N556" s="8" t="s">
        <v>152</v>
      </c>
      <c r="O556" s="91" t="s">
        <v>2053</v>
      </c>
      <c r="P556" s="45" t="s">
        <v>551</v>
      </c>
      <c r="Q556" s="45" t="s">
        <v>2120</v>
      </c>
    </row>
    <row r="557" spans="1:17" ht="60" x14ac:dyDescent="0.25">
      <c r="A557" s="39">
        <f t="shared" si="8"/>
        <v>549</v>
      </c>
      <c r="B557" s="18">
        <v>42731</v>
      </c>
      <c r="C557" s="18">
        <v>42731</v>
      </c>
      <c r="D557" s="7">
        <v>2380</v>
      </c>
      <c r="E557" s="61">
        <v>418030.3</v>
      </c>
      <c r="F557" s="95">
        <v>0</v>
      </c>
      <c r="G557" s="25" t="s">
        <v>281</v>
      </c>
      <c r="H557" s="25" t="s">
        <v>281</v>
      </c>
      <c r="I557" s="10" t="s">
        <v>19</v>
      </c>
      <c r="J557" s="133" t="s">
        <v>1675</v>
      </c>
      <c r="K557" s="131" t="s">
        <v>26</v>
      </c>
      <c r="L557" s="5" t="s">
        <v>283</v>
      </c>
      <c r="M557" s="16" t="s">
        <v>194</v>
      </c>
      <c r="N557" s="8" t="s">
        <v>61</v>
      </c>
      <c r="O557" s="91" t="s">
        <v>2054</v>
      </c>
      <c r="P557" s="45" t="s">
        <v>546</v>
      </c>
      <c r="Q557" s="45" t="s">
        <v>2121</v>
      </c>
    </row>
    <row r="558" spans="1:17" ht="90" x14ac:dyDescent="0.25">
      <c r="A558" s="39">
        <f t="shared" si="8"/>
        <v>550</v>
      </c>
      <c r="B558" s="18">
        <v>42731</v>
      </c>
      <c r="C558" s="18">
        <v>42731</v>
      </c>
      <c r="D558" s="7">
        <v>5382</v>
      </c>
      <c r="E558" s="61">
        <v>158000</v>
      </c>
      <c r="F558" s="95">
        <v>0</v>
      </c>
      <c r="G558" s="58" t="s">
        <v>436</v>
      </c>
      <c r="H558" s="58" t="s">
        <v>436</v>
      </c>
      <c r="I558" s="45" t="s">
        <v>19</v>
      </c>
      <c r="J558" s="133" t="s">
        <v>437</v>
      </c>
      <c r="K558" s="131" t="s">
        <v>14</v>
      </c>
      <c r="L558" s="5" t="s">
        <v>14</v>
      </c>
      <c r="M558" s="16" t="s">
        <v>867</v>
      </c>
      <c r="N558" s="8" t="s">
        <v>439</v>
      </c>
      <c r="O558" s="91" t="s">
        <v>2056</v>
      </c>
      <c r="P558" s="45" t="s">
        <v>551</v>
      </c>
      <c r="Q558" s="45" t="s">
        <v>2122</v>
      </c>
    </row>
    <row r="559" spans="1:17" ht="75" x14ac:dyDescent="0.25">
      <c r="A559" s="39">
        <f t="shared" si="8"/>
        <v>551</v>
      </c>
      <c r="B559" s="18">
        <v>42730</v>
      </c>
      <c r="C559" s="18">
        <v>42731</v>
      </c>
      <c r="D559" s="7">
        <v>46</v>
      </c>
      <c r="E559" s="61">
        <v>185000</v>
      </c>
      <c r="F559" s="95">
        <v>0</v>
      </c>
      <c r="G559" s="11" t="s">
        <v>2059</v>
      </c>
      <c r="H559" s="11" t="s">
        <v>2059</v>
      </c>
      <c r="I559" s="10" t="s">
        <v>118</v>
      </c>
      <c r="J559" s="133" t="s">
        <v>54</v>
      </c>
      <c r="K559" s="131" t="s">
        <v>14</v>
      </c>
      <c r="L559" s="5" t="s">
        <v>14</v>
      </c>
      <c r="M559" s="16" t="s">
        <v>65</v>
      </c>
      <c r="N559" s="8" t="s">
        <v>776</v>
      </c>
      <c r="O559" s="91" t="s">
        <v>2057</v>
      </c>
      <c r="P559" s="45" t="s">
        <v>551</v>
      </c>
      <c r="Q559" s="45" t="s">
        <v>2119</v>
      </c>
    </row>
    <row r="560" spans="1:17" ht="75" x14ac:dyDescent="0.25">
      <c r="A560" s="39">
        <f t="shared" si="8"/>
        <v>552</v>
      </c>
      <c r="B560" s="18">
        <v>42731</v>
      </c>
      <c r="C560" s="18">
        <v>42731</v>
      </c>
      <c r="D560" s="7">
        <v>2384</v>
      </c>
      <c r="E560" s="61">
        <v>674450.24</v>
      </c>
      <c r="F560" s="95">
        <v>0</v>
      </c>
      <c r="G560" s="25" t="s">
        <v>949</v>
      </c>
      <c r="H560" s="25" t="s">
        <v>949</v>
      </c>
      <c r="I560" s="20" t="s">
        <v>387</v>
      </c>
      <c r="J560" s="133" t="s">
        <v>825</v>
      </c>
      <c r="K560" s="6" t="s">
        <v>14</v>
      </c>
      <c r="L560" s="5" t="s">
        <v>14</v>
      </c>
      <c r="M560" s="16" t="s">
        <v>950</v>
      </c>
      <c r="N560" s="8" t="s">
        <v>350</v>
      </c>
      <c r="O560" s="91" t="s">
        <v>2058</v>
      </c>
      <c r="P560" s="19" t="s">
        <v>551</v>
      </c>
      <c r="Q560" s="45" t="s">
        <v>2123</v>
      </c>
    </row>
    <row r="561" spans="1:17" ht="60" x14ac:dyDescent="0.25">
      <c r="A561" s="39">
        <f t="shared" si="8"/>
        <v>553</v>
      </c>
      <c r="B561" s="18">
        <v>42732</v>
      </c>
      <c r="C561" s="18">
        <v>42732</v>
      </c>
      <c r="D561" s="7">
        <v>2381</v>
      </c>
      <c r="E561" s="61">
        <v>240657.2</v>
      </c>
      <c r="F561" s="95">
        <v>0</v>
      </c>
      <c r="G561" s="25" t="s">
        <v>1460</v>
      </c>
      <c r="H561" s="25" t="s">
        <v>1460</v>
      </c>
      <c r="I561" s="10" t="s">
        <v>19</v>
      </c>
      <c r="J561" s="133" t="s">
        <v>1455</v>
      </c>
      <c r="K561" s="131" t="s">
        <v>14</v>
      </c>
      <c r="L561" s="5" t="s">
        <v>14</v>
      </c>
      <c r="M561" s="16" t="s">
        <v>1456</v>
      </c>
      <c r="N561" s="8" t="s">
        <v>458</v>
      </c>
      <c r="O561" s="91" t="s">
        <v>2055</v>
      </c>
      <c r="P561" s="45" t="s">
        <v>573</v>
      </c>
      <c r="Q561" s="45" t="s">
        <v>2124</v>
      </c>
    </row>
    <row r="562" spans="1:17" ht="75" x14ac:dyDescent="0.25">
      <c r="A562" s="39">
        <f t="shared" si="8"/>
        <v>554</v>
      </c>
      <c r="B562" s="18">
        <v>42733</v>
      </c>
      <c r="C562" s="18">
        <v>42733</v>
      </c>
      <c r="D562" s="7">
        <v>2417</v>
      </c>
      <c r="E562" s="61">
        <v>333689</v>
      </c>
      <c r="F562" s="95">
        <v>0</v>
      </c>
      <c r="G562" s="25" t="s">
        <v>2076</v>
      </c>
      <c r="H562" s="25" t="s">
        <v>2076</v>
      </c>
      <c r="I562" s="10" t="s">
        <v>19</v>
      </c>
      <c r="J562" s="133" t="s">
        <v>2073</v>
      </c>
      <c r="K562" s="131" t="s">
        <v>14</v>
      </c>
      <c r="L562" s="5" t="s">
        <v>14</v>
      </c>
      <c r="M562" s="16" t="s">
        <v>1456</v>
      </c>
      <c r="N562" s="8" t="s">
        <v>490</v>
      </c>
      <c r="O562" s="91" t="s">
        <v>2070</v>
      </c>
      <c r="P562" s="45" t="s">
        <v>573</v>
      </c>
      <c r="Q562" s="45" t="s">
        <v>2098</v>
      </c>
    </row>
    <row r="563" spans="1:17" ht="75" x14ac:dyDescent="0.25">
      <c r="A563" s="39">
        <f t="shared" si="8"/>
        <v>555</v>
      </c>
      <c r="B563" s="18">
        <v>42733</v>
      </c>
      <c r="C563" s="18">
        <v>42733</v>
      </c>
      <c r="D563" s="7">
        <v>2420</v>
      </c>
      <c r="E563" s="61">
        <v>463000</v>
      </c>
      <c r="F563" s="113">
        <v>0</v>
      </c>
      <c r="G563" s="25" t="s">
        <v>1800</v>
      </c>
      <c r="H563" s="25" t="s">
        <v>1800</v>
      </c>
      <c r="I563" s="10" t="s">
        <v>19</v>
      </c>
      <c r="J563" s="133" t="s">
        <v>1002</v>
      </c>
      <c r="K563" s="131" t="s">
        <v>14</v>
      </c>
      <c r="L563" s="5" t="s">
        <v>14</v>
      </c>
      <c r="M563" s="16" t="s">
        <v>774</v>
      </c>
      <c r="N563" s="8" t="s">
        <v>1799</v>
      </c>
      <c r="O563" s="91" t="s">
        <v>2071</v>
      </c>
      <c r="P563" s="45" t="s">
        <v>551</v>
      </c>
      <c r="Q563" s="45" t="s">
        <v>2127</v>
      </c>
    </row>
    <row r="564" spans="1:17" ht="60" x14ac:dyDescent="0.25">
      <c r="A564" s="39">
        <f t="shared" si="8"/>
        <v>556</v>
      </c>
      <c r="B564" s="18">
        <v>42733</v>
      </c>
      <c r="C564" s="18">
        <v>42733</v>
      </c>
      <c r="D564" s="7">
        <v>2419</v>
      </c>
      <c r="E564" s="61">
        <v>277620</v>
      </c>
      <c r="F564" s="95">
        <v>0</v>
      </c>
      <c r="G564" s="25" t="s">
        <v>1594</v>
      </c>
      <c r="H564" s="25" t="s">
        <v>1594</v>
      </c>
      <c r="I564" s="10" t="s">
        <v>19</v>
      </c>
      <c r="J564" s="133" t="s">
        <v>91</v>
      </c>
      <c r="K564" s="131" t="s">
        <v>14</v>
      </c>
      <c r="L564" s="5" t="s">
        <v>14</v>
      </c>
      <c r="M564" s="16" t="s">
        <v>92</v>
      </c>
      <c r="N564" s="8" t="s">
        <v>1529</v>
      </c>
      <c r="O564" s="91" t="s">
        <v>2072</v>
      </c>
      <c r="P564" s="45" t="s">
        <v>540</v>
      </c>
      <c r="Q564" s="45" t="s">
        <v>2099</v>
      </c>
    </row>
    <row r="565" spans="1:17" ht="75" x14ac:dyDescent="0.25">
      <c r="A565" s="39">
        <f t="shared" si="8"/>
        <v>557</v>
      </c>
      <c r="B565" s="18">
        <v>42733</v>
      </c>
      <c r="C565" s="18">
        <v>42734</v>
      </c>
      <c r="D565" s="7"/>
      <c r="E565" s="61">
        <v>1048610</v>
      </c>
      <c r="F565" s="95">
        <v>0</v>
      </c>
      <c r="G565" s="25" t="s">
        <v>2077</v>
      </c>
      <c r="H565" s="25" t="s">
        <v>2077</v>
      </c>
      <c r="I565" s="10" t="s">
        <v>19</v>
      </c>
      <c r="J565" s="133" t="s">
        <v>321</v>
      </c>
      <c r="K565" s="131" t="s">
        <v>14</v>
      </c>
      <c r="L565" s="5" t="s">
        <v>14</v>
      </c>
      <c r="M565" s="16" t="s">
        <v>2005</v>
      </c>
      <c r="N565" s="8" t="s">
        <v>2075</v>
      </c>
      <c r="O565" s="91" t="s">
        <v>2074</v>
      </c>
      <c r="P565" s="45" t="s">
        <v>537</v>
      </c>
      <c r="Q565" s="45" t="s">
        <v>2125</v>
      </c>
    </row>
    <row r="566" spans="1:17" ht="75" x14ac:dyDescent="0.25">
      <c r="A566" s="39">
        <f t="shared" si="8"/>
        <v>558</v>
      </c>
      <c r="B566" s="18">
        <v>42751</v>
      </c>
      <c r="C566" s="18">
        <v>42751</v>
      </c>
      <c r="D566" s="7">
        <v>32</v>
      </c>
      <c r="E566" s="166">
        <v>32870</v>
      </c>
      <c r="F566" s="95">
        <v>0</v>
      </c>
      <c r="G566" s="25" t="s">
        <v>84</v>
      </c>
      <c r="H566" s="25" t="s">
        <v>84</v>
      </c>
      <c r="I566" s="10" t="s">
        <v>19</v>
      </c>
      <c r="J566" s="133" t="s">
        <v>85</v>
      </c>
      <c r="K566" s="131" t="s">
        <v>14</v>
      </c>
      <c r="L566" s="5" t="s">
        <v>14</v>
      </c>
      <c r="M566" s="16" t="s">
        <v>86</v>
      </c>
      <c r="N566" s="8" t="s">
        <v>87</v>
      </c>
      <c r="O566" s="91" t="s">
        <v>2079</v>
      </c>
      <c r="P566" s="45" t="s">
        <v>551</v>
      </c>
      <c r="Q566" s="45" t="s">
        <v>2097</v>
      </c>
    </row>
    <row r="567" spans="1:17" ht="75" x14ac:dyDescent="0.25">
      <c r="A567" s="39">
        <f t="shared" si="8"/>
        <v>559</v>
      </c>
      <c r="B567" s="18">
        <v>42752</v>
      </c>
      <c r="C567" s="18">
        <v>42752</v>
      </c>
      <c r="D567" s="7">
        <v>45</v>
      </c>
      <c r="E567" s="166">
        <v>73463.259999999995</v>
      </c>
      <c r="F567" s="95">
        <v>0</v>
      </c>
      <c r="G567" s="25" t="s">
        <v>1063</v>
      </c>
      <c r="H567" s="25" t="s">
        <v>1063</v>
      </c>
      <c r="I567" s="10" t="s">
        <v>19</v>
      </c>
      <c r="J567" s="133" t="s">
        <v>975</v>
      </c>
      <c r="K567" s="131" t="s">
        <v>14</v>
      </c>
      <c r="L567" s="5" t="s">
        <v>14</v>
      </c>
      <c r="M567" s="16" t="s">
        <v>1031</v>
      </c>
      <c r="N567" s="8" t="s">
        <v>1015</v>
      </c>
      <c r="O567" s="91" t="s">
        <v>2080</v>
      </c>
      <c r="P567" s="45" t="s">
        <v>1064</v>
      </c>
      <c r="Q567" s="45" t="s">
        <v>2101</v>
      </c>
    </row>
    <row r="568" spans="1:17" ht="75" x14ac:dyDescent="0.25">
      <c r="A568" s="39">
        <f t="shared" si="8"/>
        <v>560</v>
      </c>
      <c r="B568" s="18">
        <v>42752</v>
      </c>
      <c r="C568" s="18">
        <v>42752</v>
      </c>
      <c r="D568" s="7">
        <v>46</v>
      </c>
      <c r="E568" s="166">
        <v>10645.2</v>
      </c>
      <c r="F568" s="95">
        <v>0</v>
      </c>
      <c r="G568" s="25" t="s">
        <v>1063</v>
      </c>
      <c r="H568" s="25" t="s">
        <v>1063</v>
      </c>
      <c r="I568" s="10" t="s">
        <v>19</v>
      </c>
      <c r="J568" s="133" t="s">
        <v>1510</v>
      </c>
      <c r="K568" s="131" t="s">
        <v>14</v>
      </c>
      <c r="L568" s="5" t="s">
        <v>14</v>
      </c>
      <c r="M568" s="16" t="s">
        <v>1031</v>
      </c>
      <c r="N568" s="8" t="s">
        <v>1015</v>
      </c>
      <c r="O568" s="91" t="s">
        <v>2081</v>
      </c>
      <c r="P568" s="45" t="s">
        <v>957</v>
      </c>
      <c r="Q568" s="45" t="s">
        <v>2100</v>
      </c>
    </row>
    <row r="569" spans="1:17" ht="75" x14ac:dyDescent="0.25">
      <c r="A569" s="39">
        <f t="shared" si="8"/>
        <v>561</v>
      </c>
      <c r="B569" s="18">
        <v>42752</v>
      </c>
      <c r="C569" s="18">
        <v>42752</v>
      </c>
      <c r="D569" s="7">
        <v>2</v>
      </c>
      <c r="E569" s="166">
        <v>230049.3</v>
      </c>
      <c r="F569" s="95">
        <v>0</v>
      </c>
      <c r="G569" s="25" t="s">
        <v>2118</v>
      </c>
      <c r="H569" s="25" t="s">
        <v>2118</v>
      </c>
      <c r="I569" s="10" t="s">
        <v>118</v>
      </c>
      <c r="J569" s="133" t="s">
        <v>1230</v>
      </c>
      <c r="K569" s="131" t="s">
        <v>14</v>
      </c>
      <c r="L569" s="5" t="s">
        <v>14</v>
      </c>
      <c r="M569" s="16" t="s">
        <v>2095</v>
      </c>
      <c r="N569" s="8" t="s">
        <v>1875</v>
      </c>
      <c r="O569" s="91" t="s">
        <v>2082</v>
      </c>
      <c r="P569" s="45" t="s">
        <v>537</v>
      </c>
      <c r="Q569" s="45" t="s">
        <v>2126</v>
      </c>
    </row>
    <row r="570" spans="1:17" ht="75" x14ac:dyDescent="0.25">
      <c r="A570" s="39">
        <f t="shared" si="8"/>
        <v>562</v>
      </c>
      <c r="B570" s="18">
        <v>42751</v>
      </c>
      <c r="C570" s="18">
        <v>42753</v>
      </c>
      <c r="D570" s="7">
        <v>1</v>
      </c>
      <c r="E570" s="166">
        <v>907172.93</v>
      </c>
      <c r="F570" s="95">
        <v>0</v>
      </c>
      <c r="G570" s="25" t="s">
        <v>2103</v>
      </c>
      <c r="H570" s="25" t="s">
        <v>2103</v>
      </c>
      <c r="I570" s="10" t="s">
        <v>118</v>
      </c>
      <c r="J570" s="133" t="s">
        <v>2084</v>
      </c>
      <c r="K570" s="131" t="s">
        <v>14</v>
      </c>
      <c r="L570" s="5" t="s">
        <v>14</v>
      </c>
      <c r="M570" s="16" t="s">
        <v>2096</v>
      </c>
      <c r="N570" s="8" t="s">
        <v>61</v>
      </c>
      <c r="O570" s="91" t="s">
        <v>2083</v>
      </c>
      <c r="P570" s="45" t="s">
        <v>537</v>
      </c>
      <c r="Q570" s="45" t="s">
        <v>2104</v>
      </c>
    </row>
    <row r="571" spans="1:17" ht="75" x14ac:dyDescent="0.25">
      <c r="A571" s="39">
        <f t="shared" si="8"/>
        <v>563</v>
      </c>
      <c r="B571" s="18">
        <v>42754</v>
      </c>
      <c r="C571" s="18">
        <v>42754</v>
      </c>
      <c r="D571" s="7">
        <v>74</v>
      </c>
      <c r="E571" s="166">
        <v>558000</v>
      </c>
      <c r="F571" s="95">
        <v>0</v>
      </c>
      <c r="G571" s="25" t="s">
        <v>250</v>
      </c>
      <c r="H571" s="25" t="s">
        <v>250</v>
      </c>
      <c r="I571" s="10" t="s">
        <v>19</v>
      </c>
      <c r="J571" s="133" t="s">
        <v>1245</v>
      </c>
      <c r="K571" s="131" t="s">
        <v>14</v>
      </c>
      <c r="L571" s="5" t="s">
        <v>14</v>
      </c>
      <c r="M571" s="16" t="s">
        <v>252</v>
      </c>
      <c r="N571" s="8" t="s">
        <v>253</v>
      </c>
      <c r="O571" s="91" t="s">
        <v>1662</v>
      </c>
      <c r="P571" s="45" t="s">
        <v>551</v>
      </c>
      <c r="Q571" s="45" t="s">
        <v>2102</v>
      </c>
    </row>
    <row r="572" spans="1:17" ht="75" x14ac:dyDescent="0.25">
      <c r="A572" s="39">
        <f t="shared" si="8"/>
        <v>564</v>
      </c>
      <c r="B572" s="18">
        <v>42754</v>
      </c>
      <c r="C572" s="18">
        <v>42755</v>
      </c>
      <c r="D572" s="7">
        <v>3</v>
      </c>
      <c r="E572" s="166">
        <v>87500</v>
      </c>
      <c r="F572" s="95">
        <v>0</v>
      </c>
      <c r="G572" s="25" t="s">
        <v>1990</v>
      </c>
      <c r="H572" s="25" t="s">
        <v>1990</v>
      </c>
      <c r="I572" s="10" t="s">
        <v>118</v>
      </c>
      <c r="J572" s="133" t="s">
        <v>59</v>
      </c>
      <c r="K572" s="131" t="s">
        <v>14</v>
      </c>
      <c r="L572" s="5" t="s">
        <v>14</v>
      </c>
      <c r="M572" s="16" t="s">
        <v>1986</v>
      </c>
      <c r="N572" s="8" t="s">
        <v>1988</v>
      </c>
      <c r="O572" s="91" t="s">
        <v>2085</v>
      </c>
      <c r="P572" s="45" t="s">
        <v>540</v>
      </c>
      <c r="Q572" s="45" t="s">
        <v>2110</v>
      </c>
    </row>
    <row r="573" spans="1:17" ht="75" x14ac:dyDescent="0.25">
      <c r="A573" s="39">
        <f t="shared" si="8"/>
        <v>565</v>
      </c>
      <c r="B573" s="18">
        <v>42754</v>
      </c>
      <c r="C573" s="18">
        <v>42755</v>
      </c>
      <c r="D573" s="7">
        <v>4</v>
      </c>
      <c r="E573" s="166">
        <v>162771</v>
      </c>
      <c r="F573" s="95">
        <v>0</v>
      </c>
      <c r="G573" s="25" t="s">
        <v>1990</v>
      </c>
      <c r="H573" s="25" t="s">
        <v>1990</v>
      </c>
      <c r="I573" s="10" t="s">
        <v>118</v>
      </c>
      <c r="J573" s="133" t="s">
        <v>59</v>
      </c>
      <c r="K573" s="131" t="s">
        <v>14</v>
      </c>
      <c r="L573" s="5" t="s">
        <v>14</v>
      </c>
      <c r="M573" s="16" t="s">
        <v>1986</v>
      </c>
      <c r="N573" s="8" t="s">
        <v>1988</v>
      </c>
      <c r="O573" s="94" t="s">
        <v>2109</v>
      </c>
      <c r="P573" s="45" t="s">
        <v>540</v>
      </c>
      <c r="Q573" s="45" t="s">
        <v>2110</v>
      </c>
    </row>
    <row r="574" spans="1:17" ht="75" x14ac:dyDescent="0.25">
      <c r="A574" s="39">
        <f t="shared" si="8"/>
        <v>566</v>
      </c>
      <c r="B574" s="18">
        <v>42754</v>
      </c>
      <c r="C574" s="18">
        <v>42755</v>
      </c>
      <c r="D574" s="7">
        <v>5</v>
      </c>
      <c r="E574" s="166">
        <v>338926</v>
      </c>
      <c r="F574" s="95">
        <v>0</v>
      </c>
      <c r="G574" s="25" t="s">
        <v>1723</v>
      </c>
      <c r="H574" s="25" t="s">
        <v>1723</v>
      </c>
      <c r="I574" s="10" t="s">
        <v>118</v>
      </c>
      <c r="J574" s="133" t="s">
        <v>1694</v>
      </c>
      <c r="K574" s="131" t="s">
        <v>14</v>
      </c>
      <c r="L574" s="5" t="s">
        <v>14</v>
      </c>
      <c r="M574" s="16" t="s">
        <v>65</v>
      </c>
      <c r="N574" s="8" t="s">
        <v>1715</v>
      </c>
      <c r="O574" s="91" t="s">
        <v>2086</v>
      </c>
      <c r="P574" s="45" t="s">
        <v>540</v>
      </c>
      <c r="Q574" s="45" t="s">
        <v>2106</v>
      </c>
    </row>
    <row r="575" spans="1:17" ht="60" x14ac:dyDescent="0.25">
      <c r="A575" s="39">
        <f t="shared" si="8"/>
        <v>567</v>
      </c>
      <c r="B575" s="18">
        <v>42754</v>
      </c>
      <c r="C575" s="18">
        <v>42754</v>
      </c>
      <c r="D575" s="7">
        <v>88</v>
      </c>
      <c r="E575" s="166">
        <v>181113.8</v>
      </c>
      <c r="F575" s="95">
        <v>0</v>
      </c>
      <c r="G575" s="25" t="s">
        <v>2001</v>
      </c>
      <c r="H575" s="25" t="s">
        <v>2001</v>
      </c>
      <c r="I575" s="10" t="s">
        <v>12</v>
      </c>
      <c r="J575" s="133" t="s">
        <v>311</v>
      </c>
      <c r="K575" s="131" t="s">
        <v>1997</v>
      </c>
      <c r="L575" s="5" t="s">
        <v>1999</v>
      </c>
      <c r="M575" s="16" t="s">
        <v>1998</v>
      </c>
      <c r="N575" s="8" t="s">
        <v>61</v>
      </c>
      <c r="O575" s="91" t="s">
        <v>2087</v>
      </c>
      <c r="P575" s="45" t="s">
        <v>550</v>
      </c>
      <c r="Q575" s="45" t="s">
        <v>2117</v>
      </c>
    </row>
    <row r="576" spans="1:17" ht="60" x14ac:dyDescent="0.25">
      <c r="A576" s="39">
        <f t="shared" si="8"/>
        <v>568</v>
      </c>
      <c r="B576" s="18">
        <v>42754</v>
      </c>
      <c r="C576" s="18">
        <v>42754</v>
      </c>
      <c r="D576" s="7">
        <v>89</v>
      </c>
      <c r="E576" s="166">
        <v>250189</v>
      </c>
      <c r="F576" s="95">
        <v>0</v>
      </c>
      <c r="G576" s="25" t="s">
        <v>1959</v>
      </c>
      <c r="H576" s="25" t="s">
        <v>1959</v>
      </c>
      <c r="I576" s="10" t="s">
        <v>12</v>
      </c>
      <c r="J576" s="133" t="s">
        <v>816</v>
      </c>
      <c r="K576" s="131" t="s">
        <v>14</v>
      </c>
      <c r="L576" s="5" t="s">
        <v>14</v>
      </c>
      <c r="M576" s="16" t="s">
        <v>1956</v>
      </c>
      <c r="N576" s="8" t="s">
        <v>1957</v>
      </c>
      <c r="O576" s="91" t="s">
        <v>2088</v>
      </c>
      <c r="P576" s="45" t="s">
        <v>540</v>
      </c>
      <c r="Q576" s="45" t="s">
        <v>2105</v>
      </c>
    </row>
    <row r="577" spans="1:17" ht="60" x14ac:dyDescent="0.25">
      <c r="A577" s="39">
        <f t="shared" si="8"/>
        <v>569</v>
      </c>
      <c r="B577" s="18">
        <v>42758</v>
      </c>
      <c r="C577" s="18">
        <v>42758</v>
      </c>
      <c r="D577" s="7">
        <v>88</v>
      </c>
      <c r="E577" s="166">
        <v>34656.29</v>
      </c>
      <c r="F577" s="95">
        <v>0</v>
      </c>
      <c r="G577" s="58" t="s">
        <v>259</v>
      </c>
      <c r="H577" s="58" t="s">
        <v>259</v>
      </c>
      <c r="I577" s="45" t="s">
        <v>19</v>
      </c>
      <c r="J577" s="133" t="s">
        <v>983</v>
      </c>
      <c r="K577" s="131" t="s">
        <v>14</v>
      </c>
      <c r="L577" s="5" t="s">
        <v>14</v>
      </c>
      <c r="M577" s="16" t="s">
        <v>109</v>
      </c>
      <c r="N577" s="8" t="s">
        <v>261</v>
      </c>
      <c r="O577" s="91" t="s">
        <v>1831</v>
      </c>
      <c r="P577" s="45" t="s">
        <v>577</v>
      </c>
      <c r="Q577" s="45" t="s">
        <v>2111</v>
      </c>
    </row>
    <row r="578" spans="1:17" ht="75" x14ac:dyDescent="0.25">
      <c r="A578" s="39">
        <f t="shared" si="8"/>
        <v>570</v>
      </c>
      <c r="B578" s="18">
        <v>42758</v>
      </c>
      <c r="C578" s="18">
        <v>42758</v>
      </c>
      <c r="D578" s="7">
        <v>87</v>
      </c>
      <c r="E578" s="166">
        <v>88000</v>
      </c>
      <c r="F578" s="95">
        <v>0</v>
      </c>
      <c r="G578" s="58" t="s">
        <v>436</v>
      </c>
      <c r="H578" s="58" t="s">
        <v>436</v>
      </c>
      <c r="I578" s="45" t="s">
        <v>19</v>
      </c>
      <c r="J578" s="133" t="s">
        <v>437</v>
      </c>
      <c r="K578" s="131" t="s">
        <v>14</v>
      </c>
      <c r="L578" s="5" t="s">
        <v>14</v>
      </c>
      <c r="M578" s="16" t="s">
        <v>867</v>
      </c>
      <c r="N578" s="8" t="s">
        <v>439</v>
      </c>
      <c r="O578" s="91" t="s">
        <v>2089</v>
      </c>
      <c r="P578" s="45" t="s">
        <v>551</v>
      </c>
      <c r="Q578" s="45" t="s">
        <v>2108</v>
      </c>
    </row>
    <row r="579" spans="1:17" ht="60" x14ac:dyDescent="0.25">
      <c r="A579" s="39">
        <f t="shared" si="8"/>
        <v>571</v>
      </c>
      <c r="B579" s="18">
        <v>42758</v>
      </c>
      <c r="C579" s="18">
        <v>42758</v>
      </c>
      <c r="D579" s="7">
        <v>110</v>
      </c>
      <c r="E579" s="166">
        <v>52196.7</v>
      </c>
      <c r="F579" s="95">
        <v>0</v>
      </c>
      <c r="G579" s="25" t="s">
        <v>1290</v>
      </c>
      <c r="H579" s="25" t="s">
        <v>1290</v>
      </c>
      <c r="I579" s="10" t="s">
        <v>12</v>
      </c>
      <c r="J579" s="133" t="s">
        <v>983</v>
      </c>
      <c r="K579" s="6" t="s">
        <v>14</v>
      </c>
      <c r="L579" s="5" t="s">
        <v>14</v>
      </c>
      <c r="M579" s="16" t="s">
        <v>1017</v>
      </c>
      <c r="N579" s="8" t="s">
        <v>1264</v>
      </c>
      <c r="O579" s="91" t="s">
        <v>1784</v>
      </c>
      <c r="P579" s="45" t="s">
        <v>577</v>
      </c>
      <c r="Q579" s="45" t="s">
        <v>2107</v>
      </c>
    </row>
    <row r="580" spans="1:17" ht="60" x14ac:dyDescent="0.25">
      <c r="A580" s="39">
        <f t="shared" si="8"/>
        <v>572</v>
      </c>
      <c r="B580" s="18">
        <v>42762</v>
      </c>
      <c r="C580" s="18">
        <v>42762</v>
      </c>
      <c r="D580" s="7">
        <v>107</v>
      </c>
      <c r="E580" s="166">
        <v>374999.99</v>
      </c>
      <c r="F580" s="95">
        <v>0</v>
      </c>
      <c r="G580" s="11" t="s">
        <v>494</v>
      </c>
      <c r="H580" s="11" t="s">
        <v>494</v>
      </c>
      <c r="I580" s="20" t="s">
        <v>387</v>
      </c>
      <c r="J580" s="133" t="s">
        <v>495</v>
      </c>
      <c r="K580" s="45" t="s">
        <v>14</v>
      </c>
      <c r="L580" s="45" t="s">
        <v>14</v>
      </c>
      <c r="M580" s="16" t="s">
        <v>50</v>
      </c>
      <c r="N580" s="8" t="s">
        <v>497</v>
      </c>
      <c r="O580" s="91" t="s">
        <v>2090</v>
      </c>
      <c r="P580" s="45" t="s">
        <v>546</v>
      </c>
      <c r="Q580" s="45" t="s">
        <v>2116</v>
      </c>
    </row>
    <row r="581" spans="1:17" ht="60" x14ac:dyDescent="0.25">
      <c r="A581" s="39">
        <f t="shared" si="8"/>
        <v>573</v>
      </c>
      <c r="B581" s="18">
        <v>42762</v>
      </c>
      <c r="C581" s="18">
        <v>42762</v>
      </c>
      <c r="D581" s="7">
        <v>105</v>
      </c>
      <c r="E581" s="166">
        <v>68063.199999999997</v>
      </c>
      <c r="F581" s="95">
        <v>0</v>
      </c>
      <c r="G581" s="25" t="s">
        <v>1284</v>
      </c>
      <c r="H581" s="25" t="s">
        <v>1284</v>
      </c>
      <c r="I581" s="10" t="s">
        <v>19</v>
      </c>
      <c r="J581" s="133" t="s">
        <v>1283</v>
      </c>
      <c r="K581" s="131" t="s">
        <v>14</v>
      </c>
      <c r="L581" s="5" t="s">
        <v>14</v>
      </c>
      <c r="M581" s="16" t="s">
        <v>1286</v>
      </c>
      <c r="N581" s="8" t="s">
        <v>443</v>
      </c>
      <c r="O581" s="91" t="s">
        <v>2091</v>
      </c>
      <c r="P581" s="45" t="s">
        <v>551</v>
      </c>
      <c r="Q581" s="45" t="s">
        <v>2113</v>
      </c>
    </row>
    <row r="582" spans="1:17" ht="75" x14ac:dyDescent="0.25">
      <c r="A582" s="39">
        <f t="shared" si="8"/>
        <v>574</v>
      </c>
      <c r="B582" s="18">
        <v>42762</v>
      </c>
      <c r="C582" s="18">
        <v>42762</v>
      </c>
      <c r="D582" s="7">
        <v>104</v>
      </c>
      <c r="E582" s="166">
        <v>97264.62</v>
      </c>
      <c r="F582" s="95">
        <v>0</v>
      </c>
      <c r="G582" s="25" t="s">
        <v>894</v>
      </c>
      <c r="H582" s="25" t="s">
        <v>741</v>
      </c>
      <c r="I582" s="10" t="s">
        <v>387</v>
      </c>
      <c r="J582" s="133" t="s">
        <v>740</v>
      </c>
      <c r="K582" s="131" t="s">
        <v>14</v>
      </c>
      <c r="L582" s="5" t="s">
        <v>14</v>
      </c>
      <c r="M582" s="16" t="s">
        <v>768</v>
      </c>
      <c r="N582" s="8" t="s">
        <v>771</v>
      </c>
      <c r="O582" s="91" t="s">
        <v>2092</v>
      </c>
      <c r="P582" s="45" t="s">
        <v>551</v>
      </c>
      <c r="Q582" s="45" t="s">
        <v>2115</v>
      </c>
    </row>
    <row r="583" spans="1:17" ht="75" x14ac:dyDescent="0.25">
      <c r="A583" s="39">
        <f t="shared" si="8"/>
        <v>575</v>
      </c>
      <c r="B583" s="18">
        <v>42762</v>
      </c>
      <c r="C583" s="18">
        <v>42762</v>
      </c>
      <c r="D583" s="7">
        <v>106</v>
      </c>
      <c r="E583" s="166">
        <v>213178.21</v>
      </c>
      <c r="F583" s="95">
        <v>0</v>
      </c>
      <c r="G583" s="25" t="s">
        <v>2068</v>
      </c>
      <c r="H583" s="25" t="s">
        <v>2068</v>
      </c>
      <c r="I583" s="10" t="s">
        <v>19</v>
      </c>
      <c r="J583" s="133" t="s">
        <v>2052</v>
      </c>
      <c r="K583" s="131" t="s">
        <v>14</v>
      </c>
      <c r="L583" s="5" t="s">
        <v>14</v>
      </c>
      <c r="M583" s="16" t="s">
        <v>2067</v>
      </c>
      <c r="N583" s="8" t="s">
        <v>2061</v>
      </c>
      <c r="O583" s="91" t="s">
        <v>2093</v>
      </c>
      <c r="P583" s="45" t="s">
        <v>546</v>
      </c>
      <c r="Q583" s="45" t="s">
        <v>2114</v>
      </c>
    </row>
    <row r="584" spans="1:17" ht="60" x14ac:dyDescent="0.25">
      <c r="A584" s="39">
        <f t="shared" si="8"/>
        <v>576</v>
      </c>
      <c r="B584" s="18">
        <v>42762</v>
      </c>
      <c r="C584" s="18">
        <v>42762</v>
      </c>
      <c r="D584" s="7">
        <v>6</v>
      </c>
      <c r="E584" s="166">
        <v>313486.88</v>
      </c>
      <c r="F584" s="95">
        <v>0</v>
      </c>
      <c r="G584" s="25" t="s">
        <v>1895</v>
      </c>
      <c r="H584" s="25" t="s">
        <v>1895</v>
      </c>
      <c r="I584" s="10" t="s">
        <v>118</v>
      </c>
      <c r="J584" s="133" t="s">
        <v>983</v>
      </c>
      <c r="K584" s="131" t="s">
        <v>14</v>
      </c>
      <c r="L584" s="5" t="s">
        <v>14</v>
      </c>
      <c r="M584" s="16" t="s">
        <v>1017</v>
      </c>
      <c r="N584" s="8" t="s">
        <v>1875</v>
      </c>
      <c r="O584" s="91" t="s">
        <v>2094</v>
      </c>
      <c r="P584" s="45" t="s">
        <v>562</v>
      </c>
      <c r="Q584" s="45" t="s">
        <v>2112</v>
      </c>
    </row>
    <row r="585" spans="1:17" ht="60" x14ac:dyDescent="0.25">
      <c r="A585" s="39">
        <f t="shared" si="8"/>
        <v>577</v>
      </c>
      <c r="B585" s="18">
        <v>42767</v>
      </c>
      <c r="C585" s="18">
        <v>42767</v>
      </c>
      <c r="D585" s="7">
        <v>136</v>
      </c>
      <c r="E585" s="146">
        <v>553490.85</v>
      </c>
      <c r="F585" s="95">
        <v>0</v>
      </c>
      <c r="G585" s="25" t="s">
        <v>2175</v>
      </c>
      <c r="H585" s="25" t="s">
        <v>2175</v>
      </c>
      <c r="I585" s="10" t="s">
        <v>19</v>
      </c>
      <c r="J585" s="133" t="s">
        <v>54</v>
      </c>
      <c r="K585" s="131" t="s">
        <v>14</v>
      </c>
      <c r="L585" s="5" t="s">
        <v>14</v>
      </c>
      <c r="M585" s="16" t="s">
        <v>2147</v>
      </c>
      <c r="N585" s="8" t="s">
        <v>2148</v>
      </c>
      <c r="O585" s="91" t="s">
        <v>2128</v>
      </c>
      <c r="P585" s="45" t="s">
        <v>551</v>
      </c>
      <c r="Q585" s="45" t="s">
        <v>2168</v>
      </c>
    </row>
    <row r="586" spans="1:17" ht="75" x14ac:dyDescent="0.25">
      <c r="A586" s="39">
        <f t="shared" si="8"/>
        <v>578</v>
      </c>
      <c r="B586" s="18">
        <v>42767</v>
      </c>
      <c r="C586" s="18">
        <v>42767</v>
      </c>
      <c r="D586" s="7">
        <v>134</v>
      </c>
      <c r="E586" s="146">
        <v>50000</v>
      </c>
      <c r="F586" s="95">
        <v>0</v>
      </c>
      <c r="G586" s="92" t="s">
        <v>880</v>
      </c>
      <c r="H586" s="11" t="s">
        <v>879</v>
      </c>
      <c r="I586" s="45" t="s">
        <v>387</v>
      </c>
      <c r="J586" s="133" t="s">
        <v>201</v>
      </c>
      <c r="K586" s="131" t="s">
        <v>14</v>
      </c>
      <c r="L586" s="5" t="s">
        <v>14</v>
      </c>
      <c r="M586" s="16" t="s">
        <v>151</v>
      </c>
      <c r="N586" s="8" t="s">
        <v>447</v>
      </c>
      <c r="O586" s="91" t="s">
        <v>2129</v>
      </c>
      <c r="P586" s="45" t="s">
        <v>551</v>
      </c>
      <c r="Q586" s="45" t="s">
        <v>2169</v>
      </c>
    </row>
    <row r="587" spans="1:17" ht="60" x14ac:dyDescent="0.25">
      <c r="A587" s="39">
        <f t="shared" si="8"/>
        <v>579</v>
      </c>
      <c r="B587" s="18">
        <v>42767</v>
      </c>
      <c r="C587" s="18">
        <v>42767</v>
      </c>
      <c r="D587" s="7">
        <v>138</v>
      </c>
      <c r="E587" s="146">
        <v>124360</v>
      </c>
      <c r="F587" s="95">
        <v>0</v>
      </c>
      <c r="G587" s="25" t="s">
        <v>2173</v>
      </c>
      <c r="H587" s="25" t="s">
        <v>2173</v>
      </c>
      <c r="I587" s="10" t="s">
        <v>19</v>
      </c>
      <c r="J587" s="133" t="s">
        <v>2133</v>
      </c>
      <c r="K587" s="139" t="s">
        <v>1997</v>
      </c>
      <c r="L587" s="5" t="s">
        <v>1999</v>
      </c>
      <c r="M587" s="16" t="s">
        <v>2149</v>
      </c>
      <c r="N587" s="8" t="s">
        <v>61</v>
      </c>
      <c r="O587" s="91" t="s">
        <v>2130</v>
      </c>
      <c r="P587" s="45" t="s">
        <v>550</v>
      </c>
      <c r="Q587" s="45" t="s">
        <v>2174</v>
      </c>
    </row>
    <row r="588" spans="1:17" ht="60" x14ac:dyDescent="0.25">
      <c r="A588" s="39">
        <f t="shared" si="8"/>
        <v>580</v>
      </c>
      <c r="B588" s="18">
        <v>42767</v>
      </c>
      <c r="C588" s="18">
        <v>42767</v>
      </c>
      <c r="D588" s="7">
        <v>137</v>
      </c>
      <c r="E588" s="146">
        <v>214302.22</v>
      </c>
      <c r="F588" s="95">
        <v>0</v>
      </c>
      <c r="G588" s="25" t="s">
        <v>2177</v>
      </c>
      <c r="H588" s="25" t="s">
        <v>2177</v>
      </c>
      <c r="I588" s="10" t="s">
        <v>19</v>
      </c>
      <c r="J588" s="133" t="s">
        <v>763</v>
      </c>
      <c r="K588" s="131" t="s">
        <v>14</v>
      </c>
      <c r="L588" s="5" t="s">
        <v>14</v>
      </c>
      <c r="M588" s="16" t="s">
        <v>104</v>
      </c>
      <c r="N588" s="8" t="s">
        <v>2150</v>
      </c>
      <c r="O588" s="91" t="s">
        <v>2131</v>
      </c>
      <c r="P588" s="45" t="s">
        <v>562</v>
      </c>
      <c r="Q588" s="45" t="s">
        <v>2171</v>
      </c>
    </row>
    <row r="589" spans="1:17" ht="60" x14ac:dyDescent="0.25">
      <c r="A589" s="39">
        <f t="shared" si="8"/>
        <v>581</v>
      </c>
      <c r="B589" s="18">
        <v>42767</v>
      </c>
      <c r="C589" s="18">
        <v>42767</v>
      </c>
      <c r="D589" s="7">
        <v>135</v>
      </c>
      <c r="E589" s="146">
        <v>208709.09</v>
      </c>
      <c r="F589" s="95">
        <v>0</v>
      </c>
      <c r="G589" s="25" t="s">
        <v>2176</v>
      </c>
      <c r="H589" s="25" t="s">
        <v>2176</v>
      </c>
      <c r="I589" s="10" t="s">
        <v>19</v>
      </c>
      <c r="J589" s="133" t="s">
        <v>403</v>
      </c>
      <c r="K589" s="131" t="s">
        <v>14</v>
      </c>
      <c r="L589" s="5" t="s">
        <v>14</v>
      </c>
      <c r="M589" s="16" t="s">
        <v>271</v>
      </c>
      <c r="N589" s="8" t="s">
        <v>1875</v>
      </c>
      <c r="O589" s="91" t="s">
        <v>2132</v>
      </c>
      <c r="P589" s="45" t="s">
        <v>1064</v>
      </c>
      <c r="Q589" s="45" t="s">
        <v>2172</v>
      </c>
    </row>
    <row r="590" spans="1:17" ht="60" x14ac:dyDescent="0.25">
      <c r="A590" s="39">
        <f t="shared" si="8"/>
        <v>582</v>
      </c>
      <c r="B590" s="18">
        <v>42772</v>
      </c>
      <c r="C590" s="18">
        <v>42772</v>
      </c>
      <c r="D590" s="7">
        <v>157</v>
      </c>
      <c r="E590" s="146">
        <v>119418.14</v>
      </c>
      <c r="F590" s="95">
        <v>0</v>
      </c>
      <c r="G590" s="25" t="s">
        <v>1796</v>
      </c>
      <c r="H590" s="25" t="s">
        <v>1796</v>
      </c>
      <c r="I590" s="10" t="s">
        <v>19</v>
      </c>
      <c r="J590" s="133" t="s">
        <v>1775</v>
      </c>
      <c r="K590" s="131" t="s">
        <v>14</v>
      </c>
      <c r="L590" s="5" t="s">
        <v>14</v>
      </c>
      <c r="M590" s="16" t="s">
        <v>60</v>
      </c>
      <c r="N590" s="8" t="s">
        <v>56</v>
      </c>
      <c r="O590" s="91" t="s">
        <v>2134</v>
      </c>
      <c r="P590" s="45" t="s">
        <v>540</v>
      </c>
      <c r="Q590" s="45" t="s">
        <v>2170</v>
      </c>
    </row>
    <row r="591" spans="1:17" ht="75" x14ac:dyDescent="0.25">
      <c r="A591" s="39">
        <f t="shared" si="8"/>
        <v>583</v>
      </c>
      <c r="B591" s="18">
        <v>42772</v>
      </c>
      <c r="C591" s="18">
        <v>42772</v>
      </c>
      <c r="D591" s="7">
        <v>159</v>
      </c>
      <c r="E591" s="146">
        <v>16800</v>
      </c>
      <c r="F591" s="95">
        <v>0</v>
      </c>
      <c r="G591" s="25" t="s">
        <v>84</v>
      </c>
      <c r="H591" s="25" t="s">
        <v>84</v>
      </c>
      <c r="I591" s="10" t="s">
        <v>19</v>
      </c>
      <c r="J591" s="133" t="s">
        <v>85</v>
      </c>
      <c r="K591" s="131" t="s">
        <v>14</v>
      </c>
      <c r="L591" s="5" t="s">
        <v>14</v>
      </c>
      <c r="M591" s="16" t="s">
        <v>86</v>
      </c>
      <c r="N591" s="8" t="s">
        <v>87</v>
      </c>
      <c r="O591" s="91" t="s">
        <v>2135</v>
      </c>
      <c r="P591" s="45" t="s">
        <v>551</v>
      </c>
      <c r="Q591" s="45" t="s">
        <v>2167</v>
      </c>
    </row>
    <row r="592" spans="1:17" ht="60" x14ac:dyDescent="0.25">
      <c r="A592" s="39">
        <f t="shared" si="8"/>
        <v>584</v>
      </c>
      <c r="B592" s="18">
        <v>42774</v>
      </c>
      <c r="C592" s="18">
        <v>42774</v>
      </c>
      <c r="D592" s="7">
        <v>412</v>
      </c>
      <c r="E592" s="146">
        <v>370998.17</v>
      </c>
      <c r="F592" s="95">
        <v>0</v>
      </c>
      <c r="G592" s="25" t="s">
        <v>1961</v>
      </c>
      <c r="H592" s="25" t="s">
        <v>1961</v>
      </c>
      <c r="I592" s="10" t="s">
        <v>12</v>
      </c>
      <c r="J592" s="133" t="s">
        <v>1941</v>
      </c>
      <c r="K592" s="131" t="s">
        <v>14</v>
      </c>
      <c r="L592" s="5" t="s">
        <v>14</v>
      </c>
      <c r="M592" s="16" t="s">
        <v>1528</v>
      </c>
      <c r="N592" s="8" t="s">
        <v>1015</v>
      </c>
      <c r="O592" s="91" t="s">
        <v>2136</v>
      </c>
      <c r="P592" s="45" t="s">
        <v>600</v>
      </c>
      <c r="Q592" s="45" t="s">
        <v>2159</v>
      </c>
    </row>
    <row r="593" spans="1:17" ht="75" x14ac:dyDescent="0.25">
      <c r="A593" s="39">
        <f t="shared" si="8"/>
        <v>585</v>
      </c>
      <c r="B593" s="18">
        <v>42780</v>
      </c>
      <c r="C593" s="18">
        <v>42780</v>
      </c>
      <c r="D593" s="7">
        <v>210</v>
      </c>
      <c r="E593" s="146">
        <v>96000</v>
      </c>
      <c r="F593" s="95">
        <v>0</v>
      </c>
      <c r="G593" s="25" t="s">
        <v>1049</v>
      </c>
      <c r="H593" s="25" t="s">
        <v>1049</v>
      </c>
      <c r="I593" s="10" t="s">
        <v>19</v>
      </c>
      <c r="J593" s="133" t="s">
        <v>810</v>
      </c>
      <c r="K593" s="131" t="s">
        <v>14</v>
      </c>
      <c r="L593" s="5" t="s">
        <v>14</v>
      </c>
      <c r="M593" s="16" t="s">
        <v>65</v>
      </c>
      <c r="N593" s="8" t="s">
        <v>1028</v>
      </c>
      <c r="O593" s="91" t="s">
        <v>1617</v>
      </c>
      <c r="P593" s="45" t="s">
        <v>551</v>
      </c>
      <c r="Q593" s="45" t="s">
        <v>2157</v>
      </c>
    </row>
    <row r="594" spans="1:17" ht="60" x14ac:dyDescent="0.25">
      <c r="A594" s="39">
        <f t="shared" si="8"/>
        <v>586</v>
      </c>
      <c r="B594" s="18">
        <v>42780</v>
      </c>
      <c r="C594" s="18">
        <v>42780</v>
      </c>
      <c r="D594" s="7">
        <v>209</v>
      </c>
      <c r="E594" s="146">
        <v>91600.71</v>
      </c>
      <c r="F594" s="95">
        <v>0</v>
      </c>
      <c r="G594" s="25" t="s">
        <v>2155</v>
      </c>
      <c r="H594" s="25" t="s">
        <v>2155</v>
      </c>
      <c r="I594" s="10" t="s">
        <v>19</v>
      </c>
      <c r="J594" s="133" t="s">
        <v>311</v>
      </c>
      <c r="K594" s="131" t="s">
        <v>14</v>
      </c>
      <c r="L594" s="5" t="s">
        <v>14</v>
      </c>
      <c r="M594" s="16" t="s">
        <v>2151</v>
      </c>
      <c r="N594" s="8" t="s">
        <v>2152</v>
      </c>
      <c r="O594" s="91" t="s">
        <v>2137</v>
      </c>
      <c r="P594" s="45" t="s">
        <v>562</v>
      </c>
      <c r="Q594" s="45" t="s">
        <v>2156</v>
      </c>
    </row>
    <row r="595" spans="1:17" ht="60" x14ac:dyDescent="0.25">
      <c r="A595" s="39">
        <f t="shared" ref="A595:A640" si="9">A594+1</f>
        <v>587</v>
      </c>
      <c r="B595" s="18">
        <v>42782</v>
      </c>
      <c r="C595" s="18">
        <v>42782</v>
      </c>
      <c r="D595" s="7">
        <v>7</v>
      </c>
      <c r="E595" s="146">
        <v>360030.19</v>
      </c>
      <c r="F595" s="95">
        <v>0</v>
      </c>
      <c r="G595" s="25" t="s">
        <v>2158</v>
      </c>
      <c r="H595" s="25" t="s">
        <v>2158</v>
      </c>
      <c r="I595" s="10" t="s">
        <v>19</v>
      </c>
      <c r="J595" s="133" t="s">
        <v>54</v>
      </c>
      <c r="K595" s="131" t="s">
        <v>14</v>
      </c>
      <c r="L595" s="5" t="s">
        <v>14</v>
      </c>
      <c r="M595" s="16" t="s">
        <v>65</v>
      </c>
      <c r="N595" s="8" t="s">
        <v>2153</v>
      </c>
      <c r="O595" s="91" t="s">
        <v>2138</v>
      </c>
      <c r="P595" s="45" t="s">
        <v>551</v>
      </c>
      <c r="Q595" s="45" t="s">
        <v>2178</v>
      </c>
    </row>
    <row r="596" spans="1:17" ht="60" x14ac:dyDescent="0.25">
      <c r="A596" s="39">
        <f t="shared" si="9"/>
        <v>588</v>
      </c>
      <c r="B596" s="18">
        <v>42786</v>
      </c>
      <c r="C596" s="18">
        <v>42786</v>
      </c>
      <c r="D596" s="7">
        <v>211</v>
      </c>
      <c r="E596" s="146">
        <v>22066.799999999999</v>
      </c>
      <c r="F596" s="95">
        <v>0</v>
      </c>
      <c r="G596" s="25" t="s">
        <v>178</v>
      </c>
      <c r="H596" s="25" t="s">
        <v>178</v>
      </c>
      <c r="I596" s="10" t="s">
        <v>19</v>
      </c>
      <c r="J596" s="133" t="s">
        <v>179</v>
      </c>
      <c r="K596" s="131" t="s">
        <v>14</v>
      </c>
      <c r="L596" s="5" t="s">
        <v>14</v>
      </c>
      <c r="M596" s="16" t="s">
        <v>180</v>
      </c>
      <c r="N596" s="8" t="s">
        <v>181</v>
      </c>
      <c r="O596" s="91" t="s">
        <v>1743</v>
      </c>
      <c r="P596" s="45" t="s">
        <v>577</v>
      </c>
      <c r="Q596" s="45" t="s">
        <v>2162</v>
      </c>
    </row>
    <row r="597" spans="1:17" ht="60" x14ac:dyDescent="0.25">
      <c r="A597" s="39">
        <f t="shared" si="9"/>
        <v>589</v>
      </c>
      <c r="B597" s="18">
        <v>42786</v>
      </c>
      <c r="C597" s="18">
        <v>42786</v>
      </c>
      <c r="D597" s="7">
        <v>253</v>
      </c>
      <c r="E597" s="146">
        <v>547173.19999999995</v>
      </c>
      <c r="F597" s="95">
        <v>0</v>
      </c>
      <c r="G597" s="25" t="s">
        <v>2030</v>
      </c>
      <c r="H597" s="25" t="s">
        <v>2030</v>
      </c>
      <c r="I597" s="10" t="s">
        <v>19</v>
      </c>
      <c r="J597" s="133" t="s">
        <v>816</v>
      </c>
      <c r="K597" s="131" t="s">
        <v>14</v>
      </c>
      <c r="L597" s="5" t="s">
        <v>14</v>
      </c>
      <c r="M597" s="16" t="s">
        <v>2027</v>
      </c>
      <c r="N597" s="8" t="s">
        <v>61</v>
      </c>
      <c r="O597" s="91" t="s">
        <v>2139</v>
      </c>
      <c r="P597" s="45" t="s">
        <v>540</v>
      </c>
      <c r="Q597" s="45" t="s">
        <v>2179</v>
      </c>
    </row>
    <row r="598" spans="1:17" ht="60" x14ac:dyDescent="0.25">
      <c r="A598" s="39">
        <f t="shared" si="9"/>
        <v>590</v>
      </c>
      <c r="B598" s="18">
        <v>42786</v>
      </c>
      <c r="C598" s="18">
        <v>42786</v>
      </c>
      <c r="D598" s="7">
        <v>251</v>
      </c>
      <c r="E598" s="146">
        <v>139713.22</v>
      </c>
      <c r="F598" s="95">
        <v>0</v>
      </c>
      <c r="G598" s="25" t="s">
        <v>2165</v>
      </c>
      <c r="H598" s="25" t="s">
        <v>2165</v>
      </c>
      <c r="I598" s="10" t="s">
        <v>19</v>
      </c>
      <c r="J598" s="133" t="s">
        <v>2143</v>
      </c>
      <c r="K598" s="131" t="s">
        <v>14</v>
      </c>
      <c r="L598" s="5" t="s">
        <v>14</v>
      </c>
      <c r="M598" s="16" t="s">
        <v>787</v>
      </c>
      <c r="N598" s="8" t="s">
        <v>443</v>
      </c>
      <c r="O598" s="91" t="s">
        <v>2140</v>
      </c>
      <c r="P598" s="45" t="s">
        <v>577</v>
      </c>
      <c r="Q598" s="45" t="s">
        <v>2166</v>
      </c>
    </row>
    <row r="599" spans="1:17" ht="75" x14ac:dyDescent="0.25">
      <c r="A599" s="39">
        <f t="shared" si="9"/>
        <v>591</v>
      </c>
      <c r="B599" s="18">
        <v>42786</v>
      </c>
      <c r="C599" s="18">
        <v>42786</v>
      </c>
      <c r="D599" s="7">
        <v>252</v>
      </c>
      <c r="E599" s="146">
        <v>482615.4</v>
      </c>
      <c r="F599" s="95">
        <v>0</v>
      </c>
      <c r="G599" s="25" t="s">
        <v>2164</v>
      </c>
      <c r="H599" s="25" t="s">
        <v>2164</v>
      </c>
      <c r="I599" s="10" t="s">
        <v>19</v>
      </c>
      <c r="J599" s="133" t="s">
        <v>2144</v>
      </c>
      <c r="K599" s="131" t="s">
        <v>14</v>
      </c>
      <c r="L599" s="5" t="s">
        <v>14</v>
      </c>
      <c r="M599" s="16" t="s">
        <v>2154</v>
      </c>
      <c r="N599" s="8" t="s">
        <v>148</v>
      </c>
      <c r="O599" s="91" t="s">
        <v>2141</v>
      </c>
      <c r="P599" s="45" t="s">
        <v>551</v>
      </c>
      <c r="Q599" s="45" t="s">
        <v>2163</v>
      </c>
    </row>
    <row r="600" spans="1:17" ht="60" x14ac:dyDescent="0.25">
      <c r="A600" s="39">
        <f t="shared" si="9"/>
        <v>592</v>
      </c>
      <c r="B600" s="18">
        <v>42786</v>
      </c>
      <c r="C600" s="18">
        <v>42786</v>
      </c>
      <c r="D600" s="7">
        <v>254</v>
      </c>
      <c r="E600" s="146">
        <v>367025.63</v>
      </c>
      <c r="F600" s="95">
        <v>0</v>
      </c>
      <c r="G600" s="25" t="s">
        <v>2030</v>
      </c>
      <c r="H600" s="25" t="s">
        <v>2030</v>
      </c>
      <c r="I600" s="10" t="s">
        <v>19</v>
      </c>
      <c r="J600" s="133" t="s">
        <v>1002</v>
      </c>
      <c r="K600" s="131" t="s">
        <v>14</v>
      </c>
      <c r="L600" s="5" t="s">
        <v>14</v>
      </c>
      <c r="M600" s="16" t="s">
        <v>2027</v>
      </c>
      <c r="N600" s="8" t="s">
        <v>61</v>
      </c>
      <c r="O600" s="91" t="s">
        <v>2142</v>
      </c>
      <c r="P600" s="45" t="s">
        <v>540</v>
      </c>
      <c r="Q600" s="45" t="s">
        <v>2179</v>
      </c>
    </row>
    <row r="601" spans="1:17" ht="60" x14ac:dyDescent="0.25">
      <c r="A601" s="39">
        <f t="shared" si="9"/>
        <v>593</v>
      </c>
      <c r="B601" s="18">
        <v>42787</v>
      </c>
      <c r="C601" s="18">
        <v>42787</v>
      </c>
      <c r="D601" s="7">
        <v>263</v>
      </c>
      <c r="E601" s="146">
        <v>350813.23</v>
      </c>
      <c r="F601" s="95">
        <v>0</v>
      </c>
      <c r="G601" s="25" t="s">
        <v>514</v>
      </c>
      <c r="H601" s="25" t="s">
        <v>514</v>
      </c>
      <c r="I601" s="10" t="s">
        <v>387</v>
      </c>
      <c r="J601" s="133" t="s">
        <v>2146</v>
      </c>
      <c r="K601" s="131" t="s">
        <v>14</v>
      </c>
      <c r="L601" s="5" t="s">
        <v>14</v>
      </c>
      <c r="M601" s="16" t="s">
        <v>774</v>
      </c>
      <c r="N601" s="8" t="s">
        <v>464</v>
      </c>
      <c r="O601" s="91" t="s">
        <v>2145</v>
      </c>
      <c r="P601" s="10" t="s">
        <v>2161</v>
      </c>
      <c r="Q601" s="45" t="s">
        <v>2160</v>
      </c>
    </row>
    <row r="602" spans="1:17" ht="60" x14ac:dyDescent="0.25">
      <c r="A602" s="39">
        <f t="shared" si="9"/>
        <v>594</v>
      </c>
      <c r="B602" s="18">
        <v>42795</v>
      </c>
      <c r="C602" s="18">
        <v>42795</v>
      </c>
      <c r="D602" s="7">
        <v>280</v>
      </c>
      <c r="E602" s="169">
        <v>189589.64</v>
      </c>
      <c r="F602" s="95">
        <v>0</v>
      </c>
      <c r="G602" s="25" t="s">
        <v>2198</v>
      </c>
      <c r="H602" s="25" t="s">
        <v>2198</v>
      </c>
      <c r="I602" s="10" t="s">
        <v>19</v>
      </c>
      <c r="J602" s="133" t="s">
        <v>983</v>
      </c>
      <c r="K602" s="131" t="s">
        <v>14</v>
      </c>
      <c r="L602" s="5" t="s">
        <v>14</v>
      </c>
      <c r="M602" s="16" t="s">
        <v>1017</v>
      </c>
      <c r="N602" s="8" t="s">
        <v>2197</v>
      </c>
      <c r="O602" s="91" t="s">
        <v>2196</v>
      </c>
      <c r="P602" s="10" t="s">
        <v>577</v>
      </c>
      <c r="Q602" s="45" t="s">
        <v>2199</v>
      </c>
    </row>
    <row r="603" spans="1:17" ht="60" x14ac:dyDescent="0.25">
      <c r="A603" s="39">
        <f t="shared" si="9"/>
        <v>595</v>
      </c>
      <c r="B603" s="18">
        <v>42796</v>
      </c>
      <c r="C603" s="18">
        <v>42796</v>
      </c>
      <c r="D603" s="7">
        <v>290</v>
      </c>
      <c r="E603" s="169">
        <v>107475.32</v>
      </c>
      <c r="F603" s="95">
        <v>0</v>
      </c>
      <c r="G603" s="25" t="s">
        <v>227</v>
      </c>
      <c r="H603" s="25" t="s">
        <v>227</v>
      </c>
      <c r="I603" s="10" t="s">
        <v>387</v>
      </c>
      <c r="J603" s="133" t="s">
        <v>54</v>
      </c>
      <c r="K603" s="131" t="s">
        <v>14</v>
      </c>
      <c r="L603" s="5" t="s">
        <v>14</v>
      </c>
      <c r="M603" s="16" t="s">
        <v>228</v>
      </c>
      <c r="N603" s="8" t="s">
        <v>229</v>
      </c>
      <c r="O603" s="91" t="s">
        <v>2181</v>
      </c>
      <c r="P603" s="10" t="s">
        <v>551</v>
      </c>
      <c r="Q603" s="45" t="s">
        <v>2193</v>
      </c>
    </row>
    <row r="604" spans="1:17" ht="60" x14ac:dyDescent="0.25">
      <c r="A604" s="39">
        <f t="shared" si="9"/>
        <v>596</v>
      </c>
      <c r="B604" s="18">
        <v>42796</v>
      </c>
      <c r="C604" s="18">
        <v>42796</v>
      </c>
      <c r="D604" s="7">
        <v>289</v>
      </c>
      <c r="E604" s="169">
        <v>182000</v>
      </c>
      <c r="F604" s="95">
        <v>0</v>
      </c>
      <c r="G604" s="25" t="s">
        <v>1062</v>
      </c>
      <c r="H604" s="25" t="s">
        <v>1062</v>
      </c>
      <c r="I604" s="10" t="s">
        <v>19</v>
      </c>
      <c r="J604" s="133" t="s">
        <v>1002</v>
      </c>
      <c r="K604" s="131" t="s">
        <v>14</v>
      </c>
      <c r="L604" s="5" t="s">
        <v>14</v>
      </c>
      <c r="M604" s="16" t="s">
        <v>774</v>
      </c>
      <c r="N604" s="8" t="s">
        <v>501</v>
      </c>
      <c r="O604" s="91" t="s">
        <v>2182</v>
      </c>
      <c r="P604" s="45" t="s">
        <v>551</v>
      </c>
      <c r="Q604" s="45" t="s">
        <v>2200</v>
      </c>
    </row>
    <row r="605" spans="1:17" ht="75" x14ac:dyDescent="0.25">
      <c r="A605" s="39">
        <f t="shared" si="9"/>
        <v>597</v>
      </c>
      <c r="B605" s="18">
        <v>42796</v>
      </c>
      <c r="C605" s="18">
        <v>42796</v>
      </c>
      <c r="D605" s="7">
        <v>646</v>
      </c>
      <c r="E605" s="169">
        <v>69719.12</v>
      </c>
      <c r="F605" s="95">
        <v>0</v>
      </c>
      <c r="G605" s="25" t="s">
        <v>150</v>
      </c>
      <c r="H605" s="25" t="s">
        <v>150</v>
      </c>
      <c r="I605" s="10" t="s">
        <v>12</v>
      </c>
      <c r="J605" s="133" t="s">
        <v>54</v>
      </c>
      <c r="K605" s="131" t="s">
        <v>14</v>
      </c>
      <c r="L605" s="5" t="s">
        <v>14</v>
      </c>
      <c r="M605" s="16" t="s">
        <v>151</v>
      </c>
      <c r="N605" s="8" t="s">
        <v>152</v>
      </c>
      <c r="O605" s="91" t="s">
        <v>2051</v>
      </c>
      <c r="P605" s="10" t="s">
        <v>551</v>
      </c>
      <c r="Q605" s="45" t="s">
        <v>2201</v>
      </c>
    </row>
    <row r="606" spans="1:17" ht="75" x14ac:dyDescent="0.25">
      <c r="A606" s="39">
        <f t="shared" si="9"/>
        <v>598</v>
      </c>
      <c r="B606" s="18">
        <v>42796</v>
      </c>
      <c r="C606" s="18">
        <v>42796</v>
      </c>
      <c r="D606" s="7">
        <v>8</v>
      </c>
      <c r="E606" s="169">
        <v>134000.70000000001</v>
      </c>
      <c r="F606" s="95">
        <v>0</v>
      </c>
      <c r="G606" s="11" t="s">
        <v>2059</v>
      </c>
      <c r="H606" s="11" t="s">
        <v>2059</v>
      </c>
      <c r="I606" s="10" t="s">
        <v>118</v>
      </c>
      <c r="J606" s="133" t="s">
        <v>54</v>
      </c>
      <c r="K606" s="131" t="s">
        <v>14</v>
      </c>
      <c r="L606" s="5" t="s">
        <v>14</v>
      </c>
      <c r="M606" s="16" t="s">
        <v>65</v>
      </c>
      <c r="N606" s="8" t="s">
        <v>776</v>
      </c>
      <c r="O606" s="91" t="s">
        <v>2183</v>
      </c>
      <c r="P606" s="45" t="s">
        <v>551</v>
      </c>
      <c r="Q606" s="45" t="s">
        <v>2192</v>
      </c>
    </row>
    <row r="607" spans="1:17" ht="75" x14ac:dyDescent="0.25">
      <c r="A607" s="39">
        <f t="shared" si="9"/>
        <v>599</v>
      </c>
      <c r="B607" s="18">
        <v>42797</v>
      </c>
      <c r="C607" s="18">
        <v>42797</v>
      </c>
      <c r="D607" s="7">
        <v>298</v>
      </c>
      <c r="E607" s="169">
        <v>374751.83</v>
      </c>
      <c r="F607" s="95">
        <v>0</v>
      </c>
      <c r="G607" s="25" t="s">
        <v>2189</v>
      </c>
      <c r="H607" s="25" t="s">
        <v>2189</v>
      </c>
      <c r="I607" s="10" t="s">
        <v>19</v>
      </c>
      <c r="J607" s="133" t="s">
        <v>2052</v>
      </c>
      <c r="K607" s="131" t="s">
        <v>14</v>
      </c>
      <c r="L607" s="5" t="s">
        <v>14</v>
      </c>
      <c r="M607" s="16" t="s">
        <v>2187</v>
      </c>
      <c r="N607" s="8" t="s">
        <v>56</v>
      </c>
      <c r="O607" s="91" t="s">
        <v>2184</v>
      </c>
      <c r="P607" s="10" t="s">
        <v>546</v>
      </c>
      <c r="Q607" s="45" t="s">
        <v>2190</v>
      </c>
    </row>
    <row r="608" spans="1:17" ht="75" x14ac:dyDescent="0.25">
      <c r="A608" s="39">
        <f t="shared" si="9"/>
        <v>600</v>
      </c>
      <c r="B608" s="18">
        <v>42797</v>
      </c>
      <c r="C608" s="18">
        <v>42797</v>
      </c>
      <c r="D608" s="7">
        <v>296</v>
      </c>
      <c r="E608" s="169">
        <v>54000</v>
      </c>
      <c r="F608" s="95">
        <v>0</v>
      </c>
      <c r="G608" s="25" t="s">
        <v>786</v>
      </c>
      <c r="H608" s="25" t="s">
        <v>786</v>
      </c>
      <c r="I608" s="10" t="s">
        <v>19</v>
      </c>
      <c r="J608" s="133" t="s">
        <v>763</v>
      </c>
      <c r="K608" s="131" t="s">
        <v>14</v>
      </c>
      <c r="L608" s="5" t="s">
        <v>14</v>
      </c>
      <c r="M608" s="16" t="s">
        <v>1539</v>
      </c>
      <c r="N608" s="8" t="s">
        <v>78</v>
      </c>
      <c r="O608" s="91" t="s">
        <v>2185</v>
      </c>
      <c r="P608" s="10" t="s">
        <v>562</v>
      </c>
      <c r="Q608" s="45" t="s">
        <v>2194</v>
      </c>
    </row>
    <row r="609" spans="1:17" ht="60" x14ac:dyDescent="0.25">
      <c r="A609" s="39">
        <f t="shared" si="9"/>
        <v>601</v>
      </c>
      <c r="B609" s="18">
        <v>42797</v>
      </c>
      <c r="C609" s="18">
        <v>42797</v>
      </c>
      <c r="D609" s="7">
        <v>297</v>
      </c>
      <c r="E609" s="169">
        <v>299538.73</v>
      </c>
      <c r="F609" s="95">
        <v>0</v>
      </c>
      <c r="G609" s="25" t="s">
        <v>2195</v>
      </c>
      <c r="H609" s="25" t="s">
        <v>2195</v>
      </c>
      <c r="I609" s="10" t="s">
        <v>19</v>
      </c>
      <c r="J609" s="133" t="s">
        <v>1472</v>
      </c>
      <c r="K609" s="131" t="s">
        <v>14</v>
      </c>
      <c r="L609" s="5" t="s">
        <v>14</v>
      </c>
      <c r="M609" s="16" t="s">
        <v>1573</v>
      </c>
      <c r="N609" s="8" t="s">
        <v>907</v>
      </c>
      <c r="O609" s="91" t="s">
        <v>2186</v>
      </c>
      <c r="P609" s="10" t="s">
        <v>551</v>
      </c>
      <c r="Q609" s="45" t="s">
        <v>2191</v>
      </c>
    </row>
    <row r="610" spans="1:17" ht="75" x14ac:dyDescent="0.25">
      <c r="A610" s="39">
        <f t="shared" si="9"/>
        <v>602</v>
      </c>
      <c r="B610" s="18">
        <v>42803</v>
      </c>
      <c r="C610" s="18">
        <v>42803</v>
      </c>
      <c r="D610" s="7">
        <v>329</v>
      </c>
      <c r="E610" s="169">
        <v>122796.2</v>
      </c>
      <c r="F610" s="95">
        <v>0</v>
      </c>
      <c r="G610" s="25" t="s">
        <v>239</v>
      </c>
      <c r="H610" s="25" t="s">
        <v>239</v>
      </c>
      <c r="I610" s="10" t="s">
        <v>19</v>
      </c>
      <c r="J610" s="133" t="s">
        <v>1522</v>
      </c>
      <c r="K610" s="131" t="s">
        <v>14</v>
      </c>
      <c r="L610" s="5" t="s">
        <v>14</v>
      </c>
      <c r="M610" s="16" t="s">
        <v>180</v>
      </c>
      <c r="N610" s="8" t="s">
        <v>241</v>
      </c>
      <c r="O610" s="91" t="s">
        <v>2188</v>
      </c>
      <c r="P610" s="10" t="s">
        <v>549</v>
      </c>
      <c r="Q610" s="45" t="s">
        <v>2203</v>
      </c>
    </row>
    <row r="611" spans="1:17" ht="60" x14ac:dyDescent="0.25">
      <c r="A611" s="39">
        <f t="shared" si="9"/>
        <v>603</v>
      </c>
      <c r="B611" s="18">
        <v>42809</v>
      </c>
      <c r="C611" s="18">
        <v>42809</v>
      </c>
      <c r="D611" s="7">
        <v>370</v>
      </c>
      <c r="E611" s="169">
        <v>113562.63</v>
      </c>
      <c r="F611" s="95">
        <v>0</v>
      </c>
      <c r="G611" s="25" t="s">
        <v>2230</v>
      </c>
      <c r="H611" s="25" t="s">
        <v>2230</v>
      </c>
      <c r="I611" s="10" t="s">
        <v>19</v>
      </c>
      <c r="J611" s="133" t="s">
        <v>1246</v>
      </c>
      <c r="K611" s="131" t="s">
        <v>14</v>
      </c>
      <c r="L611" s="5" t="s">
        <v>14</v>
      </c>
      <c r="M611" s="16" t="s">
        <v>65</v>
      </c>
      <c r="N611" s="8" t="s">
        <v>2207</v>
      </c>
      <c r="O611" s="91" t="s">
        <v>2204</v>
      </c>
      <c r="P611" s="10" t="s">
        <v>551</v>
      </c>
      <c r="Q611" s="45" t="s">
        <v>2231</v>
      </c>
    </row>
    <row r="612" spans="1:17" ht="75" x14ac:dyDescent="0.25">
      <c r="A612" s="39">
        <f t="shared" si="9"/>
        <v>604</v>
      </c>
      <c r="B612" s="18">
        <v>42809</v>
      </c>
      <c r="C612" s="18">
        <v>42809</v>
      </c>
      <c r="D612" s="7">
        <v>369</v>
      </c>
      <c r="E612" s="169">
        <v>446636.15</v>
      </c>
      <c r="F612" s="95">
        <v>0</v>
      </c>
      <c r="G612" s="25" t="s">
        <v>2176</v>
      </c>
      <c r="H612" s="25" t="s">
        <v>2176</v>
      </c>
      <c r="I612" s="10" t="s">
        <v>19</v>
      </c>
      <c r="J612" s="133" t="s">
        <v>403</v>
      </c>
      <c r="K612" s="131" t="s">
        <v>14</v>
      </c>
      <c r="L612" s="5" t="s">
        <v>14</v>
      </c>
      <c r="M612" s="16" t="s">
        <v>271</v>
      </c>
      <c r="N612" s="8" t="s">
        <v>1875</v>
      </c>
      <c r="O612" s="91" t="s">
        <v>2205</v>
      </c>
      <c r="P612" s="45" t="s">
        <v>2252</v>
      </c>
      <c r="Q612" s="45" t="s">
        <v>2232</v>
      </c>
    </row>
    <row r="613" spans="1:17" ht="75" x14ac:dyDescent="0.25">
      <c r="A613" s="39">
        <f t="shared" si="9"/>
        <v>605</v>
      </c>
      <c r="B613" s="18">
        <v>42809</v>
      </c>
      <c r="C613" s="18">
        <v>42809</v>
      </c>
      <c r="D613" s="7">
        <v>368</v>
      </c>
      <c r="E613" s="169">
        <v>91136.86</v>
      </c>
      <c r="F613" s="95">
        <v>0</v>
      </c>
      <c r="G613" s="25" t="s">
        <v>1480</v>
      </c>
      <c r="H613" s="25" t="s">
        <v>1480</v>
      </c>
      <c r="I613" s="10" t="s">
        <v>19</v>
      </c>
      <c r="J613" s="133" t="s">
        <v>1473</v>
      </c>
      <c r="K613" s="131" t="s">
        <v>14</v>
      </c>
      <c r="L613" s="5" t="s">
        <v>14</v>
      </c>
      <c r="M613" s="16" t="s">
        <v>1475</v>
      </c>
      <c r="N613" s="8" t="s">
        <v>121</v>
      </c>
      <c r="O613" s="91" t="s">
        <v>2206</v>
      </c>
      <c r="P613" s="10" t="s">
        <v>577</v>
      </c>
      <c r="Q613" s="45" t="s">
        <v>2233</v>
      </c>
    </row>
    <row r="614" spans="1:17" ht="60" x14ac:dyDescent="0.25">
      <c r="A614" s="39">
        <f t="shared" si="9"/>
        <v>606</v>
      </c>
      <c r="B614" s="18">
        <v>42814</v>
      </c>
      <c r="C614" s="18">
        <v>42814</v>
      </c>
      <c r="D614" s="7">
        <v>849</v>
      </c>
      <c r="E614" s="169">
        <v>139752</v>
      </c>
      <c r="F614" s="95">
        <v>0</v>
      </c>
      <c r="G614" s="25" t="s">
        <v>2235</v>
      </c>
      <c r="H614" s="25" t="s">
        <v>2235</v>
      </c>
      <c r="I614" s="10" t="s">
        <v>12</v>
      </c>
      <c r="J614" s="133" t="s">
        <v>59</v>
      </c>
      <c r="K614" s="131" t="s">
        <v>14</v>
      </c>
      <c r="L614" s="5" t="s">
        <v>14</v>
      </c>
      <c r="M614" s="16" t="s">
        <v>2147</v>
      </c>
      <c r="N614" s="8" t="s">
        <v>2234</v>
      </c>
      <c r="O614" s="91" t="s">
        <v>2208</v>
      </c>
      <c r="P614" s="10" t="s">
        <v>540</v>
      </c>
      <c r="Q614" s="45" t="s">
        <v>2236</v>
      </c>
    </row>
    <row r="615" spans="1:17" ht="60" x14ac:dyDescent="0.25">
      <c r="A615" s="39">
        <f t="shared" si="9"/>
        <v>607</v>
      </c>
      <c r="B615" s="18">
        <v>42814</v>
      </c>
      <c r="C615" s="18">
        <v>42814</v>
      </c>
      <c r="D615" s="7">
        <v>401</v>
      </c>
      <c r="E615" s="169">
        <v>290173.36</v>
      </c>
      <c r="F615" s="95">
        <v>0</v>
      </c>
      <c r="G615" s="25" t="s">
        <v>2030</v>
      </c>
      <c r="H615" s="25" t="s">
        <v>2030</v>
      </c>
      <c r="I615" s="10" t="s">
        <v>19</v>
      </c>
      <c r="J615" s="133" t="s">
        <v>2133</v>
      </c>
      <c r="K615" s="131" t="s">
        <v>14</v>
      </c>
      <c r="L615" s="5" t="s">
        <v>14</v>
      </c>
      <c r="M615" s="16" t="s">
        <v>2149</v>
      </c>
      <c r="N615" s="8" t="s">
        <v>61</v>
      </c>
      <c r="O615" s="91" t="s">
        <v>2209</v>
      </c>
      <c r="P615" s="45" t="s">
        <v>540</v>
      </c>
      <c r="Q615" s="45" t="s">
        <v>2237</v>
      </c>
    </row>
    <row r="616" spans="1:17" ht="60" x14ac:dyDescent="0.25">
      <c r="A616" s="39">
        <f t="shared" si="9"/>
        <v>608</v>
      </c>
      <c r="B616" s="18">
        <v>42814</v>
      </c>
      <c r="C616" s="18">
        <v>42814</v>
      </c>
      <c r="D616" s="7">
        <v>400</v>
      </c>
      <c r="E616" s="169">
        <v>410449.5</v>
      </c>
      <c r="F616" s="95">
        <v>0</v>
      </c>
      <c r="G616" s="25" t="s">
        <v>2238</v>
      </c>
      <c r="H616" s="25" t="s">
        <v>2238</v>
      </c>
      <c r="I616" s="10" t="s">
        <v>19</v>
      </c>
      <c r="J616" s="133" t="s">
        <v>2217</v>
      </c>
      <c r="K616" s="131" t="s">
        <v>14</v>
      </c>
      <c r="L616" s="5" t="s">
        <v>14</v>
      </c>
      <c r="M616" s="16" t="s">
        <v>767</v>
      </c>
      <c r="N616" s="8" t="s">
        <v>51</v>
      </c>
      <c r="O616" s="91" t="s">
        <v>2210</v>
      </c>
      <c r="P616" s="10" t="s">
        <v>2240</v>
      </c>
      <c r="Q616" s="45" t="s">
        <v>2239</v>
      </c>
    </row>
    <row r="617" spans="1:17" ht="75" x14ac:dyDescent="0.25">
      <c r="A617" s="39">
        <f t="shared" si="9"/>
        <v>609</v>
      </c>
      <c r="B617" s="18">
        <v>42814</v>
      </c>
      <c r="C617" s="18">
        <v>42814</v>
      </c>
      <c r="D617" s="7">
        <v>399</v>
      </c>
      <c r="E617" s="169">
        <v>39600</v>
      </c>
      <c r="F617" s="95">
        <v>0</v>
      </c>
      <c r="G617" s="58" t="s">
        <v>436</v>
      </c>
      <c r="H617" s="58" t="s">
        <v>436</v>
      </c>
      <c r="I617" s="45" t="s">
        <v>19</v>
      </c>
      <c r="J617" s="133" t="s">
        <v>437</v>
      </c>
      <c r="K617" s="131" t="s">
        <v>14</v>
      </c>
      <c r="L617" s="5" t="s">
        <v>14</v>
      </c>
      <c r="M617" s="16" t="s">
        <v>867</v>
      </c>
      <c r="N617" s="8" t="s">
        <v>439</v>
      </c>
      <c r="O617" s="91" t="s">
        <v>2211</v>
      </c>
      <c r="P617" s="45" t="s">
        <v>551</v>
      </c>
      <c r="Q617" s="45" t="s">
        <v>2241</v>
      </c>
    </row>
    <row r="618" spans="1:17" ht="75" x14ac:dyDescent="0.25">
      <c r="A618" s="39">
        <f t="shared" si="9"/>
        <v>610</v>
      </c>
      <c r="B618" s="18">
        <v>42814</v>
      </c>
      <c r="C618" s="18">
        <v>42815</v>
      </c>
      <c r="D618" s="7">
        <v>398</v>
      </c>
      <c r="E618" s="169">
        <v>198039.92</v>
      </c>
      <c r="F618" s="95">
        <v>0</v>
      </c>
      <c r="G618" s="25" t="s">
        <v>463</v>
      </c>
      <c r="H618" s="25" t="s">
        <v>463</v>
      </c>
      <c r="I618" s="10" t="s">
        <v>387</v>
      </c>
      <c r="J618" s="133" t="s">
        <v>432</v>
      </c>
      <c r="K618" s="131" t="s">
        <v>14</v>
      </c>
      <c r="L618" s="5" t="s">
        <v>14</v>
      </c>
      <c r="M618" s="16" t="s">
        <v>40</v>
      </c>
      <c r="N618" s="8" t="s">
        <v>464</v>
      </c>
      <c r="O618" s="91" t="s">
        <v>2212</v>
      </c>
      <c r="P618" s="10" t="s">
        <v>537</v>
      </c>
      <c r="Q618" s="45" t="s">
        <v>2260</v>
      </c>
    </row>
    <row r="619" spans="1:17" ht="60" x14ac:dyDescent="0.25">
      <c r="A619" s="39">
        <f t="shared" si="9"/>
        <v>611</v>
      </c>
      <c r="B619" s="18">
        <v>42814</v>
      </c>
      <c r="C619" s="18">
        <v>42814</v>
      </c>
      <c r="D619" s="7">
        <v>397</v>
      </c>
      <c r="E619" s="169">
        <v>581090.37</v>
      </c>
      <c r="F619" s="95">
        <v>0</v>
      </c>
      <c r="G619" s="25" t="s">
        <v>2244</v>
      </c>
      <c r="H619" s="25" t="s">
        <v>2244</v>
      </c>
      <c r="I619" s="10" t="s">
        <v>19</v>
      </c>
      <c r="J619" s="133" t="s">
        <v>1002</v>
      </c>
      <c r="K619" s="131" t="s">
        <v>14</v>
      </c>
      <c r="L619" s="5" t="s">
        <v>14</v>
      </c>
      <c r="M619" s="16" t="s">
        <v>2242</v>
      </c>
      <c r="N619" s="8" t="s">
        <v>2075</v>
      </c>
      <c r="O619" s="91" t="s">
        <v>2213</v>
      </c>
      <c r="P619" s="10" t="s">
        <v>551</v>
      </c>
      <c r="Q619" s="45" t="s">
        <v>2245</v>
      </c>
    </row>
    <row r="620" spans="1:17" ht="60" x14ac:dyDescent="0.25">
      <c r="A620" s="39">
        <f t="shared" si="9"/>
        <v>612</v>
      </c>
      <c r="B620" s="18">
        <v>42814</v>
      </c>
      <c r="C620" s="18">
        <v>42814</v>
      </c>
      <c r="D620" s="7">
        <v>850</v>
      </c>
      <c r="E620" s="169">
        <v>191191.2</v>
      </c>
      <c r="F620" s="95">
        <v>0</v>
      </c>
      <c r="G620" s="25" t="s">
        <v>2247</v>
      </c>
      <c r="H620" s="25" t="s">
        <v>2247</v>
      </c>
      <c r="I620" s="10" t="s">
        <v>12</v>
      </c>
      <c r="J620" s="133" t="s">
        <v>2218</v>
      </c>
      <c r="K620" s="131" t="s">
        <v>14</v>
      </c>
      <c r="L620" s="5" t="s">
        <v>14</v>
      </c>
      <c r="M620" s="16" t="s">
        <v>2243</v>
      </c>
      <c r="N620" s="8" t="s">
        <v>464</v>
      </c>
      <c r="O620" s="91" t="s">
        <v>2214</v>
      </c>
      <c r="P620" s="10" t="s">
        <v>540</v>
      </c>
      <c r="Q620" s="45" t="s">
        <v>2246</v>
      </c>
    </row>
    <row r="621" spans="1:17" ht="60" x14ac:dyDescent="0.25">
      <c r="A621" s="39">
        <f t="shared" si="9"/>
        <v>613</v>
      </c>
      <c r="B621" s="18">
        <v>42814</v>
      </c>
      <c r="C621" s="18">
        <v>42814</v>
      </c>
      <c r="D621" s="7">
        <v>848</v>
      </c>
      <c r="E621" s="169">
        <v>303233.49</v>
      </c>
      <c r="F621" s="95">
        <v>0</v>
      </c>
      <c r="G621" s="25" t="s">
        <v>1650</v>
      </c>
      <c r="H621" s="25" t="s">
        <v>1650</v>
      </c>
      <c r="I621" s="10" t="s">
        <v>12</v>
      </c>
      <c r="J621" s="133" t="s">
        <v>1571</v>
      </c>
      <c r="K621" s="131" t="s">
        <v>14</v>
      </c>
      <c r="L621" s="5" t="s">
        <v>14</v>
      </c>
      <c r="M621" s="16" t="s">
        <v>1020</v>
      </c>
      <c r="N621" s="8" t="s">
        <v>241</v>
      </c>
      <c r="O621" s="91" t="s">
        <v>2215</v>
      </c>
      <c r="P621" s="10"/>
      <c r="Q621" s="45"/>
    </row>
    <row r="622" spans="1:17" ht="60" x14ac:dyDescent="0.25">
      <c r="A622" s="39">
        <f t="shared" si="9"/>
        <v>614</v>
      </c>
      <c r="B622" s="18">
        <v>42814</v>
      </c>
      <c r="C622" s="18">
        <v>42814</v>
      </c>
      <c r="D622" s="7">
        <v>396</v>
      </c>
      <c r="E622" s="169">
        <v>50481.279999999999</v>
      </c>
      <c r="F622" s="95">
        <v>0</v>
      </c>
      <c r="G622" s="25" t="s">
        <v>1794</v>
      </c>
      <c r="H622" s="25" t="s">
        <v>1794</v>
      </c>
      <c r="I622" s="10" t="s">
        <v>19</v>
      </c>
      <c r="J622" s="133" t="s">
        <v>818</v>
      </c>
      <c r="K622" s="139" t="s">
        <v>14</v>
      </c>
      <c r="L622" s="5" t="s">
        <v>14</v>
      </c>
      <c r="M622" s="16" t="s">
        <v>1761</v>
      </c>
      <c r="N622" s="8" t="s">
        <v>1022</v>
      </c>
      <c r="O622" s="91" t="s">
        <v>2216</v>
      </c>
      <c r="P622" s="10" t="s">
        <v>2263</v>
      </c>
      <c r="Q622" s="45" t="s">
        <v>2248</v>
      </c>
    </row>
    <row r="623" spans="1:17" ht="60" x14ac:dyDescent="0.25">
      <c r="A623" s="39">
        <f t="shared" si="9"/>
        <v>615</v>
      </c>
      <c r="B623" s="18">
        <v>42815</v>
      </c>
      <c r="C623" s="18">
        <v>42815</v>
      </c>
      <c r="D623" s="7">
        <v>404</v>
      </c>
      <c r="E623" s="169">
        <v>102336.84</v>
      </c>
      <c r="F623" s="95">
        <v>0</v>
      </c>
      <c r="G623" s="25" t="s">
        <v>2250</v>
      </c>
      <c r="H623" s="25" t="s">
        <v>2250</v>
      </c>
      <c r="I623" s="10" t="s">
        <v>19</v>
      </c>
      <c r="J623" s="133" t="s">
        <v>403</v>
      </c>
      <c r="K623" s="139" t="s">
        <v>14</v>
      </c>
      <c r="L623" s="5" t="s">
        <v>14</v>
      </c>
      <c r="M623" s="16" t="s">
        <v>104</v>
      </c>
      <c r="N623" s="8" t="s">
        <v>2249</v>
      </c>
      <c r="O623" s="91" t="s">
        <v>2219</v>
      </c>
      <c r="P623" s="10" t="s">
        <v>2252</v>
      </c>
      <c r="Q623" s="45" t="s">
        <v>2251</v>
      </c>
    </row>
    <row r="624" spans="1:17" ht="60" x14ac:dyDescent="0.25">
      <c r="A624" s="39">
        <f t="shared" si="9"/>
        <v>616</v>
      </c>
      <c r="B624" s="18">
        <v>42815</v>
      </c>
      <c r="C624" s="18">
        <v>42815</v>
      </c>
      <c r="D624" s="7">
        <v>403</v>
      </c>
      <c r="E624" s="169">
        <v>69575.179999999993</v>
      </c>
      <c r="F624" s="95">
        <v>0</v>
      </c>
      <c r="G624" s="25" t="s">
        <v>2254</v>
      </c>
      <c r="H624" s="25" t="s">
        <v>2254</v>
      </c>
      <c r="I624" s="10" t="s">
        <v>19</v>
      </c>
      <c r="J624" s="133" t="s">
        <v>1430</v>
      </c>
      <c r="K624" s="139" t="s">
        <v>14</v>
      </c>
      <c r="L624" s="5" t="s">
        <v>14</v>
      </c>
      <c r="M624" s="16" t="s">
        <v>875</v>
      </c>
      <c r="N624" s="8" t="s">
        <v>323</v>
      </c>
      <c r="O624" s="91" t="s">
        <v>2220</v>
      </c>
      <c r="P624" s="10" t="s">
        <v>546</v>
      </c>
      <c r="Q624" s="45" t="s">
        <v>2253</v>
      </c>
    </row>
    <row r="625" spans="1:17" ht="60" x14ac:dyDescent="0.25">
      <c r="A625" s="39">
        <f t="shared" si="9"/>
        <v>617</v>
      </c>
      <c r="B625" s="18">
        <v>42815</v>
      </c>
      <c r="C625" s="18">
        <v>42815</v>
      </c>
      <c r="D625" s="7">
        <v>1</v>
      </c>
      <c r="E625" s="169">
        <v>487647.3</v>
      </c>
      <c r="F625" s="95">
        <v>0</v>
      </c>
      <c r="G625" s="25" t="s">
        <v>2258</v>
      </c>
      <c r="H625" s="25" t="s">
        <v>2258</v>
      </c>
      <c r="I625" s="10" t="s">
        <v>2259</v>
      </c>
      <c r="J625" s="133" t="s">
        <v>2222</v>
      </c>
      <c r="K625" s="139" t="s">
        <v>14</v>
      </c>
      <c r="L625" s="5" t="s">
        <v>14</v>
      </c>
      <c r="M625" s="16" t="s">
        <v>2256</v>
      </c>
      <c r="N625" s="8" t="s">
        <v>2255</v>
      </c>
      <c r="O625" s="91" t="s">
        <v>2221</v>
      </c>
      <c r="P625" s="10" t="s">
        <v>573</v>
      </c>
      <c r="Q625" s="45" t="s">
        <v>2257</v>
      </c>
    </row>
    <row r="626" spans="1:17" ht="60" x14ac:dyDescent="0.25">
      <c r="A626" s="39">
        <f t="shared" si="9"/>
        <v>618</v>
      </c>
      <c r="B626" s="18">
        <v>42816</v>
      </c>
      <c r="C626" s="18">
        <v>42816</v>
      </c>
      <c r="D626" s="7">
        <v>417</v>
      </c>
      <c r="E626" s="169">
        <v>390000</v>
      </c>
      <c r="F626" s="95">
        <v>0</v>
      </c>
      <c r="G626" s="25" t="s">
        <v>908</v>
      </c>
      <c r="H626" s="25" t="s">
        <v>908</v>
      </c>
      <c r="I626" s="10" t="s">
        <v>387</v>
      </c>
      <c r="J626" s="133" t="s">
        <v>1753</v>
      </c>
      <c r="K626" s="131" t="s">
        <v>14</v>
      </c>
      <c r="L626" s="5" t="s">
        <v>14</v>
      </c>
      <c r="M626" s="16" t="s">
        <v>1761</v>
      </c>
      <c r="N626" s="8" t="s">
        <v>907</v>
      </c>
      <c r="O626" s="91" t="s">
        <v>2223</v>
      </c>
      <c r="P626" s="10" t="s">
        <v>540</v>
      </c>
      <c r="Q626" s="45" t="s">
        <v>2262</v>
      </c>
    </row>
    <row r="627" spans="1:17" ht="60" x14ac:dyDescent="0.25">
      <c r="A627" s="39">
        <f t="shared" si="9"/>
        <v>619</v>
      </c>
      <c r="B627" s="18">
        <v>42816</v>
      </c>
      <c r="C627" s="18">
        <v>42816</v>
      </c>
      <c r="D627" s="7">
        <v>416</v>
      </c>
      <c r="E627" s="169">
        <v>289000</v>
      </c>
      <c r="F627" s="95">
        <v>0</v>
      </c>
      <c r="G627" s="25" t="s">
        <v>1480</v>
      </c>
      <c r="H627" s="25" t="s">
        <v>1480</v>
      </c>
      <c r="I627" s="10" t="s">
        <v>19</v>
      </c>
      <c r="J627" s="133" t="s">
        <v>763</v>
      </c>
      <c r="K627" s="6" t="s">
        <v>14</v>
      </c>
      <c r="L627" s="5" t="s">
        <v>14</v>
      </c>
      <c r="M627" s="16" t="s">
        <v>104</v>
      </c>
      <c r="N627" s="8" t="s">
        <v>2008</v>
      </c>
      <c r="O627" s="91" t="s">
        <v>2224</v>
      </c>
      <c r="P627" s="10" t="s">
        <v>562</v>
      </c>
      <c r="Q627" s="45" t="s">
        <v>2268</v>
      </c>
    </row>
    <row r="628" spans="1:17" ht="60" x14ac:dyDescent="0.25">
      <c r="A628" s="39">
        <f t="shared" si="9"/>
        <v>620</v>
      </c>
      <c r="B628" s="18">
        <v>42816</v>
      </c>
      <c r="C628" s="18">
        <v>42816</v>
      </c>
      <c r="D628" s="167">
        <v>413</v>
      </c>
      <c r="E628" s="169">
        <v>564398.22</v>
      </c>
      <c r="F628" s="118">
        <v>0</v>
      </c>
      <c r="G628" s="11" t="s">
        <v>63</v>
      </c>
      <c r="H628" s="58" t="s">
        <v>63</v>
      </c>
      <c r="I628" s="50" t="s">
        <v>387</v>
      </c>
      <c r="J628" s="133" t="s">
        <v>311</v>
      </c>
      <c r="K628" s="10" t="s">
        <v>14</v>
      </c>
      <c r="L628" s="10" t="s">
        <v>14</v>
      </c>
      <c r="M628" s="46" t="s">
        <v>65</v>
      </c>
      <c r="N628" s="8" t="s">
        <v>66</v>
      </c>
      <c r="O628" s="91" t="s">
        <v>2225</v>
      </c>
      <c r="P628" s="45" t="s">
        <v>2269</v>
      </c>
      <c r="Q628" s="45" t="s">
        <v>2270</v>
      </c>
    </row>
    <row r="629" spans="1:17" ht="60" x14ac:dyDescent="0.25">
      <c r="A629" s="39">
        <f t="shared" si="9"/>
        <v>621</v>
      </c>
      <c r="B629" s="18">
        <v>42816</v>
      </c>
      <c r="C629" s="18">
        <v>42816</v>
      </c>
      <c r="D629" s="167">
        <v>414</v>
      </c>
      <c r="E629" s="169">
        <v>54438.71</v>
      </c>
      <c r="F629" s="118">
        <v>0</v>
      </c>
      <c r="G629" s="25" t="s">
        <v>2274</v>
      </c>
      <c r="H629" s="25" t="s">
        <v>2274</v>
      </c>
      <c r="I629" s="50" t="s">
        <v>387</v>
      </c>
      <c r="J629" s="133" t="s">
        <v>1430</v>
      </c>
      <c r="K629" s="10" t="s">
        <v>14</v>
      </c>
      <c r="L629" s="10" t="s">
        <v>14</v>
      </c>
      <c r="M629" s="16" t="s">
        <v>875</v>
      </c>
      <c r="N629" s="8" t="s">
        <v>907</v>
      </c>
      <c r="O629" s="91" t="s">
        <v>2226</v>
      </c>
      <c r="P629" s="45" t="s">
        <v>546</v>
      </c>
      <c r="Q629" s="45" t="s">
        <v>2273</v>
      </c>
    </row>
    <row r="630" spans="1:17" ht="60" x14ac:dyDescent="0.25">
      <c r="A630" s="39">
        <f t="shared" si="9"/>
        <v>622</v>
      </c>
      <c r="B630" s="18" t="s">
        <v>2266</v>
      </c>
      <c r="C630" s="18">
        <v>42816</v>
      </c>
      <c r="D630" s="167">
        <v>415</v>
      </c>
      <c r="E630" s="169">
        <v>278365.68</v>
      </c>
      <c r="F630" s="118">
        <v>0</v>
      </c>
      <c r="G630" s="25" t="s">
        <v>1794</v>
      </c>
      <c r="H630" s="25" t="s">
        <v>1794</v>
      </c>
      <c r="I630" s="10" t="s">
        <v>19</v>
      </c>
      <c r="J630" s="133" t="s">
        <v>818</v>
      </c>
      <c r="K630" s="139" t="s">
        <v>14</v>
      </c>
      <c r="L630" s="5" t="s">
        <v>14</v>
      </c>
      <c r="M630" s="16" t="s">
        <v>1761</v>
      </c>
      <c r="N630" s="8" t="s">
        <v>1022</v>
      </c>
      <c r="O630" s="91" t="s">
        <v>2227</v>
      </c>
      <c r="P630" s="45" t="s">
        <v>2264</v>
      </c>
      <c r="Q630" s="45" t="s">
        <v>2265</v>
      </c>
    </row>
    <row r="631" spans="1:17" ht="60" x14ac:dyDescent="0.25">
      <c r="A631" s="39">
        <f t="shared" si="9"/>
        <v>623</v>
      </c>
      <c r="B631" s="18">
        <v>42816</v>
      </c>
      <c r="C631" s="18">
        <v>42816</v>
      </c>
      <c r="D631" s="167">
        <v>882</v>
      </c>
      <c r="E631" s="169">
        <v>516031.51</v>
      </c>
      <c r="F631" s="118">
        <v>0</v>
      </c>
      <c r="G631" s="25" t="s">
        <v>2271</v>
      </c>
      <c r="H631" s="25" t="s">
        <v>2271</v>
      </c>
      <c r="I631" s="10" t="s">
        <v>19</v>
      </c>
      <c r="J631" s="133" t="s">
        <v>515</v>
      </c>
      <c r="K631" s="131" t="s">
        <v>14</v>
      </c>
      <c r="L631" s="5" t="s">
        <v>14</v>
      </c>
      <c r="M631" s="16" t="s">
        <v>65</v>
      </c>
      <c r="N631" s="8" t="s">
        <v>2255</v>
      </c>
      <c r="O631" s="91" t="s">
        <v>2228</v>
      </c>
      <c r="P631" s="45" t="s">
        <v>551</v>
      </c>
      <c r="Q631" s="45" t="s">
        <v>2272</v>
      </c>
    </row>
    <row r="632" spans="1:17" ht="75" x14ac:dyDescent="0.25">
      <c r="A632" s="39">
        <f t="shared" si="9"/>
        <v>624</v>
      </c>
      <c r="B632" s="18">
        <v>42816</v>
      </c>
      <c r="C632" s="18">
        <v>42816</v>
      </c>
      <c r="D632" s="167">
        <v>402</v>
      </c>
      <c r="E632" s="169">
        <v>185708.87</v>
      </c>
      <c r="F632" s="118">
        <v>0</v>
      </c>
      <c r="G632" s="11" t="s">
        <v>494</v>
      </c>
      <c r="H632" s="11" t="s">
        <v>494</v>
      </c>
      <c r="I632" s="20" t="s">
        <v>387</v>
      </c>
      <c r="J632" s="133" t="s">
        <v>495</v>
      </c>
      <c r="K632" s="45" t="s">
        <v>14</v>
      </c>
      <c r="L632" s="45" t="s">
        <v>14</v>
      </c>
      <c r="M632" s="16" t="s">
        <v>50</v>
      </c>
      <c r="N632" s="8" t="s">
        <v>497</v>
      </c>
      <c r="O632" s="91" t="s">
        <v>2229</v>
      </c>
      <c r="P632" s="45" t="s">
        <v>546</v>
      </c>
      <c r="Q632" s="45" t="s">
        <v>2267</v>
      </c>
    </row>
    <row r="633" spans="1:17" ht="60" x14ac:dyDescent="0.25">
      <c r="A633" s="39">
        <f t="shared" si="9"/>
        <v>625</v>
      </c>
      <c r="B633" s="18">
        <v>42822</v>
      </c>
      <c r="C633" s="18">
        <v>42823</v>
      </c>
      <c r="D633" s="167">
        <v>9</v>
      </c>
      <c r="E633" s="169">
        <v>173000</v>
      </c>
      <c r="F633" s="118">
        <v>0</v>
      </c>
      <c r="G633" s="63" t="s">
        <v>1489</v>
      </c>
      <c r="H633" s="58" t="s">
        <v>1489</v>
      </c>
      <c r="I633" s="45" t="s">
        <v>118</v>
      </c>
      <c r="J633" s="133" t="s">
        <v>1246</v>
      </c>
      <c r="K633" s="45" t="s">
        <v>14</v>
      </c>
      <c r="L633" s="62" t="s">
        <v>14</v>
      </c>
      <c r="M633" s="16" t="s">
        <v>65</v>
      </c>
      <c r="N633" s="8" t="s">
        <v>1490</v>
      </c>
      <c r="O633" s="91" t="s">
        <v>2282</v>
      </c>
      <c r="P633" s="45" t="s">
        <v>551</v>
      </c>
      <c r="Q633" s="62" t="s">
        <v>2297</v>
      </c>
    </row>
    <row r="634" spans="1:17" ht="75" x14ac:dyDescent="0.25">
      <c r="A634" s="39">
        <f t="shared" si="9"/>
        <v>626</v>
      </c>
      <c r="B634" s="18">
        <v>42821</v>
      </c>
      <c r="C634" s="18">
        <v>42821</v>
      </c>
      <c r="D634" s="167">
        <v>466</v>
      </c>
      <c r="E634" s="169">
        <v>47000</v>
      </c>
      <c r="F634" s="118">
        <v>0</v>
      </c>
      <c r="G634" s="92" t="s">
        <v>880</v>
      </c>
      <c r="H634" s="11" t="s">
        <v>879</v>
      </c>
      <c r="I634" s="10" t="s">
        <v>19</v>
      </c>
      <c r="J634" s="133" t="s">
        <v>201</v>
      </c>
      <c r="K634" s="45" t="s">
        <v>14</v>
      </c>
      <c r="L634" s="45" t="s">
        <v>14</v>
      </c>
      <c r="M634" s="16" t="s">
        <v>151</v>
      </c>
      <c r="N634" s="8" t="s">
        <v>447</v>
      </c>
      <c r="O634" s="91" t="s">
        <v>2275</v>
      </c>
      <c r="P634" s="45" t="s">
        <v>551</v>
      </c>
      <c r="Q634" s="45" t="s">
        <v>2289</v>
      </c>
    </row>
    <row r="635" spans="1:17" ht="60" x14ac:dyDescent="0.25">
      <c r="A635" s="39">
        <f t="shared" si="9"/>
        <v>627</v>
      </c>
      <c r="B635" s="18">
        <v>42822</v>
      </c>
      <c r="C635" s="18">
        <v>42822</v>
      </c>
      <c r="D635" s="167">
        <v>475</v>
      </c>
      <c r="E635" s="169">
        <v>754000</v>
      </c>
      <c r="F635" s="118">
        <v>0</v>
      </c>
      <c r="G635" s="58" t="s">
        <v>738</v>
      </c>
      <c r="H635" s="11" t="s">
        <v>738</v>
      </c>
      <c r="I635" s="45" t="s">
        <v>387</v>
      </c>
      <c r="J635" s="133" t="s">
        <v>1002</v>
      </c>
      <c r="K635" s="131" t="s">
        <v>14</v>
      </c>
      <c r="L635" s="5" t="s">
        <v>14</v>
      </c>
      <c r="M635" s="16" t="s">
        <v>767</v>
      </c>
      <c r="N635" s="8" t="s">
        <v>770</v>
      </c>
      <c r="O635" s="91" t="s">
        <v>2276</v>
      </c>
      <c r="P635" s="45" t="s">
        <v>577</v>
      </c>
      <c r="Q635" s="45" t="s">
        <v>2290</v>
      </c>
    </row>
    <row r="636" spans="1:17" ht="60" x14ac:dyDescent="0.25">
      <c r="A636" s="39">
        <f t="shared" si="9"/>
        <v>628</v>
      </c>
      <c r="B636" s="18">
        <v>42822</v>
      </c>
      <c r="C636" s="18">
        <v>42822</v>
      </c>
      <c r="D636" s="167">
        <v>476</v>
      </c>
      <c r="E636" s="169">
        <v>395623.8</v>
      </c>
      <c r="F636" s="118">
        <v>0</v>
      </c>
      <c r="G636" s="25" t="s">
        <v>2288</v>
      </c>
      <c r="H636" s="25" t="s">
        <v>2288</v>
      </c>
      <c r="I636" s="10" t="s">
        <v>387</v>
      </c>
      <c r="J636" s="133" t="s">
        <v>1002</v>
      </c>
      <c r="K636" s="131" t="s">
        <v>14</v>
      </c>
      <c r="L636" s="5" t="s">
        <v>14</v>
      </c>
      <c r="M636" s="16" t="s">
        <v>2284</v>
      </c>
      <c r="N636" s="8" t="s">
        <v>2285</v>
      </c>
      <c r="O636" s="91" t="s">
        <v>2277</v>
      </c>
      <c r="P636" s="45" t="s">
        <v>2287</v>
      </c>
      <c r="Q636" s="45" t="s">
        <v>2286</v>
      </c>
    </row>
    <row r="637" spans="1:17" ht="75" x14ac:dyDescent="0.25">
      <c r="A637" s="39">
        <f t="shared" si="9"/>
        <v>629</v>
      </c>
      <c r="B637" s="18">
        <v>42822</v>
      </c>
      <c r="C637" s="18">
        <v>42822</v>
      </c>
      <c r="D637" s="167">
        <v>477</v>
      </c>
      <c r="E637" s="169">
        <v>60912.12</v>
      </c>
      <c r="F637" s="118">
        <v>0</v>
      </c>
      <c r="G637" s="92" t="s">
        <v>888</v>
      </c>
      <c r="H637" s="11" t="s">
        <v>478</v>
      </c>
      <c r="I637" s="45" t="s">
        <v>387</v>
      </c>
      <c r="J637" s="133" t="s">
        <v>479</v>
      </c>
      <c r="K637" s="131" t="s">
        <v>14</v>
      </c>
      <c r="L637" s="5" t="s">
        <v>14</v>
      </c>
      <c r="M637" s="16" t="s">
        <v>887</v>
      </c>
      <c r="N637" s="8" t="s">
        <v>722</v>
      </c>
      <c r="O637" s="91" t="s">
        <v>2278</v>
      </c>
      <c r="P637" s="45" t="s">
        <v>562</v>
      </c>
      <c r="Q637" s="45" t="s">
        <v>2292</v>
      </c>
    </row>
    <row r="638" spans="1:17" ht="75" x14ac:dyDescent="0.25">
      <c r="A638" s="39">
        <f t="shared" si="9"/>
        <v>630</v>
      </c>
      <c r="B638" s="18">
        <v>42822</v>
      </c>
      <c r="C638" s="18">
        <v>42822</v>
      </c>
      <c r="D638" s="167">
        <v>479</v>
      </c>
      <c r="E638" s="169">
        <v>276000</v>
      </c>
      <c r="F638" s="118">
        <v>0</v>
      </c>
      <c r="G638" s="25" t="s">
        <v>2165</v>
      </c>
      <c r="H638" s="25" t="s">
        <v>2165</v>
      </c>
      <c r="I638" s="10" t="s">
        <v>19</v>
      </c>
      <c r="J638" s="133" t="s">
        <v>2143</v>
      </c>
      <c r="K638" s="131" t="s">
        <v>14</v>
      </c>
      <c r="L638" s="5" t="s">
        <v>14</v>
      </c>
      <c r="M638" s="16" t="s">
        <v>787</v>
      </c>
      <c r="N638" s="8" t="s">
        <v>443</v>
      </c>
      <c r="O638" s="91" t="s">
        <v>2279</v>
      </c>
      <c r="P638" s="45" t="s">
        <v>577</v>
      </c>
      <c r="Q638" s="45" t="s">
        <v>2283</v>
      </c>
    </row>
    <row r="639" spans="1:17" ht="75" x14ac:dyDescent="0.25">
      <c r="A639" s="39">
        <f t="shared" si="9"/>
        <v>631</v>
      </c>
      <c r="B639" s="18">
        <v>42822</v>
      </c>
      <c r="C639" s="18">
        <v>42822</v>
      </c>
      <c r="D639" s="167">
        <v>480</v>
      </c>
      <c r="E639" s="169">
        <v>245000</v>
      </c>
      <c r="F639" s="118">
        <v>0</v>
      </c>
      <c r="G639" s="25" t="s">
        <v>227</v>
      </c>
      <c r="H639" s="25" t="s">
        <v>227</v>
      </c>
      <c r="I639" s="10" t="s">
        <v>387</v>
      </c>
      <c r="J639" s="133" t="s">
        <v>54</v>
      </c>
      <c r="K639" s="131" t="s">
        <v>14</v>
      </c>
      <c r="L639" s="5" t="s">
        <v>14</v>
      </c>
      <c r="M639" s="16" t="s">
        <v>228</v>
      </c>
      <c r="N639" s="8" t="s">
        <v>229</v>
      </c>
      <c r="O639" s="91" t="s">
        <v>2280</v>
      </c>
      <c r="P639" s="45" t="s">
        <v>551</v>
      </c>
      <c r="Q639" s="45" t="s">
        <v>2293</v>
      </c>
    </row>
    <row r="640" spans="1:17" ht="75" customHeight="1" x14ac:dyDescent="0.25">
      <c r="A640" s="39">
        <f t="shared" si="9"/>
        <v>632</v>
      </c>
      <c r="B640" s="18">
        <v>42822</v>
      </c>
      <c r="C640" s="18">
        <v>42822</v>
      </c>
      <c r="D640" s="7">
        <v>958</v>
      </c>
      <c r="E640" s="169">
        <v>266000</v>
      </c>
      <c r="F640" s="95">
        <v>0</v>
      </c>
      <c r="G640" s="25" t="s">
        <v>1291</v>
      </c>
      <c r="H640" s="25" t="s">
        <v>1291</v>
      </c>
      <c r="I640" s="10" t="s">
        <v>12</v>
      </c>
      <c r="J640" s="133" t="s">
        <v>1246</v>
      </c>
      <c r="K640" s="131" t="s">
        <v>14</v>
      </c>
      <c r="L640" s="5" t="s">
        <v>14</v>
      </c>
      <c r="M640" s="16" t="s">
        <v>65</v>
      </c>
      <c r="N640" s="8" t="s">
        <v>1254</v>
      </c>
      <c r="O640" s="173" t="s">
        <v>2281</v>
      </c>
      <c r="P640" s="45" t="s">
        <v>551</v>
      </c>
      <c r="Q640" s="45" t="s">
        <v>2294</v>
      </c>
    </row>
    <row r="641" spans="1:17" ht="75" customHeight="1" x14ac:dyDescent="0.25">
      <c r="A641" s="39">
        <v>633</v>
      </c>
      <c r="B641" s="18">
        <v>42824</v>
      </c>
      <c r="C641" s="18">
        <v>42824</v>
      </c>
      <c r="D641" s="7">
        <v>467</v>
      </c>
      <c r="E641" s="169">
        <v>4275.92</v>
      </c>
      <c r="F641" s="95">
        <v>0</v>
      </c>
      <c r="G641" s="25" t="s">
        <v>1729</v>
      </c>
      <c r="H641" s="25" t="s">
        <v>1729</v>
      </c>
      <c r="I641" s="10" t="s">
        <v>19</v>
      </c>
      <c r="J641" s="133" t="s">
        <v>815</v>
      </c>
      <c r="K641" s="131" t="s">
        <v>14</v>
      </c>
      <c r="L641" s="5" t="s">
        <v>14</v>
      </c>
      <c r="M641" s="16" t="s">
        <v>1720</v>
      </c>
      <c r="N641" s="8" t="s">
        <v>203</v>
      </c>
      <c r="O641" s="173" t="s">
        <v>2296</v>
      </c>
      <c r="P641" s="45" t="s">
        <v>957</v>
      </c>
      <c r="Q641" s="45" t="s">
        <v>2298</v>
      </c>
    </row>
    <row r="642" spans="1:17" ht="75" customHeight="1" x14ac:dyDescent="0.25">
      <c r="A642" s="39"/>
      <c r="B642" s="18">
        <v>42831</v>
      </c>
      <c r="C642" s="18">
        <v>42831</v>
      </c>
      <c r="D642" s="7">
        <v>10</v>
      </c>
      <c r="E642" s="178">
        <v>149684.4</v>
      </c>
      <c r="F642" s="95">
        <v>0</v>
      </c>
      <c r="G642" s="25" t="s">
        <v>2305</v>
      </c>
      <c r="H642" s="25" t="s">
        <v>2305</v>
      </c>
      <c r="I642" s="10" t="s">
        <v>118</v>
      </c>
      <c r="J642" s="133" t="s">
        <v>2303</v>
      </c>
      <c r="K642" s="131" t="s">
        <v>14</v>
      </c>
      <c r="L642" s="5" t="s">
        <v>14</v>
      </c>
      <c r="M642" s="16" t="s">
        <v>2304</v>
      </c>
      <c r="N642" s="8" t="s">
        <v>218</v>
      </c>
      <c r="O642" s="173" t="s">
        <v>2300</v>
      </c>
      <c r="P642" s="45" t="s">
        <v>540</v>
      </c>
      <c r="Q642" s="45" t="s">
        <v>2306</v>
      </c>
    </row>
    <row r="643" spans="1:17" ht="75" customHeight="1" x14ac:dyDescent="0.25">
      <c r="A643" s="39"/>
      <c r="B643" s="18">
        <v>42831</v>
      </c>
      <c r="C643" s="18">
        <v>42831</v>
      </c>
      <c r="D643" s="7">
        <v>532</v>
      </c>
      <c r="E643" s="178">
        <v>213734.99</v>
      </c>
      <c r="F643" s="95">
        <v>0</v>
      </c>
      <c r="G643" s="25" t="s">
        <v>2155</v>
      </c>
      <c r="H643" s="25" t="s">
        <v>2155</v>
      </c>
      <c r="I643" s="10" t="s">
        <v>19</v>
      </c>
      <c r="J643" s="133" t="s">
        <v>311</v>
      </c>
      <c r="K643" s="131" t="s">
        <v>14</v>
      </c>
      <c r="L643" s="5" t="s">
        <v>14</v>
      </c>
      <c r="M643" s="16" t="s">
        <v>2151</v>
      </c>
      <c r="N643" s="8" t="s">
        <v>2152</v>
      </c>
      <c r="O643" s="173" t="s">
        <v>2301</v>
      </c>
      <c r="P643" s="45" t="s">
        <v>562</v>
      </c>
      <c r="Q643" s="45" t="s">
        <v>2307</v>
      </c>
    </row>
    <row r="644" spans="1:17" ht="75" customHeight="1" x14ac:dyDescent="0.25">
      <c r="A644" s="39"/>
      <c r="B644" s="18">
        <v>42831</v>
      </c>
      <c r="C644" s="18">
        <v>42831</v>
      </c>
      <c r="D644" s="7">
        <v>533</v>
      </c>
      <c r="E644" s="178">
        <v>214818.46</v>
      </c>
      <c r="F644" s="95">
        <v>0</v>
      </c>
      <c r="G644" s="25" t="s">
        <v>2310</v>
      </c>
      <c r="H644" s="25" t="s">
        <v>2310</v>
      </c>
      <c r="I644" s="10" t="s">
        <v>19</v>
      </c>
      <c r="J644" s="133" t="s">
        <v>1472</v>
      </c>
      <c r="K644" s="131" t="s">
        <v>14</v>
      </c>
      <c r="L644" s="5" t="s">
        <v>14</v>
      </c>
      <c r="M644" s="16" t="s">
        <v>2308</v>
      </c>
      <c r="N644" s="8" t="s">
        <v>405</v>
      </c>
      <c r="O644" s="173" t="s">
        <v>2302</v>
      </c>
      <c r="P644" s="45" t="s">
        <v>551</v>
      </c>
      <c r="Q644" s="45" t="s">
        <v>2309</v>
      </c>
    </row>
    <row r="645" spans="1:17" ht="75" customHeight="1" x14ac:dyDescent="0.25">
      <c r="A645" s="39"/>
      <c r="B645" s="18">
        <v>42832</v>
      </c>
      <c r="C645" s="18">
        <v>42832</v>
      </c>
      <c r="D645" s="7">
        <v>1097</v>
      </c>
      <c r="E645" s="178">
        <v>312102.11</v>
      </c>
      <c r="F645" s="95">
        <v>0</v>
      </c>
      <c r="G645" s="25" t="s">
        <v>2326</v>
      </c>
      <c r="H645" s="25" t="s">
        <v>2326</v>
      </c>
      <c r="I645" s="10" t="s">
        <v>12</v>
      </c>
      <c r="J645" s="133" t="s">
        <v>1002</v>
      </c>
      <c r="K645" s="131" t="s">
        <v>14</v>
      </c>
      <c r="L645" s="5" t="s">
        <v>14</v>
      </c>
      <c r="M645" s="16" t="s">
        <v>2321</v>
      </c>
      <c r="N645" s="8" t="s">
        <v>929</v>
      </c>
      <c r="O645" s="173" t="s">
        <v>2311</v>
      </c>
      <c r="P645" s="45" t="s">
        <v>2325</v>
      </c>
      <c r="Q645" s="45" t="s">
        <v>2324</v>
      </c>
    </row>
    <row r="646" spans="1:17" ht="75" customHeight="1" x14ac:dyDescent="0.25">
      <c r="A646" s="39"/>
      <c r="B646" s="18">
        <v>42832</v>
      </c>
      <c r="C646" s="18">
        <v>42832</v>
      </c>
      <c r="D646" s="7">
        <v>1096</v>
      </c>
      <c r="E646" s="178">
        <v>102076.54</v>
      </c>
      <c r="F646" s="95">
        <v>0</v>
      </c>
      <c r="G646" s="25" t="s">
        <v>2327</v>
      </c>
      <c r="H646" s="25" t="s">
        <v>2327</v>
      </c>
      <c r="I646" s="10" t="s">
        <v>12</v>
      </c>
      <c r="J646" s="133" t="s">
        <v>403</v>
      </c>
      <c r="K646" s="131" t="s">
        <v>14</v>
      </c>
      <c r="L646" s="5" t="s">
        <v>14</v>
      </c>
      <c r="M646" s="16" t="s">
        <v>86</v>
      </c>
      <c r="N646" s="8" t="s">
        <v>78</v>
      </c>
      <c r="O646" s="173" t="s">
        <v>2312</v>
      </c>
      <c r="P646" s="45" t="s">
        <v>2329</v>
      </c>
      <c r="Q646" s="45" t="s">
        <v>2328</v>
      </c>
    </row>
    <row r="647" spans="1:17" ht="75" customHeight="1" x14ac:dyDescent="0.25">
      <c r="A647" s="39"/>
      <c r="B647" s="18">
        <v>42832</v>
      </c>
      <c r="C647" s="18">
        <v>42832</v>
      </c>
      <c r="D647" s="7">
        <v>1095</v>
      </c>
      <c r="E647" s="178">
        <v>529999.99</v>
      </c>
      <c r="F647" s="95">
        <v>0</v>
      </c>
      <c r="G647" s="25" t="s">
        <v>2271</v>
      </c>
      <c r="H647" s="25" t="s">
        <v>2271</v>
      </c>
      <c r="I647" s="10" t="s">
        <v>19</v>
      </c>
      <c r="J647" s="133" t="s">
        <v>515</v>
      </c>
      <c r="K647" s="131" t="s">
        <v>14</v>
      </c>
      <c r="L647" s="5" t="s">
        <v>14</v>
      </c>
      <c r="M647" s="16" t="s">
        <v>65</v>
      </c>
      <c r="N647" s="8" t="s">
        <v>2255</v>
      </c>
      <c r="O647" s="173" t="s">
        <v>2313</v>
      </c>
      <c r="P647" s="45" t="s">
        <v>551</v>
      </c>
      <c r="Q647" s="45" t="s">
        <v>2330</v>
      </c>
    </row>
    <row r="648" spans="1:17" ht="75" customHeight="1" x14ac:dyDescent="0.25">
      <c r="A648" s="39"/>
      <c r="B648" s="18">
        <v>42832</v>
      </c>
      <c r="C648" s="18">
        <v>42832</v>
      </c>
      <c r="D648" s="7">
        <v>536</v>
      </c>
      <c r="E648" s="178">
        <v>540001.04</v>
      </c>
      <c r="F648" s="95">
        <v>0</v>
      </c>
      <c r="G648" s="11" t="s">
        <v>494</v>
      </c>
      <c r="H648" s="11" t="s">
        <v>494</v>
      </c>
      <c r="I648" s="20" t="s">
        <v>387</v>
      </c>
      <c r="J648" s="133" t="s">
        <v>495</v>
      </c>
      <c r="K648" s="131" t="s">
        <v>14</v>
      </c>
      <c r="L648" s="5" t="s">
        <v>14</v>
      </c>
      <c r="M648" s="16" t="s">
        <v>50</v>
      </c>
      <c r="N648" s="8" t="s">
        <v>497</v>
      </c>
      <c r="O648" s="173" t="s">
        <v>2314</v>
      </c>
      <c r="P648" s="45" t="s">
        <v>546</v>
      </c>
      <c r="Q648" s="45" t="s">
        <v>2331</v>
      </c>
    </row>
    <row r="649" spans="1:17" ht="75" customHeight="1" x14ac:dyDescent="0.25">
      <c r="A649" s="39"/>
      <c r="B649" s="18">
        <v>42832</v>
      </c>
      <c r="C649" s="18">
        <v>42832</v>
      </c>
      <c r="D649" s="7">
        <v>537</v>
      </c>
      <c r="E649" s="178">
        <v>333972.15000000002</v>
      </c>
      <c r="F649" s="95">
        <v>0</v>
      </c>
      <c r="G649" s="25" t="s">
        <v>2244</v>
      </c>
      <c r="H649" s="25" t="s">
        <v>2244</v>
      </c>
      <c r="I649" s="10" t="s">
        <v>19</v>
      </c>
      <c r="J649" s="133" t="s">
        <v>1002</v>
      </c>
      <c r="K649" s="131" t="s">
        <v>14</v>
      </c>
      <c r="L649" s="5" t="s">
        <v>14</v>
      </c>
      <c r="M649" s="16" t="s">
        <v>2242</v>
      </c>
      <c r="N649" s="8" t="s">
        <v>2075</v>
      </c>
      <c r="O649" s="173" t="s">
        <v>2315</v>
      </c>
      <c r="P649" s="45" t="s">
        <v>551</v>
      </c>
      <c r="Q649" s="45" t="s">
        <v>2332</v>
      </c>
    </row>
    <row r="650" spans="1:17" ht="75" customHeight="1" x14ac:dyDescent="0.25">
      <c r="A650" s="39"/>
      <c r="B650" s="18">
        <v>42832</v>
      </c>
      <c r="C650" s="18">
        <v>42832</v>
      </c>
      <c r="D650" s="7">
        <v>538</v>
      </c>
      <c r="E650" s="178">
        <v>314331.59999999998</v>
      </c>
      <c r="F650" s="95">
        <v>0</v>
      </c>
      <c r="G650" s="25" t="s">
        <v>2334</v>
      </c>
      <c r="H650" s="25" t="s">
        <v>2334</v>
      </c>
      <c r="I650" s="10" t="s">
        <v>19</v>
      </c>
      <c r="J650" s="133" t="s">
        <v>1002</v>
      </c>
      <c r="K650" s="131" t="s">
        <v>14</v>
      </c>
      <c r="L650" s="5" t="s">
        <v>14</v>
      </c>
      <c r="M650" s="16" t="s">
        <v>2322</v>
      </c>
      <c r="N650" s="8" t="s">
        <v>2323</v>
      </c>
      <c r="O650" s="173" t="s">
        <v>2316</v>
      </c>
      <c r="P650" s="45" t="s">
        <v>551</v>
      </c>
      <c r="Q650" s="45" t="s">
        <v>2333</v>
      </c>
    </row>
    <row r="651" spans="1:17" ht="75" customHeight="1" x14ac:dyDescent="0.25">
      <c r="A651" s="39"/>
      <c r="B651" s="18">
        <v>42832</v>
      </c>
      <c r="C651" s="18">
        <v>42832</v>
      </c>
      <c r="D651" s="7">
        <v>539</v>
      </c>
      <c r="E651" s="178">
        <v>440230.86</v>
      </c>
      <c r="F651" s="95">
        <v>0</v>
      </c>
      <c r="G651" s="25" t="s">
        <v>2336</v>
      </c>
      <c r="H651" s="25" t="s">
        <v>2336</v>
      </c>
      <c r="I651" s="10" t="s">
        <v>19</v>
      </c>
      <c r="J651" s="133" t="s">
        <v>2318</v>
      </c>
      <c r="K651" s="131" t="s">
        <v>14</v>
      </c>
      <c r="L651" s="5" t="s">
        <v>14</v>
      </c>
      <c r="M651" s="16" t="s">
        <v>917</v>
      </c>
      <c r="N651" s="8" t="s">
        <v>2335</v>
      </c>
      <c r="O651" s="173" t="s">
        <v>2317</v>
      </c>
      <c r="P651" s="45" t="s">
        <v>562</v>
      </c>
      <c r="Q651" s="45" t="s">
        <v>2337</v>
      </c>
    </row>
    <row r="652" spans="1:17" ht="75" customHeight="1" x14ac:dyDescent="0.25">
      <c r="A652" s="39"/>
      <c r="B652" s="18">
        <v>42835</v>
      </c>
      <c r="C652" s="18">
        <v>42835</v>
      </c>
      <c r="D652" s="7">
        <v>560</v>
      </c>
      <c r="E652" s="178">
        <v>29000</v>
      </c>
      <c r="F652" s="95">
        <v>0</v>
      </c>
      <c r="G652" s="58" t="s">
        <v>259</v>
      </c>
      <c r="H652" s="58" t="s">
        <v>259</v>
      </c>
      <c r="I652" s="45" t="s">
        <v>19</v>
      </c>
      <c r="J652" s="133" t="s">
        <v>983</v>
      </c>
      <c r="K652" s="131" t="s">
        <v>14</v>
      </c>
      <c r="L652" s="5" t="s">
        <v>14</v>
      </c>
      <c r="M652" s="16" t="s">
        <v>109</v>
      </c>
      <c r="N652" s="8" t="s">
        <v>261</v>
      </c>
      <c r="O652" s="173" t="s">
        <v>1831</v>
      </c>
      <c r="P652" s="45" t="s">
        <v>577</v>
      </c>
      <c r="Q652" s="45" t="s">
        <v>2370</v>
      </c>
    </row>
    <row r="653" spans="1:17" ht="75" customHeight="1" x14ac:dyDescent="0.25">
      <c r="A653" s="39"/>
      <c r="B653" s="18">
        <v>42835</v>
      </c>
      <c r="C653" s="18">
        <v>42835</v>
      </c>
      <c r="D653" s="7">
        <v>559</v>
      </c>
      <c r="E653" s="178">
        <v>5775.74</v>
      </c>
      <c r="F653" s="95">
        <v>0</v>
      </c>
      <c r="G653" s="25" t="s">
        <v>227</v>
      </c>
      <c r="H653" s="25" t="s">
        <v>227</v>
      </c>
      <c r="I653" s="10" t="s">
        <v>387</v>
      </c>
      <c r="J653" s="133" t="s">
        <v>54</v>
      </c>
      <c r="K653" s="131" t="s">
        <v>14</v>
      </c>
      <c r="L653" s="5" t="s">
        <v>14</v>
      </c>
      <c r="M653" s="16" t="s">
        <v>939</v>
      </c>
      <c r="N653" s="8" t="s">
        <v>229</v>
      </c>
      <c r="O653" s="173" t="s">
        <v>2319</v>
      </c>
      <c r="P653" s="45" t="s">
        <v>551</v>
      </c>
      <c r="Q653" s="45" t="s">
        <v>2369</v>
      </c>
    </row>
    <row r="654" spans="1:17" ht="75" x14ac:dyDescent="0.25">
      <c r="A654" s="39"/>
      <c r="B654" s="18">
        <v>42835</v>
      </c>
      <c r="C654" s="18">
        <v>42835</v>
      </c>
      <c r="D654" s="7">
        <v>558</v>
      </c>
      <c r="E654" s="178">
        <v>120000</v>
      </c>
      <c r="F654" s="95">
        <v>0</v>
      </c>
      <c r="G654" s="25" t="s">
        <v>1800</v>
      </c>
      <c r="H654" s="25" t="s">
        <v>1800</v>
      </c>
      <c r="I654" s="10" t="s">
        <v>19</v>
      </c>
      <c r="J654" s="130" t="s">
        <v>1002</v>
      </c>
      <c r="K654" s="131" t="s">
        <v>14</v>
      </c>
      <c r="L654" s="5" t="s">
        <v>14</v>
      </c>
      <c r="M654" s="16" t="s">
        <v>774</v>
      </c>
      <c r="N654" s="8" t="s">
        <v>1799</v>
      </c>
      <c r="O654" s="173" t="s">
        <v>2320</v>
      </c>
      <c r="P654" s="45" t="s">
        <v>551</v>
      </c>
      <c r="Q654" s="45" t="s">
        <v>2371</v>
      </c>
    </row>
    <row r="655" spans="1:17" ht="75" x14ac:dyDescent="0.25">
      <c r="A655" s="39"/>
      <c r="B655" s="18">
        <v>42838</v>
      </c>
      <c r="C655" s="18">
        <v>42838</v>
      </c>
      <c r="D655" s="7">
        <v>579</v>
      </c>
      <c r="E655" s="178">
        <v>172000</v>
      </c>
      <c r="F655" s="95">
        <v>0</v>
      </c>
      <c r="G655" s="25" t="s">
        <v>514</v>
      </c>
      <c r="H655" s="25" t="s">
        <v>514</v>
      </c>
      <c r="I655" s="10" t="s">
        <v>19</v>
      </c>
      <c r="J655" s="130" t="s">
        <v>2146</v>
      </c>
      <c r="K655" s="131" t="s">
        <v>14</v>
      </c>
      <c r="L655" s="5" t="s">
        <v>14</v>
      </c>
      <c r="M655" s="16" t="s">
        <v>774</v>
      </c>
      <c r="N655" s="8" t="s">
        <v>464</v>
      </c>
      <c r="O655" s="173" t="s">
        <v>2338</v>
      </c>
      <c r="P655" s="10" t="s">
        <v>2161</v>
      </c>
      <c r="Q655" s="45" t="s">
        <v>2351</v>
      </c>
    </row>
    <row r="656" spans="1:17" ht="75" x14ac:dyDescent="0.25">
      <c r="A656" s="39"/>
      <c r="B656" s="18">
        <v>42838</v>
      </c>
      <c r="C656" s="18">
        <v>42838</v>
      </c>
      <c r="D656" s="7">
        <v>580</v>
      </c>
      <c r="E656" s="178">
        <v>176998.23</v>
      </c>
      <c r="F656" s="95">
        <v>0</v>
      </c>
      <c r="G656" s="25" t="s">
        <v>2353</v>
      </c>
      <c r="H656" s="25" t="s">
        <v>2353</v>
      </c>
      <c r="I656" s="10" t="s">
        <v>19</v>
      </c>
      <c r="J656" s="130" t="s">
        <v>2340</v>
      </c>
      <c r="K656" s="131" t="s">
        <v>14</v>
      </c>
      <c r="L656" s="5" t="s">
        <v>14</v>
      </c>
      <c r="M656" s="16" t="s">
        <v>86</v>
      </c>
      <c r="N656" s="8" t="s">
        <v>2352</v>
      </c>
      <c r="O656" s="173" t="s">
        <v>2339</v>
      </c>
      <c r="P656" s="45" t="s">
        <v>562</v>
      </c>
      <c r="Q656" s="45" t="s">
        <v>2354</v>
      </c>
    </row>
    <row r="657" spans="1:17" ht="60" x14ac:dyDescent="0.25">
      <c r="A657" s="39"/>
      <c r="B657" s="18">
        <v>42839</v>
      </c>
      <c r="C657" s="18">
        <v>42839</v>
      </c>
      <c r="D657" s="7">
        <v>1235</v>
      </c>
      <c r="E657" s="178">
        <v>126173.05</v>
      </c>
      <c r="F657" s="95">
        <v>0</v>
      </c>
      <c r="G657" s="25" t="s">
        <v>1961</v>
      </c>
      <c r="H657" s="25" t="s">
        <v>1961</v>
      </c>
      <c r="I657" s="10" t="s">
        <v>12</v>
      </c>
      <c r="J657" s="130" t="s">
        <v>1941</v>
      </c>
      <c r="K657" s="131" t="s">
        <v>14</v>
      </c>
      <c r="L657" s="5" t="s">
        <v>14</v>
      </c>
      <c r="M657" s="16" t="s">
        <v>1528</v>
      </c>
      <c r="N657" s="8" t="s">
        <v>1015</v>
      </c>
      <c r="O657" s="173" t="s">
        <v>2341</v>
      </c>
      <c r="P657" s="45" t="s">
        <v>600</v>
      </c>
      <c r="Q657" s="45" t="s">
        <v>2365</v>
      </c>
    </row>
    <row r="658" spans="1:17" ht="75" x14ac:dyDescent="0.25">
      <c r="A658" s="39"/>
      <c r="B658" s="18">
        <v>42839</v>
      </c>
      <c r="C658" s="18">
        <v>42839</v>
      </c>
      <c r="D658" s="7">
        <v>587</v>
      </c>
      <c r="E658" s="178">
        <v>470000</v>
      </c>
      <c r="F658" s="95">
        <v>0</v>
      </c>
      <c r="G658" s="25" t="s">
        <v>250</v>
      </c>
      <c r="H658" s="25" t="s">
        <v>250</v>
      </c>
      <c r="I658" s="10" t="s">
        <v>19</v>
      </c>
      <c r="J658" s="133" t="s">
        <v>1245</v>
      </c>
      <c r="K658" s="131" t="s">
        <v>14</v>
      </c>
      <c r="L658" s="5" t="s">
        <v>14</v>
      </c>
      <c r="M658" s="16" t="s">
        <v>252</v>
      </c>
      <c r="N658" s="8" t="s">
        <v>253</v>
      </c>
      <c r="O658" s="173" t="s">
        <v>1662</v>
      </c>
      <c r="P658" s="45" t="s">
        <v>551</v>
      </c>
      <c r="Q658" s="45" t="s">
        <v>2368</v>
      </c>
    </row>
    <row r="659" spans="1:17" ht="60" x14ac:dyDescent="0.25">
      <c r="A659" s="39"/>
      <c r="B659" s="18">
        <v>42839</v>
      </c>
      <c r="C659" s="18">
        <v>42839</v>
      </c>
      <c r="D659" s="7">
        <v>588</v>
      </c>
      <c r="E659" s="178">
        <v>116955.3</v>
      </c>
      <c r="F659" s="95">
        <v>0</v>
      </c>
      <c r="G659" s="58" t="s">
        <v>102</v>
      </c>
      <c r="H659" s="58" t="s">
        <v>102</v>
      </c>
      <c r="I659" s="45" t="s">
        <v>19</v>
      </c>
      <c r="J659" s="130" t="s">
        <v>812</v>
      </c>
      <c r="K659" s="139" t="s">
        <v>14</v>
      </c>
      <c r="L659" s="5" t="s">
        <v>14</v>
      </c>
      <c r="M659" s="16" t="s">
        <v>104</v>
      </c>
      <c r="N659" s="8" t="s">
        <v>105</v>
      </c>
      <c r="O659" s="173" t="s">
        <v>2342</v>
      </c>
      <c r="P659" s="45" t="s">
        <v>546</v>
      </c>
      <c r="Q659" s="45" t="s">
        <v>2355</v>
      </c>
    </row>
    <row r="660" spans="1:17" ht="60" x14ac:dyDescent="0.25">
      <c r="A660" s="39"/>
      <c r="B660" s="18">
        <v>42842</v>
      </c>
      <c r="C660" s="18">
        <v>42842</v>
      </c>
      <c r="D660" s="7">
        <v>596</v>
      </c>
      <c r="E660" s="178">
        <v>508816.23</v>
      </c>
      <c r="F660" s="95">
        <v>0</v>
      </c>
      <c r="G660" s="25" t="s">
        <v>2366</v>
      </c>
      <c r="H660" s="25" t="s">
        <v>2366</v>
      </c>
      <c r="I660" s="10" t="s">
        <v>19</v>
      </c>
      <c r="J660" s="130" t="s">
        <v>2345</v>
      </c>
      <c r="K660" s="139" t="s">
        <v>14</v>
      </c>
      <c r="L660" s="5" t="s">
        <v>14</v>
      </c>
      <c r="M660" s="16" t="s">
        <v>45</v>
      </c>
      <c r="N660" s="8" t="s">
        <v>929</v>
      </c>
      <c r="O660" s="173" t="s">
        <v>2343</v>
      </c>
      <c r="P660" s="45" t="s">
        <v>551</v>
      </c>
      <c r="Q660" s="45" t="s">
        <v>2367</v>
      </c>
    </row>
    <row r="661" spans="1:17" ht="60" x14ac:dyDescent="0.25">
      <c r="A661" s="39"/>
      <c r="B661" s="18">
        <v>42842</v>
      </c>
      <c r="C661" s="18">
        <v>42842</v>
      </c>
      <c r="D661" s="7">
        <v>597</v>
      </c>
      <c r="E661" s="178">
        <v>540000</v>
      </c>
      <c r="F661" s="95">
        <v>0</v>
      </c>
      <c r="G661" s="25" t="s">
        <v>2003</v>
      </c>
      <c r="H661" s="25" t="s">
        <v>2003</v>
      </c>
      <c r="I661" s="10" t="s">
        <v>19</v>
      </c>
      <c r="J661" s="130" t="s">
        <v>2346</v>
      </c>
      <c r="K661" s="131" t="s">
        <v>14</v>
      </c>
      <c r="L661" s="5" t="s">
        <v>14</v>
      </c>
      <c r="M661" s="16" t="s">
        <v>50</v>
      </c>
      <c r="N661" s="8" t="s">
        <v>2002</v>
      </c>
      <c r="O661" s="173" t="s">
        <v>2344</v>
      </c>
      <c r="P661" s="45" t="s">
        <v>551</v>
      </c>
      <c r="Q661" s="45" t="s">
        <v>2364</v>
      </c>
    </row>
    <row r="662" spans="1:17" ht="60" x14ac:dyDescent="0.25">
      <c r="A662" s="39"/>
      <c r="B662" s="18">
        <v>42843</v>
      </c>
      <c r="C662" s="18">
        <v>42843</v>
      </c>
      <c r="D662" s="7">
        <v>605</v>
      </c>
      <c r="E662" s="178">
        <v>551661.34</v>
      </c>
      <c r="F662" s="95">
        <v>0</v>
      </c>
      <c r="G662" s="25" t="s">
        <v>2357</v>
      </c>
      <c r="H662" s="25" t="s">
        <v>2357</v>
      </c>
      <c r="I662" s="10" t="s">
        <v>19</v>
      </c>
      <c r="J662" s="19" t="s">
        <v>983</v>
      </c>
      <c r="K662" s="132" t="s">
        <v>14</v>
      </c>
      <c r="L662" s="5" t="s">
        <v>14</v>
      </c>
      <c r="M662" s="16" t="s">
        <v>109</v>
      </c>
      <c r="N662" s="8" t="s">
        <v>2356</v>
      </c>
      <c r="O662" s="173" t="s">
        <v>2347</v>
      </c>
      <c r="P662" s="45" t="s">
        <v>2358</v>
      </c>
      <c r="Q662" s="45" t="s">
        <v>2359</v>
      </c>
    </row>
    <row r="663" spans="1:17" ht="75" x14ac:dyDescent="0.25">
      <c r="A663" s="39"/>
      <c r="B663" s="18">
        <v>42849</v>
      </c>
      <c r="C663" s="18">
        <v>42849</v>
      </c>
      <c r="D663" s="7">
        <v>1385</v>
      </c>
      <c r="E663" s="178">
        <v>326088</v>
      </c>
      <c r="F663" s="95">
        <v>0</v>
      </c>
      <c r="G663" s="25" t="s">
        <v>2235</v>
      </c>
      <c r="H663" s="25" t="s">
        <v>2235</v>
      </c>
      <c r="I663" s="10" t="s">
        <v>12</v>
      </c>
      <c r="J663" s="133" t="s">
        <v>59</v>
      </c>
      <c r="K663" s="131" t="s">
        <v>14</v>
      </c>
      <c r="L663" s="5" t="s">
        <v>14</v>
      </c>
      <c r="M663" s="16" t="s">
        <v>2147</v>
      </c>
      <c r="N663" s="8" t="s">
        <v>2234</v>
      </c>
      <c r="O663" s="173" t="s">
        <v>2348</v>
      </c>
      <c r="P663" s="10" t="s">
        <v>540</v>
      </c>
      <c r="Q663" s="45" t="s">
        <v>2362</v>
      </c>
    </row>
    <row r="664" spans="1:17" ht="75" x14ac:dyDescent="0.25">
      <c r="A664" s="39"/>
      <c r="B664" s="18">
        <v>42849</v>
      </c>
      <c r="C664" s="18">
        <v>42849</v>
      </c>
      <c r="D664" s="7">
        <v>700</v>
      </c>
      <c r="E664" s="178">
        <v>238786</v>
      </c>
      <c r="F664" s="95">
        <v>0</v>
      </c>
      <c r="G664" s="25" t="s">
        <v>2250</v>
      </c>
      <c r="H664" s="25" t="s">
        <v>2250</v>
      </c>
      <c r="I664" s="10" t="s">
        <v>19</v>
      </c>
      <c r="J664" s="133" t="s">
        <v>403</v>
      </c>
      <c r="K664" s="139" t="s">
        <v>14</v>
      </c>
      <c r="L664" s="5" t="s">
        <v>14</v>
      </c>
      <c r="M664" s="16" t="s">
        <v>104</v>
      </c>
      <c r="N664" s="8" t="s">
        <v>2249</v>
      </c>
      <c r="O664" s="173" t="s">
        <v>2349</v>
      </c>
      <c r="P664" s="10" t="s">
        <v>2252</v>
      </c>
      <c r="Q664" s="45" t="s">
        <v>2360</v>
      </c>
    </row>
    <row r="665" spans="1:17" ht="60" x14ac:dyDescent="0.25">
      <c r="A665" s="39"/>
      <c r="B665" s="18">
        <v>42849</v>
      </c>
      <c r="C665" s="18">
        <v>42849</v>
      </c>
      <c r="D665" s="7">
        <v>699</v>
      </c>
      <c r="E665" s="178">
        <v>245329.43</v>
      </c>
      <c r="F665" s="95">
        <v>0</v>
      </c>
      <c r="G665" s="25" t="s">
        <v>1048</v>
      </c>
      <c r="H665" s="25" t="s">
        <v>1048</v>
      </c>
      <c r="I665" s="10" t="s">
        <v>19</v>
      </c>
      <c r="J665" s="130" t="s">
        <v>975</v>
      </c>
      <c r="K665" s="139" t="s">
        <v>14</v>
      </c>
      <c r="L665" s="5" t="s">
        <v>14</v>
      </c>
      <c r="M665" s="16" t="s">
        <v>208</v>
      </c>
      <c r="N665" s="8" t="s">
        <v>1026</v>
      </c>
      <c r="O665" s="173" t="s">
        <v>2350</v>
      </c>
      <c r="P665" s="45" t="s">
        <v>2363</v>
      </c>
      <c r="Q665" s="45" t="s">
        <v>2361</v>
      </c>
    </row>
    <row r="666" spans="1:17" s="157" customFormat="1" x14ac:dyDescent="0.25">
      <c r="A666" s="121"/>
      <c r="B666" s="179"/>
      <c r="C666" s="179"/>
      <c r="D666" s="167"/>
      <c r="E666" s="61"/>
      <c r="F666" s="118"/>
      <c r="G666" s="180"/>
      <c r="H666" s="180"/>
      <c r="I666" s="62"/>
      <c r="J666" s="181"/>
      <c r="K666" s="181"/>
      <c r="L666" s="182"/>
      <c r="M666" s="24"/>
      <c r="N666" s="183"/>
      <c r="O666" s="184"/>
      <c r="P666" s="62"/>
      <c r="Q666" s="62"/>
    </row>
    <row r="667" spans="1:17" s="157" customFormat="1" x14ac:dyDescent="0.25">
      <c r="A667" s="121"/>
      <c r="B667" s="179"/>
      <c r="C667" s="179"/>
      <c r="D667" s="167"/>
      <c r="E667" s="61"/>
      <c r="F667" s="118"/>
      <c r="G667" s="180"/>
      <c r="H667" s="180"/>
      <c r="I667" s="62"/>
      <c r="J667" s="181"/>
      <c r="K667" s="181"/>
      <c r="L667" s="182"/>
      <c r="M667" s="24"/>
      <c r="N667" s="183"/>
      <c r="O667" s="184"/>
      <c r="P667" s="62"/>
      <c r="Q667" s="62"/>
    </row>
    <row r="668" spans="1:17" s="157" customFormat="1" x14ac:dyDescent="0.25">
      <c r="A668" s="121"/>
      <c r="B668" s="179"/>
      <c r="C668" s="179"/>
      <c r="D668" s="167"/>
      <c r="E668" s="61"/>
      <c r="F668" s="118"/>
      <c r="G668" s="180"/>
      <c r="H668" s="180"/>
      <c r="I668" s="62"/>
      <c r="J668" s="181"/>
      <c r="K668" s="181"/>
      <c r="L668" s="182"/>
      <c r="M668" s="24"/>
      <c r="N668" s="183"/>
      <c r="O668" s="184"/>
      <c r="P668" s="62"/>
      <c r="Q668" s="62"/>
    </row>
    <row r="669" spans="1:17" s="157" customFormat="1" x14ac:dyDescent="0.25">
      <c r="A669" s="121"/>
      <c r="B669" s="179"/>
      <c r="C669" s="179"/>
      <c r="D669" s="167"/>
      <c r="E669" s="61"/>
      <c r="F669" s="118"/>
      <c r="G669" s="180"/>
      <c r="H669" s="180"/>
      <c r="I669" s="62"/>
      <c r="J669" s="181"/>
      <c r="K669" s="181"/>
      <c r="L669" s="182"/>
      <c r="M669" s="24"/>
      <c r="N669" s="183"/>
      <c r="O669" s="184"/>
      <c r="P669" s="62"/>
      <c r="Q669" s="62"/>
    </row>
    <row r="670" spans="1:17" s="157" customFormat="1" x14ac:dyDescent="0.25">
      <c r="A670" s="121"/>
      <c r="B670" s="179"/>
      <c r="C670" s="179"/>
      <c r="D670" s="167"/>
      <c r="E670" s="61"/>
      <c r="F670" s="118"/>
      <c r="G670" s="180"/>
      <c r="H670" s="180"/>
      <c r="I670" s="62"/>
      <c r="J670" s="181"/>
      <c r="K670" s="181"/>
      <c r="L670" s="182"/>
      <c r="M670" s="24"/>
      <c r="N670" s="183"/>
      <c r="O670" s="184"/>
      <c r="P670" s="62"/>
      <c r="Q670" s="62"/>
    </row>
    <row r="671" spans="1:17" s="157" customFormat="1" x14ac:dyDescent="0.25">
      <c r="A671" s="121"/>
      <c r="B671" s="179"/>
      <c r="C671" s="179"/>
      <c r="D671" s="167"/>
      <c r="E671" s="61"/>
      <c r="F671" s="118"/>
      <c r="G671" s="180"/>
      <c r="H671" s="180"/>
      <c r="I671" s="62"/>
      <c r="J671" s="181"/>
      <c r="K671" s="181"/>
      <c r="L671" s="182"/>
      <c r="M671" s="24"/>
      <c r="N671" s="183"/>
      <c r="O671" s="184"/>
      <c r="P671" s="62"/>
      <c r="Q671" s="62"/>
    </row>
    <row r="672" spans="1:17" s="157" customFormat="1" x14ac:dyDescent="0.25">
      <c r="A672" s="121"/>
      <c r="B672" s="179"/>
      <c r="C672" s="179"/>
      <c r="D672" s="167"/>
      <c r="E672" s="61"/>
      <c r="F672" s="118"/>
      <c r="G672" s="180"/>
      <c r="H672" s="180"/>
      <c r="I672" s="62"/>
      <c r="J672" s="181"/>
      <c r="K672" s="181"/>
      <c r="L672" s="182"/>
      <c r="M672" s="24"/>
      <c r="N672" s="183"/>
      <c r="O672" s="184"/>
      <c r="P672" s="62"/>
      <c r="Q672" s="62"/>
    </row>
    <row r="673" spans="1:17" s="157" customFormat="1" x14ac:dyDescent="0.25">
      <c r="A673" s="121"/>
      <c r="B673" s="179"/>
      <c r="C673" s="179"/>
      <c r="D673" s="167"/>
      <c r="E673" s="61"/>
      <c r="F673" s="118"/>
      <c r="G673" s="180"/>
      <c r="H673" s="180"/>
      <c r="I673" s="62"/>
      <c r="J673" s="181"/>
      <c r="K673" s="181"/>
      <c r="L673" s="182"/>
      <c r="M673" s="24"/>
      <c r="N673" s="183"/>
      <c r="O673" s="184"/>
      <c r="P673" s="62"/>
      <c r="Q673" s="62"/>
    </row>
    <row r="674" spans="1:17" s="157" customFormat="1" x14ac:dyDescent="0.25">
      <c r="A674" s="121"/>
      <c r="B674" s="179"/>
      <c r="C674" s="179"/>
      <c r="D674" s="167"/>
      <c r="E674" s="61"/>
      <c r="F674" s="118"/>
      <c r="G674" s="180"/>
      <c r="H674" s="180"/>
      <c r="I674" s="62"/>
      <c r="J674" s="181"/>
      <c r="K674" s="181"/>
      <c r="L674" s="182"/>
      <c r="M674" s="24"/>
      <c r="N674" s="183"/>
      <c r="O674" s="184"/>
      <c r="P674" s="62"/>
      <c r="Q674" s="62"/>
    </row>
    <row r="675" spans="1:17" s="157" customFormat="1" x14ac:dyDescent="0.25">
      <c r="A675" s="121"/>
      <c r="B675" s="179"/>
      <c r="C675" s="179"/>
      <c r="D675" s="167"/>
      <c r="E675" s="61"/>
      <c r="F675" s="118"/>
      <c r="G675" s="180"/>
      <c r="H675" s="180"/>
      <c r="I675" s="62"/>
      <c r="J675" s="181"/>
      <c r="K675" s="181"/>
      <c r="L675" s="182"/>
      <c r="M675" s="24"/>
      <c r="N675" s="183"/>
      <c r="O675" s="184"/>
      <c r="P675" s="62"/>
      <c r="Q675" s="62"/>
    </row>
    <row r="676" spans="1:17" s="157" customFormat="1" x14ac:dyDescent="0.25">
      <c r="A676" s="121"/>
      <c r="B676" s="179"/>
      <c r="C676" s="179"/>
      <c r="D676" s="167"/>
      <c r="E676" s="61"/>
      <c r="F676" s="118"/>
      <c r="G676" s="180"/>
      <c r="H676" s="180"/>
      <c r="I676" s="62"/>
      <c r="J676" s="181"/>
      <c r="K676" s="181"/>
      <c r="L676" s="182"/>
      <c r="M676" s="24"/>
      <c r="N676" s="183"/>
      <c r="O676" s="184"/>
      <c r="P676" s="62"/>
      <c r="Q676" s="62"/>
    </row>
    <row r="677" spans="1:17" s="157" customFormat="1" x14ac:dyDescent="0.25">
      <c r="A677" s="121"/>
      <c r="B677" s="179"/>
      <c r="C677" s="179"/>
      <c r="D677" s="167"/>
      <c r="E677" s="61"/>
      <c r="F677" s="118"/>
      <c r="G677" s="180"/>
      <c r="H677" s="180"/>
      <c r="I677" s="62"/>
      <c r="J677" s="181"/>
      <c r="K677" s="181"/>
      <c r="L677" s="182"/>
      <c r="M677" s="24"/>
      <c r="N677" s="183"/>
      <c r="O677" s="184"/>
      <c r="P677" s="62"/>
      <c r="Q677" s="62"/>
    </row>
    <row r="678" spans="1:17" x14ac:dyDescent="0.25">
      <c r="A678" s="39"/>
      <c r="B678" s="18"/>
      <c r="C678" s="18"/>
      <c r="D678" s="7"/>
      <c r="E678" s="61"/>
      <c r="F678" s="95"/>
      <c r="G678" s="25"/>
      <c r="H678" s="25"/>
      <c r="I678" s="10"/>
      <c r="J678" s="130"/>
      <c r="K678" s="132"/>
      <c r="L678" s="5"/>
      <c r="M678" s="16"/>
      <c r="N678" s="8"/>
      <c r="O678" s="173"/>
      <c r="P678" s="45"/>
      <c r="Q678" s="45"/>
    </row>
    <row r="679" spans="1:17" x14ac:dyDescent="0.25">
      <c r="A679" s="96"/>
      <c r="E679" s="76">
        <f>SUM(E6:E678)</f>
        <v>160327284.21400017</v>
      </c>
      <c r="F679" s="76">
        <f>SUM(F6:F251)</f>
        <v>125</v>
      </c>
    </row>
    <row r="680" spans="1:17" ht="15.75" x14ac:dyDescent="0.25">
      <c r="A680" s="96"/>
      <c r="D680" t="s">
        <v>806</v>
      </c>
      <c r="E680" s="77">
        <f>E679+F679</f>
        <v>160327409.21400017</v>
      </c>
    </row>
    <row r="681" spans="1:17" x14ac:dyDescent="0.25">
      <c r="A681" s="96"/>
      <c r="D681" t="s">
        <v>2373</v>
      </c>
      <c r="E681" s="86">
        <f>SUM(E566:E665)</f>
        <v>24516731.139999989</v>
      </c>
      <c r="P681" s="171"/>
    </row>
    <row r="682" spans="1:17" x14ac:dyDescent="0.25">
      <c r="A682" s="96"/>
      <c r="E682" s="86"/>
    </row>
    <row r="683" spans="1:17" ht="17.25" x14ac:dyDescent="0.3">
      <c r="A683" s="96"/>
      <c r="D683" s="163">
        <v>42736</v>
      </c>
      <c r="E683" s="88">
        <f>SUM(E566:E584)</f>
        <v>4074546.38</v>
      </c>
      <c r="F683" s="172">
        <f>E686-F696</f>
        <v>0</v>
      </c>
    </row>
    <row r="684" spans="1:17" s="33" customFormat="1" ht="17.25" x14ac:dyDescent="0.3">
      <c r="A684" s="96"/>
      <c r="B684"/>
      <c r="C684"/>
      <c r="D684" s="163">
        <v>42767</v>
      </c>
      <c r="E684" s="88">
        <f>SUM(E585:E639)</f>
        <v>13393373.380000001</v>
      </c>
      <c r="F684" s="175">
        <v>578237.85</v>
      </c>
      <c r="I684"/>
      <c r="J684"/>
      <c r="K684"/>
      <c r="L684" s="3"/>
      <c r="M684"/>
      <c r="N684"/>
      <c r="O684"/>
      <c r="P684"/>
      <c r="Q684"/>
    </row>
    <row r="685" spans="1:17" s="33" customFormat="1" x14ac:dyDescent="0.25">
      <c r="A685" s="96"/>
      <c r="B685"/>
      <c r="C685"/>
      <c r="D685" s="170">
        <v>42795</v>
      </c>
      <c r="E685" s="86">
        <f>SUM(E602:E654)</f>
        <v>12854260.329999996</v>
      </c>
      <c r="F685" s="175">
        <v>2572714.29</v>
      </c>
      <c r="I685"/>
      <c r="J685"/>
      <c r="K685"/>
      <c r="L685" s="3"/>
      <c r="M685"/>
      <c r="N685"/>
      <c r="O685"/>
      <c r="P685"/>
      <c r="Q685"/>
    </row>
    <row r="686" spans="1:17" s="33" customFormat="1" x14ac:dyDescent="0.25">
      <c r="A686" s="96"/>
      <c r="B686"/>
      <c r="C686"/>
      <c r="D686" s="170">
        <v>42826</v>
      </c>
      <c r="E686" s="86">
        <f>SUM(E642:E677)</f>
        <v>6778535.459999999</v>
      </c>
      <c r="F686" s="174">
        <v>154775.74</v>
      </c>
      <c r="G686" s="154"/>
      <c r="I686"/>
      <c r="J686"/>
      <c r="K686"/>
      <c r="L686" s="3"/>
      <c r="M686"/>
      <c r="N686"/>
      <c r="O686"/>
      <c r="P686"/>
      <c r="Q686"/>
    </row>
    <row r="687" spans="1:17" s="33" customFormat="1" x14ac:dyDescent="0.25">
      <c r="A687" s="96"/>
      <c r="B687"/>
      <c r="C687"/>
      <c r="D687"/>
      <c r="E687" s="2"/>
      <c r="F687" s="176">
        <v>348998.23</v>
      </c>
      <c r="G687" s="112"/>
      <c r="I687"/>
      <c r="J687"/>
      <c r="K687"/>
      <c r="L687" s="3"/>
      <c r="M687"/>
      <c r="N687"/>
      <c r="O687"/>
      <c r="P687"/>
      <c r="Q687"/>
    </row>
    <row r="688" spans="1:17" s="33" customFormat="1" x14ac:dyDescent="0.25">
      <c r="A688" s="96"/>
      <c r="B688"/>
      <c r="C688"/>
      <c r="D688"/>
      <c r="E688" s="2"/>
      <c r="F688" s="176">
        <v>713128.35</v>
      </c>
      <c r="G688" s="112"/>
      <c r="I688"/>
      <c r="J688"/>
      <c r="K688"/>
      <c r="L688" s="3"/>
      <c r="M688"/>
      <c r="N688"/>
      <c r="O688"/>
      <c r="P688"/>
      <c r="Q688"/>
    </row>
    <row r="689" spans="1:28" s="33" customFormat="1" x14ac:dyDescent="0.25">
      <c r="A689" s="96"/>
      <c r="B689"/>
      <c r="C689"/>
      <c r="D689"/>
      <c r="E689" s="2"/>
      <c r="F689" s="174">
        <v>1048816.23</v>
      </c>
      <c r="G689" s="112"/>
      <c r="I689"/>
      <c r="J689"/>
      <c r="K689"/>
      <c r="L689" s="3"/>
      <c r="M689"/>
      <c r="N689"/>
      <c r="O689"/>
      <c r="P689"/>
      <c r="Q689"/>
    </row>
    <row r="690" spans="1:28" s="33" customFormat="1" x14ac:dyDescent="0.25">
      <c r="A690" s="96"/>
      <c r="B690"/>
      <c r="C690"/>
      <c r="D690"/>
      <c r="E690" s="2"/>
      <c r="F690" s="174">
        <v>551661.34</v>
      </c>
      <c r="G690" s="124"/>
      <c r="H690" s="112"/>
      <c r="I690"/>
      <c r="J690"/>
      <c r="K690"/>
      <c r="L690" s="3"/>
      <c r="M690"/>
      <c r="N690"/>
      <c r="O690"/>
      <c r="P690"/>
      <c r="Q690"/>
    </row>
    <row r="691" spans="1:28" s="33" customFormat="1" x14ac:dyDescent="0.25">
      <c r="A691" s="96"/>
      <c r="B691"/>
      <c r="C691"/>
      <c r="D691"/>
      <c r="E691" s="2"/>
      <c r="F691" s="174">
        <v>810203.43</v>
      </c>
      <c r="I691"/>
      <c r="J691"/>
      <c r="K691"/>
      <c r="L691" s="3"/>
      <c r="M691"/>
      <c r="N691"/>
      <c r="O691"/>
      <c r="P691"/>
      <c r="Q691"/>
    </row>
    <row r="692" spans="1:28" s="33" customFormat="1" x14ac:dyDescent="0.25">
      <c r="A692" s="96"/>
      <c r="B692"/>
      <c r="C692"/>
      <c r="D692"/>
      <c r="E692" s="2"/>
      <c r="F692" s="174"/>
      <c r="I692"/>
      <c r="J692"/>
      <c r="K692"/>
      <c r="L692" s="3"/>
      <c r="M692"/>
      <c r="N692"/>
      <c r="O692"/>
      <c r="P692"/>
      <c r="Q692"/>
    </row>
    <row r="693" spans="1:28" x14ac:dyDescent="0.25">
      <c r="A693" s="96"/>
      <c r="F693" s="160"/>
    </row>
    <row r="694" spans="1:28" x14ac:dyDescent="0.25">
      <c r="A694" s="96"/>
      <c r="F694" s="160"/>
    </row>
    <row r="695" spans="1:28" x14ac:dyDescent="0.25">
      <c r="A695" s="96"/>
      <c r="F695" s="160"/>
    </row>
    <row r="696" spans="1:28" x14ac:dyDescent="0.25">
      <c r="A696" s="96"/>
      <c r="F696" s="164">
        <f>SUM(F684:F695)</f>
        <v>6778535.459999999</v>
      </c>
    </row>
    <row r="697" spans="1:28" x14ac:dyDescent="0.25">
      <c r="A697" s="97"/>
      <c r="F697" s="86"/>
    </row>
    <row r="698" spans="1:28" x14ac:dyDescent="0.25">
      <c r="A698" s="97"/>
      <c r="F698" s="86"/>
    </row>
    <row r="699" spans="1:28" s="33" customFormat="1" x14ac:dyDescent="0.25">
      <c r="A699" s="97"/>
      <c r="B699"/>
      <c r="C699"/>
      <c r="D699"/>
      <c r="E699" s="2"/>
      <c r="F699" s="86"/>
      <c r="I699"/>
      <c r="J699"/>
      <c r="K699"/>
      <c r="L699" s="3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</row>
    <row r="700" spans="1:28" s="33" customFormat="1" x14ac:dyDescent="0.25">
      <c r="A700" s="97"/>
      <c r="B700"/>
      <c r="C700"/>
      <c r="D700"/>
      <c r="E700" s="2"/>
      <c r="F700" s="86"/>
      <c r="I700"/>
      <c r="J700"/>
      <c r="K700"/>
      <c r="L700" s="3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</row>
    <row r="701" spans="1:28" s="33" customFormat="1" x14ac:dyDescent="0.25">
      <c r="A701" s="97"/>
      <c r="B701"/>
      <c r="C701"/>
      <c r="D701"/>
      <c r="E701" s="2"/>
      <c r="F701" s="86"/>
      <c r="I701"/>
      <c r="J701"/>
      <c r="K701"/>
      <c r="L701" s="3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</row>
    <row r="702" spans="1:28" s="33" customFormat="1" x14ac:dyDescent="0.25">
      <c r="A702"/>
      <c r="B702"/>
      <c r="C702"/>
      <c r="D702"/>
      <c r="E702" s="2"/>
      <c r="F702" s="86"/>
      <c r="I702"/>
      <c r="J702"/>
      <c r="K702"/>
      <c r="L702" s="3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</row>
    <row r="703" spans="1:28" s="33" customFormat="1" x14ac:dyDescent="0.25">
      <c r="A703"/>
      <c r="B703"/>
      <c r="C703"/>
      <c r="D703"/>
      <c r="E703" s="2"/>
      <c r="F703" s="86"/>
      <c r="I703"/>
      <c r="J703"/>
      <c r="K703"/>
      <c r="L703" s="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</row>
    <row r="704" spans="1:28" s="33" customFormat="1" x14ac:dyDescent="0.25">
      <c r="A704"/>
      <c r="B704"/>
      <c r="C704"/>
      <c r="D704"/>
      <c r="E704" s="2"/>
      <c r="F704" s="86"/>
      <c r="I704"/>
      <c r="J704"/>
      <c r="K704"/>
      <c r="L704" s="3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</row>
  </sheetData>
  <autoFilter ref="A5:Q680"/>
  <dataConsolidate/>
  <mergeCells count="16">
    <mergeCell ref="Q4:Q5"/>
    <mergeCell ref="B1:O1"/>
    <mergeCell ref="B2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N4"/>
    <mergeCell ref="O4:O5"/>
    <mergeCell ref="P4:P5"/>
  </mergeCells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672"/>
  <sheetViews>
    <sheetView zoomScale="89" zoomScaleNormal="89" workbookViewId="0">
      <pane ySplit="5" topLeftCell="A638" activePane="bottomLeft" state="frozen"/>
      <selection pane="bottomLeft" activeCell="A641" sqref="A641"/>
    </sheetView>
  </sheetViews>
  <sheetFormatPr defaultColWidth="14.7109375" defaultRowHeight="15" x14ac:dyDescent="0.25"/>
  <cols>
    <col min="1" max="1" width="4.42578125" customWidth="1"/>
    <col min="2" max="3" width="12.42578125" customWidth="1"/>
    <col min="4" max="4" width="17.140625" customWidth="1"/>
    <col min="5" max="6" width="23.5703125" style="2" customWidth="1"/>
    <col min="7" max="8" width="26.140625" style="33" customWidth="1"/>
    <col min="9" max="9" width="23.5703125" customWidth="1"/>
    <col min="10" max="10" width="22.28515625" customWidth="1"/>
    <col min="11" max="11" width="26" customWidth="1"/>
    <col min="12" max="12" width="17.5703125" style="3" customWidth="1"/>
    <col min="13" max="13" width="21.85546875" customWidth="1"/>
    <col min="14" max="14" width="10" customWidth="1"/>
    <col min="15" max="15" width="50.28515625" customWidth="1"/>
    <col min="16" max="17" width="21.140625" bestFit="1" customWidth="1"/>
  </cols>
  <sheetData>
    <row r="1" spans="1:17" ht="23.25" x14ac:dyDescent="0.35">
      <c r="B1" s="198" t="s">
        <v>382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"/>
    </row>
    <row r="2" spans="1:17" ht="26.25" x14ac:dyDescent="0.4">
      <c r="B2" s="199" t="s">
        <v>2295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"/>
    </row>
    <row r="3" spans="1:17" ht="15.75" thickBot="1" x14ac:dyDescent="0.3"/>
    <row r="4" spans="1:17" s="4" customFormat="1" x14ac:dyDescent="0.25">
      <c r="A4" s="200" t="s">
        <v>0</v>
      </c>
      <c r="B4" s="202" t="s">
        <v>531</v>
      </c>
      <c r="C4" s="196" t="s">
        <v>530</v>
      </c>
      <c r="D4" s="202" t="s">
        <v>1</v>
      </c>
      <c r="E4" s="204" t="s">
        <v>2</v>
      </c>
      <c r="F4" s="196" t="s">
        <v>520</v>
      </c>
      <c r="G4" s="196" t="s">
        <v>521</v>
      </c>
      <c r="H4" s="196" t="s">
        <v>522</v>
      </c>
      <c r="I4" s="196" t="s">
        <v>3</v>
      </c>
      <c r="J4" s="196" t="s">
        <v>4</v>
      </c>
      <c r="K4" s="202" t="s">
        <v>5</v>
      </c>
      <c r="L4" s="202"/>
      <c r="M4" s="202"/>
      <c r="N4" s="206"/>
      <c r="O4" s="196" t="s">
        <v>6</v>
      </c>
      <c r="P4" s="196" t="s">
        <v>518</v>
      </c>
      <c r="Q4" s="196" t="s">
        <v>519</v>
      </c>
    </row>
    <row r="5" spans="1:17" x14ac:dyDescent="0.25">
      <c r="A5" s="201"/>
      <c r="B5" s="203"/>
      <c r="C5" s="197"/>
      <c r="D5" s="203"/>
      <c r="E5" s="205"/>
      <c r="F5" s="197"/>
      <c r="G5" s="197"/>
      <c r="H5" s="197"/>
      <c r="I5" s="197"/>
      <c r="J5" s="197"/>
      <c r="K5" s="168" t="s">
        <v>7</v>
      </c>
      <c r="L5" s="168" t="s">
        <v>8</v>
      </c>
      <c r="M5" s="79" t="s">
        <v>9</v>
      </c>
      <c r="N5" s="80" t="s">
        <v>10</v>
      </c>
      <c r="O5" s="197"/>
      <c r="P5" s="197"/>
      <c r="Q5" s="197"/>
    </row>
    <row r="6" spans="1:17" s="48" customFormat="1" ht="60" x14ac:dyDescent="0.25">
      <c r="A6" s="49">
        <v>1</v>
      </c>
      <c r="B6" s="81">
        <v>42104</v>
      </c>
      <c r="C6" s="81">
        <v>42104</v>
      </c>
      <c r="D6" s="40">
        <v>54</v>
      </c>
      <c r="E6" s="41">
        <v>145866.29999999999</v>
      </c>
      <c r="F6" s="15">
        <v>0</v>
      </c>
      <c r="G6" s="42" t="s">
        <v>11</v>
      </c>
      <c r="H6" s="43" t="s">
        <v>11</v>
      </c>
      <c r="I6" s="44" t="s">
        <v>12</v>
      </c>
      <c r="J6" s="45" t="s">
        <v>532</v>
      </c>
      <c r="K6" s="45" t="s">
        <v>14</v>
      </c>
      <c r="L6" s="45" t="s">
        <v>14</v>
      </c>
      <c r="M6" s="46" t="s">
        <v>15</v>
      </c>
      <c r="N6" s="58" t="s">
        <v>16</v>
      </c>
      <c r="O6" s="47" t="s">
        <v>17</v>
      </c>
      <c r="P6" s="10" t="s">
        <v>533</v>
      </c>
      <c r="Q6" s="10" t="s">
        <v>1122</v>
      </c>
    </row>
    <row r="7" spans="1:17" s="48" customFormat="1" ht="90" x14ac:dyDescent="0.25">
      <c r="A7" s="49">
        <f>A6+1</f>
        <v>2</v>
      </c>
      <c r="B7" s="81">
        <v>42130</v>
      </c>
      <c r="C7" s="81">
        <v>42131</v>
      </c>
      <c r="D7" s="40">
        <v>467</v>
      </c>
      <c r="E7" s="15">
        <v>109353.55</v>
      </c>
      <c r="F7" s="15">
        <v>0</v>
      </c>
      <c r="G7" s="42" t="s">
        <v>18</v>
      </c>
      <c r="H7" s="42" t="s">
        <v>18</v>
      </c>
      <c r="I7" s="50" t="s">
        <v>19</v>
      </c>
      <c r="J7" s="45" t="s">
        <v>538</v>
      </c>
      <c r="K7" s="45" t="s">
        <v>14</v>
      </c>
      <c r="L7" s="45" t="s">
        <v>14</v>
      </c>
      <c r="M7" s="16" t="s">
        <v>1033</v>
      </c>
      <c r="N7" s="58" t="s">
        <v>21</v>
      </c>
      <c r="O7" s="47" t="s">
        <v>22</v>
      </c>
      <c r="P7" s="45" t="s">
        <v>537</v>
      </c>
      <c r="Q7" s="45" t="s">
        <v>1123</v>
      </c>
    </row>
    <row r="8" spans="1:17" s="13" customFormat="1" ht="60" x14ac:dyDescent="0.25">
      <c r="A8" s="49">
        <f t="shared" ref="A8:A71" si="0">A7+1</f>
        <v>3</v>
      </c>
      <c r="B8" s="81" t="s">
        <v>23</v>
      </c>
      <c r="C8" s="81">
        <v>42137</v>
      </c>
      <c r="D8" s="40">
        <v>482</v>
      </c>
      <c r="E8" s="41">
        <v>68152.5</v>
      </c>
      <c r="F8" s="41">
        <v>0</v>
      </c>
      <c r="G8" s="82" t="s">
        <v>24</v>
      </c>
      <c r="H8" s="82" t="s">
        <v>24</v>
      </c>
      <c r="I8" s="50" t="s">
        <v>19</v>
      </c>
      <c r="J8" s="45" t="s">
        <v>25</v>
      </c>
      <c r="K8" s="45" t="s">
        <v>26</v>
      </c>
      <c r="L8" s="45" t="s">
        <v>27</v>
      </c>
      <c r="M8" s="46" t="s">
        <v>28</v>
      </c>
      <c r="N8" s="58" t="s">
        <v>29</v>
      </c>
      <c r="O8" s="47" t="s">
        <v>30</v>
      </c>
      <c r="P8" s="45" t="s">
        <v>534</v>
      </c>
      <c r="Q8" s="45" t="s">
        <v>1124</v>
      </c>
    </row>
    <row r="9" spans="1:17" s="13" customFormat="1" ht="60" x14ac:dyDescent="0.25">
      <c r="A9" s="49">
        <f t="shared" si="0"/>
        <v>4</v>
      </c>
      <c r="B9" s="81" t="s">
        <v>23</v>
      </c>
      <c r="C9" s="81">
        <v>42137</v>
      </c>
      <c r="D9" s="9">
        <v>483</v>
      </c>
      <c r="E9" s="15">
        <v>27561.02</v>
      </c>
      <c r="F9" s="15">
        <v>0</v>
      </c>
      <c r="G9" s="51" t="s">
        <v>24</v>
      </c>
      <c r="H9" s="82" t="s">
        <v>24</v>
      </c>
      <c r="I9" s="50" t="s">
        <v>19</v>
      </c>
      <c r="J9" s="45" t="s">
        <v>31</v>
      </c>
      <c r="K9" s="45" t="s">
        <v>26</v>
      </c>
      <c r="L9" s="45" t="s">
        <v>27</v>
      </c>
      <c r="M9" s="46" t="s">
        <v>28</v>
      </c>
      <c r="N9" s="58" t="s">
        <v>29</v>
      </c>
      <c r="O9" s="47" t="s">
        <v>32</v>
      </c>
      <c r="P9" s="45" t="s">
        <v>540</v>
      </c>
      <c r="Q9" s="45" t="s">
        <v>1124</v>
      </c>
    </row>
    <row r="10" spans="1:17" s="13" customFormat="1" ht="60" x14ac:dyDescent="0.25">
      <c r="A10" s="49">
        <f t="shared" si="0"/>
        <v>5</v>
      </c>
      <c r="B10" s="14" t="s">
        <v>23</v>
      </c>
      <c r="C10" s="14">
        <v>42137</v>
      </c>
      <c r="D10" s="9">
        <v>484</v>
      </c>
      <c r="E10" s="15">
        <v>5825.78</v>
      </c>
      <c r="F10" s="15">
        <v>0</v>
      </c>
      <c r="G10" s="51" t="s">
        <v>24</v>
      </c>
      <c r="H10" s="82" t="s">
        <v>24</v>
      </c>
      <c r="I10" s="50" t="s">
        <v>19</v>
      </c>
      <c r="J10" s="45" t="s">
        <v>25</v>
      </c>
      <c r="K10" s="45" t="s">
        <v>26</v>
      </c>
      <c r="L10" s="45" t="s">
        <v>27</v>
      </c>
      <c r="M10" s="46" t="s">
        <v>28</v>
      </c>
      <c r="N10" s="58" t="s">
        <v>29</v>
      </c>
      <c r="O10" s="47" t="s">
        <v>33</v>
      </c>
      <c r="P10" s="45" t="s">
        <v>540</v>
      </c>
      <c r="Q10" s="45" t="s">
        <v>1124</v>
      </c>
    </row>
    <row r="11" spans="1:17" s="13" customFormat="1" ht="60" x14ac:dyDescent="0.25">
      <c r="A11" s="49">
        <f t="shared" si="0"/>
        <v>6</v>
      </c>
      <c r="B11" s="14" t="s">
        <v>23</v>
      </c>
      <c r="C11" s="14">
        <v>42137</v>
      </c>
      <c r="D11" s="9">
        <v>485</v>
      </c>
      <c r="E11" s="15">
        <v>8698.5</v>
      </c>
      <c r="F11" s="15">
        <v>0</v>
      </c>
      <c r="G11" s="51" t="s">
        <v>24</v>
      </c>
      <c r="H11" s="82" t="s">
        <v>24</v>
      </c>
      <c r="I11" s="50" t="s">
        <v>19</v>
      </c>
      <c r="J11" s="45" t="s">
        <v>25</v>
      </c>
      <c r="K11" s="45" t="s">
        <v>26</v>
      </c>
      <c r="L11" s="45" t="s">
        <v>27</v>
      </c>
      <c r="M11" s="46" t="s">
        <v>28</v>
      </c>
      <c r="N11" s="58" t="s">
        <v>29</v>
      </c>
      <c r="O11" s="47" t="s">
        <v>34</v>
      </c>
      <c r="P11" s="45" t="s">
        <v>537</v>
      </c>
      <c r="Q11" s="45" t="s">
        <v>1124</v>
      </c>
    </row>
    <row r="12" spans="1:17" s="13" customFormat="1" ht="60" x14ac:dyDescent="0.25">
      <c r="A12" s="49">
        <f t="shared" si="0"/>
        <v>7</v>
      </c>
      <c r="B12" s="14" t="s">
        <v>23</v>
      </c>
      <c r="C12" s="14">
        <v>42137</v>
      </c>
      <c r="D12" s="9">
        <v>486</v>
      </c>
      <c r="E12" s="15">
        <v>11865</v>
      </c>
      <c r="F12" s="15">
        <v>0</v>
      </c>
      <c r="G12" s="51" t="s">
        <v>24</v>
      </c>
      <c r="H12" s="51" t="s">
        <v>24</v>
      </c>
      <c r="I12" s="50" t="s">
        <v>19</v>
      </c>
      <c r="J12" s="10" t="s">
        <v>35</v>
      </c>
      <c r="K12" s="45" t="s">
        <v>26</v>
      </c>
      <c r="L12" s="45" t="s">
        <v>27</v>
      </c>
      <c r="M12" s="46" t="s">
        <v>28</v>
      </c>
      <c r="N12" s="58" t="s">
        <v>29</v>
      </c>
      <c r="O12" s="47" t="s">
        <v>36</v>
      </c>
      <c r="P12" s="10" t="s">
        <v>537</v>
      </c>
      <c r="Q12" s="10" t="s">
        <v>1124</v>
      </c>
    </row>
    <row r="13" spans="1:17" s="48" customFormat="1" ht="75" x14ac:dyDescent="0.25">
      <c r="A13" s="49">
        <f t="shared" si="0"/>
        <v>8</v>
      </c>
      <c r="B13" s="81">
        <v>42139</v>
      </c>
      <c r="C13" s="81">
        <v>42139</v>
      </c>
      <c r="D13" s="40">
        <v>589</v>
      </c>
      <c r="E13" s="15">
        <v>340354.7</v>
      </c>
      <c r="F13" s="15">
        <v>0</v>
      </c>
      <c r="G13" s="42" t="s">
        <v>11</v>
      </c>
      <c r="H13" s="42" t="s">
        <v>11</v>
      </c>
      <c r="I13" s="44" t="s">
        <v>12</v>
      </c>
      <c r="J13" s="45" t="s">
        <v>532</v>
      </c>
      <c r="K13" s="45" t="s">
        <v>14</v>
      </c>
      <c r="L13" s="45" t="s">
        <v>14</v>
      </c>
      <c r="M13" s="46" t="s">
        <v>15</v>
      </c>
      <c r="N13" s="58" t="s">
        <v>16</v>
      </c>
      <c r="O13" s="47" t="s">
        <v>37</v>
      </c>
      <c r="P13" s="45" t="s">
        <v>533</v>
      </c>
      <c r="Q13" s="45" t="s">
        <v>1125</v>
      </c>
    </row>
    <row r="14" spans="1:17" s="48" customFormat="1" ht="60" x14ac:dyDescent="0.25">
      <c r="A14" s="49">
        <f t="shared" si="0"/>
        <v>9</v>
      </c>
      <c r="B14" s="81">
        <v>42163</v>
      </c>
      <c r="C14" s="81">
        <v>42163</v>
      </c>
      <c r="D14" s="40">
        <v>910</v>
      </c>
      <c r="E14" s="15">
        <v>265075.83</v>
      </c>
      <c r="F14" s="15">
        <v>0</v>
      </c>
      <c r="G14" s="42" t="s">
        <v>11</v>
      </c>
      <c r="H14" s="42" t="s">
        <v>11</v>
      </c>
      <c r="I14" s="44" t="s">
        <v>12</v>
      </c>
      <c r="J14" s="45" t="s">
        <v>532</v>
      </c>
      <c r="K14" s="45" t="s">
        <v>14</v>
      </c>
      <c r="L14" s="45" t="s">
        <v>14</v>
      </c>
      <c r="M14" s="46" t="s">
        <v>15</v>
      </c>
      <c r="N14" s="58" t="s">
        <v>16</v>
      </c>
      <c r="O14" s="12" t="s">
        <v>544</v>
      </c>
      <c r="P14" s="45" t="s">
        <v>542</v>
      </c>
      <c r="Q14" s="45" t="s">
        <v>1126</v>
      </c>
    </row>
    <row r="15" spans="1:17" s="48" customFormat="1" ht="75" x14ac:dyDescent="0.25">
      <c r="A15" s="49">
        <f t="shared" si="0"/>
        <v>10</v>
      </c>
      <c r="B15" s="81">
        <v>42171</v>
      </c>
      <c r="C15" s="81">
        <v>42171</v>
      </c>
      <c r="D15" s="40">
        <v>583</v>
      </c>
      <c r="E15" s="15">
        <v>137899.20000000001</v>
      </c>
      <c r="F15" s="15">
        <v>0</v>
      </c>
      <c r="G15" s="42" t="s">
        <v>38</v>
      </c>
      <c r="H15" s="42" t="s">
        <v>38</v>
      </c>
      <c r="I15" s="50" t="s">
        <v>19</v>
      </c>
      <c r="J15" s="45" t="s">
        <v>39</v>
      </c>
      <c r="K15" s="45" t="s">
        <v>14</v>
      </c>
      <c r="L15" s="45" t="s">
        <v>14</v>
      </c>
      <c r="M15" s="46" t="s">
        <v>40</v>
      </c>
      <c r="N15" s="58" t="s">
        <v>41</v>
      </c>
      <c r="O15" s="47" t="s">
        <v>42</v>
      </c>
      <c r="P15" s="45" t="s">
        <v>542</v>
      </c>
      <c r="Q15" s="45" t="s">
        <v>1325</v>
      </c>
    </row>
    <row r="16" spans="1:17" s="48" customFormat="1" ht="60" x14ac:dyDescent="0.25">
      <c r="A16" s="49">
        <f t="shared" si="0"/>
        <v>11</v>
      </c>
      <c r="B16" s="81">
        <v>42172</v>
      </c>
      <c r="C16" s="81">
        <v>42172</v>
      </c>
      <c r="D16" s="40">
        <v>585</v>
      </c>
      <c r="E16" s="15">
        <v>81474.039999999994</v>
      </c>
      <c r="F16" s="15">
        <v>0</v>
      </c>
      <c r="G16" s="42" t="s">
        <v>43</v>
      </c>
      <c r="H16" s="42" t="s">
        <v>43</v>
      </c>
      <c r="I16" s="50" t="s">
        <v>19</v>
      </c>
      <c r="J16" s="45" t="s">
        <v>44</v>
      </c>
      <c r="K16" s="45" t="s">
        <v>14</v>
      </c>
      <c r="L16" s="45" t="s">
        <v>14</v>
      </c>
      <c r="M16" s="46" t="s">
        <v>45</v>
      </c>
      <c r="N16" s="58" t="s">
        <v>46</v>
      </c>
      <c r="O16" s="47" t="s">
        <v>47</v>
      </c>
      <c r="P16" s="45" t="s">
        <v>546</v>
      </c>
      <c r="Q16" s="45" t="s">
        <v>1326</v>
      </c>
    </row>
    <row r="17" spans="1:17" s="48" customFormat="1" ht="60" x14ac:dyDescent="0.25">
      <c r="A17" s="49">
        <f t="shared" si="0"/>
        <v>12</v>
      </c>
      <c r="B17" s="81">
        <v>42180</v>
      </c>
      <c r="C17" s="81">
        <v>42180</v>
      </c>
      <c r="D17" s="40">
        <v>610</v>
      </c>
      <c r="E17" s="15">
        <v>44308.5</v>
      </c>
      <c r="F17" s="15">
        <v>0</v>
      </c>
      <c r="G17" s="42" t="s">
        <v>48</v>
      </c>
      <c r="H17" s="42" t="s">
        <v>48</v>
      </c>
      <c r="I17" s="50" t="s">
        <v>19</v>
      </c>
      <c r="J17" s="45" t="s">
        <v>49</v>
      </c>
      <c r="K17" s="45" t="s">
        <v>14</v>
      </c>
      <c r="L17" s="45" t="s">
        <v>14</v>
      </c>
      <c r="M17" s="46" t="s">
        <v>50</v>
      </c>
      <c r="N17" s="58" t="s">
        <v>51</v>
      </c>
      <c r="O17" s="47" t="s">
        <v>52</v>
      </c>
      <c r="P17" s="45" t="s">
        <v>549</v>
      </c>
      <c r="Q17" s="45" t="s">
        <v>1327</v>
      </c>
    </row>
    <row r="18" spans="1:17" s="48" customFormat="1" ht="75" x14ac:dyDescent="0.25">
      <c r="A18" s="49">
        <f t="shared" si="0"/>
        <v>13</v>
      </c>
      <c r="B18" s="14">
        <v>42184</v>
      </c>
      <c r="C18" s="14">
        <v>42184</v>
      </c>
      <c r="D18" s="9">
        <v>623</v>
      </c>
      <c r="E18" s="15">
        <v>208747.43</v>
      </c>
      <c r="F18" s="15">
        <v>0</v>
      </c>
      <c r="G18" s="42" t="s">
        <v>53</v>
      </c>
      <c r="H18" s="42" t="s">
        <v>53</v>
      </c>
      <c r="I18" s="50" t="s">
        <v>19</v>
      </c>
      <c r="J18" s="10" t="s">
        <v>54</v>
      </c>
      <c r="K18" s="45" t="s">
        <v>14</v>
      </c>
      <c r="L18" s="45" t="s">
        <v>14</v>
      </c>
      <c r="M18" s="16" t="s">
        <v>55</v>
      </c>
      <c r="N18" s="11" t="s">
        <v>56</v>
      </c>
      <c r="O18" s="52" t="s">
        <v>57</v>
      </c>
      <c r="P18" s="10" t="s">
        <v>551</v>
      </c>
      <c r="Q18" s="10" t="s">
        <v>1133</v>
      </c>
    </row>
    <row r="19" spans="1:17" s="53" customFormat="1" ht="60" x14ac:dyDescent="0.25">
      <c r="A19" s="49">
        <f t="shared" si="0"/>
        <v>14</v>
      </c>
      <c r="B19" s="14">
        <v>42185</v>
      </c>
      <c r="C19" s="14">
        <v>42185</v>
      </c>
      <c r="D19" s="9">
        <v>627</v>
      </c>
      <c r="E19" s="15">
        <v>59742</v>
      </c>
      <c r="F19" s="15">
        <v>0</v>
      </c>
      <c r="G19" s="42" t="s">
        <v>58</v>
      </c>
      <c r="H19" s="42" t="s">
        <v>58</v>
      </c>
      <c r="I19" s="50" t="s">
        <v>19</v>
      </c>
      <c r="J19" s="10" t="s">
        <v>59</v>
      </c>
      <c r="K19" s="45" t="s">
        <v>14</v>
      </c>
      <c r="L19" s="45" t="s">
        <v>14</v>
      </c>
      <c r="M19" s="16" t="s">
        <v>60</v>
      </c>
      <c r="N19" s="11" t="s">
        <v>61</v>
      </c>
      <c r="O19" s="12" t="s">
        <v>62</v>
      </c>
      <c r="P19" s="10" t="s">
        <v>542</v>
      </c>
      <c r="Q19" s="10" t="s">
        <v>1132</v>
      </c>
    </row>
    <row r="20" spans="1:17" s="13" customFormat="1" ht="60" x14ac:dyDescent="0.25">
      <c r="A20" s="49">
        <f t="shared" si="0"/>
        <v>15</v>
      </c>
      <c r="B20" s="14">
        <v>42192</v>
      </c>
      <c r="C20" s="14">
        <v>42192</v>
      </c>
      <c r="D20" s="9">
        <v>643</v>
      </c>
      <c r="E20" s="15">
        <v>235964.39</v>
      </c>
      <c r="F20" s="15">
        <v>0</v>
      </c>
      <c r="G20" s="11" t="s">
        <v>63</v>
      </c>
      <c r="H20" s="11" t="s">
        <v>63</v>
      </c>
      <c r="I20" s="50" t="s">
        <v>19</v>
      </c>
      <c r="J20" s="10" t="s">
        <v>64</v>
      </c>
      <c r="K20" s="45" t="s">
        <v>14</v>
      </c>
      <c r="L20" s="45" t="s">
        <v>14</v>
      </c>
      <c r="M20" s="16" t="s">
        <v>65</v>
      </c>
      <c r="N20" s="11" t="s">
        <v>66</v>
      </c>
      <c r="O20" s="12" t="s">
        <v>67</v>
      </c>
      <c r="P20" s="10" t="s">
        <v>550</v>
      </c>
      <c r="Q20" s="10" t="s">
        <v>1131</v>
      </c>
    </row>
    <row r="21" spans="1:17" s="13" customFormat="1" ht="75" x14ac:dyDescent="0.25">
      <c r="A21" s="49">
        <f t="shared" si="0"/>
        <v>16</v>
      </c>
      <c r="B21" s="14">
        <v>42202</v>
      </c>
      <c r="C21" s="14">
        <v>42202</v>
      </c>
      <c r="D21" s="9">
        <v>682</v>
      </c>
      <c r="E21" s="41">
        <v>95086.17</v>
      </c>
      <c r="F21" s="41">
        <v>0</v>
      </c>
      <c r="G21" s="54" t="s">
        <v>68</v>
      </c>
      <c r="H21" s="54" t="s">
        <v>68</v>
      </c>
      <c r="I21" s="50" t="s">
        <v>19</v>
      </c>
      <c r="J21" s="45" t="s">
        <v>69</v>
      </c>
      <c r="K21" s="45" t="s">
        <v>14</v>
      </c>
      <c r="L21" s="45" t="s">
        <v>14</v>
      </c>
      <c r="M21" s="45" t="s">
        <v>70</v>
      </c>
      <c r="N21" s="11" t="s">
        <v>71</v>
      </c>
      <c r="O21" s="55" t="s">
        <v>72</v>
      </c>
      <c r="P21" s="45" t="s">
        <v>551</v>
      </c>
      <c r="Q21" s="45" t="s">
        <v>1130</v>
      </c>
    </row>
    <row r="22" spans="1:17" s="13" customFormat="1" ht="75" x14ac:dyDescent="0.25">
      <c r="A22" s="49">
        <f t="shared" si="0"/>
        <v>17</v>
      </c>
      <c r="B22" s="14">
        <v>42202</v>
      </c>
      <c r="C22" s="14">
        <v>42202</v>
      </c>
      <c r="D22" s="9">
        <v>679</v>
      </c>
      <c r="E22" s="41">
        <v>64309.06</v>
      </c>
      <c r="F22" s="41">
        <v>0</v>
      </c>
      <c r="G22" s="54" t="s">
        <v>24</v>
      </c>
      <c r="H22" s="54" t="s">
        <v>24</v>
      </c>
      <c r="I22" s="50" t="s">
        <v>19</v>
      </c>
      <c r="J22" s="45" t="s">
        <v>31</v>
      </c>
      <c r="K22" s="10" t="s">
        <v>26</v>
      </c>
      <c r="L22" s="10" t="s">
        <v>27</v>
      </c>
      <c r="M22" s="45" t="s">
        <v>28</v>
      </c>
      <c r="N22" s="11" t="s">
        <v>29</v>
      </c>
      <c r="O22" s="55" t="s">
        <v>73</v>
      </c>
      <c r="P22" s="45" t="s">
        <v>540</v>
      </c>
      <c r="Q22" s="45" t="s">
        <v>1127</v>
      </c>
    </row>
    <row r="23" spans="1:17" s="13" customFormat="1" ht="60" x14ac:dyDescent="0.25">
      <c r="A23" s="49">
        <f t="shared" si="0"/>
        <v>18</v>
      </c>
      <c r="B23" s="14">
        <v>42202</v>
      </c>
      <c r="C23" s="14">
        <v>42202</v>
      </c>
      <c r="D23" s="9">
        <v>680</v>
      </c>
      <c r="E23" s="41">
        <v>13593.48</v>
      </c>
      <c r="F23" s="41">
        <v>0</v>
      </c>
      <c r="G23" s="54" t="s">
        <v>24</v>
      </c>
      <c r="H23" s="54" t="s">
        <v>24</v>
      </c>
      <c r="I23" s="50" t="s">
        <v>19</v>
      </c>
      <c r="J23" s="45" t="s">
        <v>25</v>
      </c>
      <c r="K23" s="10" t="s">
        <v>26</v>
      </c>
      <c r="L23" s="10" t="s">
        <v>27</v>
      </c>
      <c r="M23" s="45" t="s">
        <v>28</v>
      </c>
      <c r="N23" s="11" t="s">
        <v>29</v>
      </c>
      <c r="O23" s="64" t="s">
        <v>74</v>
      </c>
      <c r="P23" s="45" t="s">
        <v>540</v>
      </c>
      <c r="Q23" s="45" t="s">
        <v>1127</v>
      </c>
    </row>
    <row r="24" spans="1:17" s="13" customFormat="1" ht="60" x14ac:dyDescent="0.25">
      <c r="A24" s="49">
        <f t="shared" si="0"/>
        <v>19</v>
      </c>
      <c r="B24" s="14">
        <v>42202</v>
      </c>
      <c r="C24" s="14">
        <v>42202</v>
      </c>
      <c r="D24" s="9">
        <v>681</v>
      </c>
      <c r="E24" s="41">
        <v>20296.5</v>
      </c>
      <c r="F24" s="41">
        <v>0</v>
      </c>
      <c r="G24" s="54" t="s">
        <v>24</v>
      </c>
      <c r="H24" s="54" t="s">
        <v>24</v>
      </c>
      <c r="I24" s="50" t="s">
        <v>19</v>
      </c>
      <c r="J24" s="45" t="s">
        <v>25</v>
      </c>
      <c r="K24" s="10" t="s">
        <v>26</v>
      </c>
      <c r="L24" s="10" t="s">
        <v>27</v>
      </c>
      <c r="M24" s="45" t="s">
        <v>28</v>
      </c>
      <c r="N24" s="11" t="s">
        <v>29</v>
      </c>
      <c r="O24" s="64" t="s">
        <v>75</v>
      </c>
      <c r="P24" s="45" t="s">
        <v>537</v>
      </c>
      <c r="Q24" s="45" t="s">
        <v>1127</v>
      </c>
    </row>
    <row r="25" spans="1:17" s="13" customFormat="1" ht="75" x14ac:dyDescent="0.25">
      <c r="A25" s="49">
        <f t="shared" si="0"/>
        <v>20</v>
      </c>
      <c r="B25" s="14">
        <v>42201</v>
      </c>
      <c r="C25" s="14">
        <v>42201</v>
      </c>
      <c r="D25" s="9">
        <v>675</v>
      </c>
      <c r="E25" s="15">
        <v>210000</v>
      </c>
      <c r="F25" s="15">
        <v>0</v>
      </c>
      <c r="G25" s="11" t="s">
        <v>76</v>
      </c>
      <c r="H25" s="11" t="s">
        <v>76</v>
      </c>
      <c r="I25" s="50" t="s">
        <v>19</v>
      </c>
      <c r="J25" s="10" t="s">
        <v>557</v>
      </c>
      <c r="K25" s="45" t="s">
        <v>14</v>
      </c>
      <c r="L25" s="45" t="s">
        <v>14</v>
      </c>
      <c r="M25" s="16" t="s">
        <v>77</v>
      </c>
      <c r="N25" s="11" t="s">
        <v>78</v>
      </c>
      <c r="O25" s="12" t="s">
        <v>79</v>
      </c>
      <c r="P25" s="10" t="s">
        <v>542</v>
      </c>
      <c r="Q25" s="10" t="s">
        <v>1128</v>
      </c>
    </row>
    <row r="26" spans="1:17" s="13" customFormat="1" ht="75" x14ac:dyDescent="0.25">
      <c r="A26" s="49">
        <f t="shared" si="0"/>
        <v>21</v>
      </c>
      <c r="B26" s="14">
        <v>42207</v>
      </c>
      <c r="C26" s="14">
        <v>42207</v>
      </c>
      <c r="D26" s="9">
        <v>696</v>
      </c>
      <c r="E26" s="15">
        <v>487077.33</v>
      </c>
      <c r="F26" s="15">
        <v>0</v>
      </c>
      <c r="G26" s="11" t="s">
        <v>53</v>
      </c>
      <c r="H26" s="11" t="s">
        <v>53</v>
      </c>
      <c r="I26" s="50" t="s">
        <v>19</v>
      </c>
      <c r="J26" s="45" t="s">
        <v>54</v>
      </c>
      <c r="K26" s="45" t="s">
        <v>14</v>
      </c>
      <c r="L26" s="45" t="s">
        <v>14</v>
      </c>
      <c r="M26" s="16" t="s">
        <v>55</v>
      </c>
      <c r="N26" s="11" t="s">
        <v>56</v>
      </c>
      <c r="O26" s="55" t="s">
        <v>80</v>
      </c>
      <c r="P26" s="45" t="s">
        <v>551</v>
      </c>
      <c r="Q26" s="45" t="s">
        <v>1129</v>
      </c>
    </row>
    <row r="27" spans="1:17" s="13" customFormat="1" ht="75" x14ac:dyDescent="0.25">
      <c r="A27" s="49">
        <f t="shared" si="0"/>
        <v>22</v>
      </c>
      <c r="B27" s="14">
        <v>42207</v>
      </c>
      <c r="C27" s="14">
        <v>42207</v>
      </c>
      <c r="D27" s="9">
        <v>697</v>
      </c>
      <c r="E27" s="15">
        <v>190106.11</v>
      </c>
      <c r="F27" s="15">
        <v>0</v>
      </c>
      <c r="G27" s="11" t="s">
        <v>43</v>
      </c>
      <c r="H27" s="11" t="s">
        <v>43</v>
      </c>
      <c r="I27" s="50" t="s">
        <v>19</v>
      </c>
      <c r="J27" s="10" t="s">
        <v>44</v>
      </c>
      <c r="K27" s="45" t="s">
        <v>14</v>
      </c>
      <c r="L27" s="45" t="s">
        <v>14</v>
      </c>
      <c r="M27" s="16" t="s">
        <v>45</v>
      </c>
      <c r="N27" s="11" t="s">
        <v>46</v>
      </c>
      <c r="O27" s="55" t="s">
        <v>81</v>
      </c>
      <c r="P27" s="10" t="s">
        <v>546</v>
      </c>
      <c r="Q27" s="10" t="s">
        <v>1134</v>
      </c>
    </row>
    <row r="28" spans="1:17" s="13" customFormat="1" ht="75" x14ac:dyDescent="0.25">
      <c r="A28" s="49">
        <f t="shared" si="0"/>
        <v>23</v>
      </c>
      <c r="B28" s="14">
        <v>42209</v>
      </c>
      <c r="C28" s="14">
        <v>42209</v>
      </c>
      <c r="D28" s="9">
        <v>704</v>
      </c>
      <c r="E28" s="41">
        <v>139398</v>
      </c>
      <c r="F28" s="41">
        <v>0</v>
      </c>
      <c r="G28" s="11" t="s">
        <v>58</v>
      </c>
      <c r="H28" s="11" t="s">
        <v>58</v>
      </c>
      <c r="I28" s="50" t="s">
        <v>19</v>
      </c>
      <c r="J28" s="10" t="s">
        <v>82</v>
      </c>
      <c r="K28" s="45" t="s">
        <v>14</v>
      </c>
      <c r="L28" s="45" t="s">
        <v>14</v>
      </c>
      <c r="M28" s="16" t="s">
        <v>60</v>
      </c>
      <c r="N28" s="11" t="s">
        <v>61</v>
      </c>
      <c r="O28" s="12" t="s">
        <v>83</v>
      </c>
      <c r="P28" s="10" t="s">
        <v>542</v>
      </c>
      <c r="Q28" s="10" t="s">
        <v>1135</v>
      </c>
    </row>
    <row r="29" spans="1:17" s="13" customFormat="1" ht="75" x14ac:dyDescent="0.25">
      <c r="A29" s="49">
        <f t="shared" si="0"/>
        <v>24</v>
      </c>
      <c r="B29" s="14">
        <v>42209</v>
      </c>
      <c r="C29" s="14">
        <v>42209</v>
      </c>
      <c r="D29" s="9">
        <v>703</v>
      </c>
      <c r="E29" s="41">
        <v>566705.53</v>
      </c>
      <c r="F29" s="41">
        <v>0</v>
      </c>
      <c r="G29" s="11" t="s">
        <v>84</v>
      </c>
      <c r="H29" s="11" t="s">
        <v>84</v>
      </c>
      <c r="I29" s="50" t="s">
        <v>19</v>
      </c>
      <c r="J29" s="10" t="s">
        <v>85</v>
      </c>
      <c r="K29" s="45" t="s">
        <v>14</v>
      </c>
      <c r="L29" s="45" t="s">
        <v>14</v>
      </c>
      <c r="M29" s="16" t="s">
        <v>86</v>
      </c>
      <c r="N29" s="11" t="s">
        <v>87</v>
      </c>
      <c r="O29" s="12" t="s">
        <v>88</v>
      </c>
      <c r="P29" s="10" t="s">
        <v>551</v>
      </c>
      <c r="Q29" s="10" t="s">
        <v>1136</v>
      </c>
    </row>
    <row r="30" spans="1:17" s="13" customFormat="1" ht="45" x14ac:dyDescent="0.25">
      <c r="A30" s="49">
        <f t="shared" si="0"/>
        <v>25</v>
      </c>
      <c r="B30" s="14">
        <v>42212</v>
      </c>
      <c r="C30" s="14">
        <v>42212</v>
      </c>
      <c r="D30" s="9">
        <v>706</v>
      </c>
      <c r="E30" s="41">
        <v>159022.5</v>
      </c>
      <c r="F30" s="41">
        <v>0</v>
      </c>
      <c r="G30" s="11" t="s">
        <v>24</v>
      </c>
      <c r="H30" s="11" t="s">
        <v>24</v>
      </c>
      <c r="I30" s="50" t="s">
        <v>19</v>
      </c>
      <c r="J30" s="10" t="s">
        <v>25</v>
      </c>
      <c r="K30" s="45" t="s">
        <v>14</v>
      </c>
      <c r="L30" s="45" t="s">
        <v>27</v>
      </c>
      <c r="M30" s="16" t="s">
        <v>28</v>
      </c>
      <c r="N30" s="11" t="s">
        <v>29</v>
      </c>
      <c r="O30" s="12" t="s">
        <v>89</v>
      </c>
      <c r="P30" s="10" t="s">
        <v>562</v>
      </c>
      <c r="Q30" s="10" t="s">
        <v>1137</v>
      </c>
    </row>
    <row r="31" spans="1:17" s="13" customFormat="1" ht="60" x14ac:dyDescent="0.25">
      <c r="A31" s="49">
        <f t="shared" si="0"/>
        <v>26</v>
      </c>
      <c r="B31" s="14">
        <v>42229</v>
      </c>
      <c r="C31" s="14">
        <v>42229</v>
      </c>
      <c r="D31" s="9">
        <v>742</v>
      </c>
      <c r="E31" s="41">
        <v>43740</v>
      </c>
      <c r="F31" s="41">
        <v>0</v>
      </c>
      <c r="G31" s="11" t="s">
        <v>90</v>
      </c>
      <c r="H31" s="11" t="s">
        <v>90</v>
      </c>
      <c r="I31" s="50" t="s">
        <v>19</v>
      </c>
      <c r="J31" s="10" t="s">
        <v>91</v>
      </c>
      <c r="K31" s="45" t="s">
        <v>14</v>
      </c>
      <c r="L31" s="45" t="s">
        <v>14</v>
      </c>
      <c r="M31" s="16" t="s">
        <v>92</v>
      </c>
      <c r="N31" s="11" t="s">
        <v>93</v>
      </c>
      <c r="O31" s="12" t="s">
        <v>94</v>
      </c>
      <c r="P31" s="10" t="s">
        <v>540</v>
      </c>
      <c r="Q31" s="10" t="s">
        <v>1138</v>
      </c>
    </row>
    <row r="32" spans="1:17" s="13" customFormat="1" ht="60" x14ac:dyDescent="0.25">
      <c r="A32" s="49">
        <f t="shared" si="0"/>
        <v>27</v>
      </c>
      <c r="B32" s="56">
        <v>42233</v>
      </c>
      <c r="C32" s="56">
        <v>42233</v>
      </c>
      <c r="D32" s="9">
        <v>763</v>
      </c>
      <c r="E32" s="41">
        <v>177410.1</v>
      </c>
      <c r="F32" s="41">
        <v>0</v>
      </c>
      <c r="G32" s="57" t="s">
        <v>95</v>
      </c>
      <c r="H32" s="57" t="s">
        <v>95</v>
      </c>
      <c r="I32" s="50" t="s">
        <v>19</v>
      </c>
      <c r="J32" s="10" t="s">
        <v>566</v>
      </c>
      <c r="K32" s="45" t="s">
        <v>14</v>
      </c>
      <c r="L32" s="45" t="s">
        <v>14</v>
      </c>
      <c r="M32" s="16" t="s">
        <v>65</v>
      </c>
      <c r="N32" s="11" t="s">
        <v>97</v>
      </c>
      <c r="O32" s="12" t="s">
        <v>98</v>
      </c>
      <c r="P32" s="10" t="s">
        <v>549</v>
      </c>
      <c r="Q32" s="10" t="s">
        <v>1139</v>
      </c>
    </row>
    <row r="33" spans="1:17" s="13" customFormat="1" ht="75" x14ac:dyDescent="0.25">
      <c r="A33" s="49">
        <f t="shared" si="0"/>
        <v>28</v>
      </c>
      <c r="B33" s="56">
        <v>42233</v>
      </c>
      <c r="C33" s="56">
        <v>42233</v>
      </c>
      <c r="D33" s="9">
        <v>761</v>
      </c>
      <c r="E33" s="41">
        <v>27685</v>
      </c>
      <c r="F33" s="41">
        <v>0</v>
      </c>
      <c r="G33" s="54" t="s">
        <v>24</v>
      </c>
      <c r="H33" s="54" t="s">
        <v>24</v>
      </c>
      <c r="I33" s="50" t="s">
        <v>19</v>
      </c>
      <c r="J33" s="10" t="s">
        <v>35</v>
      </c>
      <c r="K33" s="45" t="s">
        <v>14</v>
      </c>
      <c r="L33" s="45" t="s">
        <v>27</v>
      </c>
      <c r="M33" s="16" t="s">
        <v>28</v>
      </c>
      <c r="N33" s="11" t="s">
        <v>29</v>
      </c>
      <c r="O33" s="12" t="s">
        <v>99</v>
      </c>
      <c r="P33" s="10" t="s">
        <v>537</v>
      </c>
      <c r="Q33" s="10" t="s">
        <v>1140</v>
      </c>
    </row>
    <row r="34" spans="1:17" s="13" customFormat="1" ht="90" x14ac:dyDescent="0.25">
      <c r="A34" s="49">
        <f t="shared" si="0"/>
        <v>29</v>
      </c>
      <c r="B34" s="56">
        <v>42233</v>
      </c>
      <c r="C34" s="56">
        <v>42233</v>
      </c>
      <c r="D34" s="9">
        <v>762</v>
      </c>
      <c r="E34" s="41">
        <v>151040</v>
      </c>
      <c r="F34" s="41">
        <v>0</v>
      </c>
      <c r="G34" s="54" t="s">
        <v>68</v>
      </c>
      <c r="H34" s="54" t="s">
        <v>68</v>
      </c>
      <c r="I34" s="50" t="s">
        <v>19</v>
      </c>
      <c r="J34" s="10" t="s">
        <v>69</v>
      </c>
      <c r="K34" s="45" t="s">
        <v>14</v>
      </c>
      <c r="L34" s="45" t="s">
        <v>14</v>
      </c>
      <c r="M34" s="45" t="s">
        <v>70</v>
      </c>
      <c r="N34" s="11" t="s">
        <v>71</v>
      </c>
      <c r="O34" s="12" t="s">
        <v>100</v>
      </c>
      <c r="P34" s="10" t="s">
        <v>551</v>
      </c>
      <c r="Q34" s="10" t="s">
        <v>1141</v>
      </c>
    </row>
    <row r="35" spans="1:17" s="13" customFormat="1" ht="75" x14ac:dyDescent="0.25">
      <c r="A35" s="49">
        <f t="shared" si="0"/>
        <v>30</v>
      </c>
      <c r="B35" s="14">
        <v>42237</v>
      </c>
      <c r="C35" s="14">
        <v>42237</v>
      </c>
      <c r="D35" s="9">
        <v>774</v>
      </c>
      <c r="E35" s="15">
        <v>550583.56999999995</v>
      </c>
      <c r="F35" s="15">
        <v>0</v>
      </c>
      <c r="G35" s="58" t="s">
        <v>63</v>
      </c>
      <c r="H35" s="58" t="s">
        <v>63</v>
      </c>
      <c r="I35" s="50" t="s">
        <v>19</v>
      </c>
      <c r="J35" s="10" t="s">
        <v>64</v>
      </c>
      <c r="K35" s="45" t="s">
        <v>14</v>
      </c>
      <c r="L35" s="45" t="s">
        <v>14</v>
      </c>
      <c r="M35" s="16" t="s">
        <v>65</v>
      </c>
      <c r="N35" s="11" t="s">
        <v>66</v>
      </c>
      <c r="O35" s="55" t="s">
        <v>101</v>
      </c>
      <c r="P35" s="10" t="s">
        <v>550</v>
      </c>
      <c r="Q35" s="10" t="s">
        <v>1142</v>
      </c>
    </row>
    <row r="36" spans="1:17" s="13" customFormat="1" ht="60" x14ac:dyDescent="0.25">
      <c r="A36" s="49">
        <f t="shared" si="0"/>
        <v>31</v>
      </c>
      <c r="B36" s="14">
        <v>42242</v>
      </c>
      <c r="C36" s="14">
        <v>42242</v>
      </c>
      <c r="D36" s="9">
        <v>785</v>
      </c>
      <c r="E36" s="15">
        <v>59979.45</v>
      </c>
      <c r="F36" s="15">
        <v>0</v>
      </c>
      <c r="G36" s="17" t="s">
        <v>102</v>
      </c>
      <c r="H36" s="17" t="s">
        <v>102</v>
      </c>
      <c r="I36" s="50" t="s">
        <v>19</v>
      </c>
      <c r="J36" s="10" t="s">
        <v>103</v>
      </c>
      <c r="K36" s="45" t="s">
        <v>14</v>
      </c>
      <c r="L36" s="45" t="s">
        <v>14</v>
      </c>
      <c r="M36" s="16" t="s">
        <v>104</v>
      </c>
      <c r="N36" s="11" t="s">
        <v>105</v>
      </c>
      <c r="O36" s="12" t="s">
        <v>106</v>
      </c>
      <c r="P36" s="10" t="s">
        <v>540</v>
      </c>
      <c r="Q36" s="10" t="s">
        <v>1143</v>
      </c>
    </row>
    <row r="37" spans="1:17" s="13" customFormat="1" ht="60" x14ac:dyDescent="0.25">
      <c r="A37" s="49">
        <f t="shared" si="0"/>
        <v>32</v>
      </c>
      <c r="B37" s="14">
        <v>42243</v>
      </c>
      <c r="C37" s="14">
        <v>42243</v>
      </c>
      <c r="D37" s="9">
        <v>789</v>
      </c>
      <c r="E37" s="15">
        <v>30000</v>
      </c>
      <c r="F37" s="15">
        <v>0</v>
      </c>
      <c r="G37" s="58" t="s">
        <v>107</v>
      </c>
      <c r="H37" s="58" t="s">
        <v>107</v>
      </c>
      <c r="I37" s="50" t="s">
        <v>19</v>
      </c>
      <c r="J37" s="45" t="s">
        <v>108</v>
      </c>
      <c r="K37" s="45" t="s">
        <v>14</v>
      </c>
      <c r="L37" s="45" t="s">
        <v>14</v>
      </c>
      <c r="M37" s="16" t="s">
        <v>109</v>
      </c>
      <c r="N37" s="11" t="s">
        <v>110</v>
      </c>
      <c r="O37" s="55" t="s">
        <v>111</v>
      </c>
      <c r="P37" s="45" t="s">
        <v>551</v>
      </c>
      <c r="Q37" s="45" t="s">
        <v>1144</v>
      </c>
    </row>
    <row r="38" spans="1:17" s="13" customFormat="1" ht="60" x14ac:dyDescent="0.25">
      <c r="A38" s="49">
        <f t="shared" si="0"/>
        <v>33</v>
      </c>
      <c r="B38" s="14">
        <v>42244</v>
      </c>
      <c r="C38" s="14">
        <v>42244</v>
      </c>
      <c r="D38" s="9">
        <v>798</v>
      </c>
      <c r="E38" s="15">
        <v>332793.45</v>
      </c>
      <c r="F38" s="15">
        <v>0</v>
      </c>
      <c r="G38" s="17" t="s">
        <v>112</v>
      </c>
      <c r="H38" s="17" t="s">
        <v>112</v>
      </c>
      <c r="I38" s="50" t="s">
        <v>19</v>
      </c>
      <c r="J38" s="10" t="s">
        <v>113</v>
      </c>
      <c r="K38" s="45" t="s">
        <v>14</v>
      </c>
      <c r="L38" s="45" t="s">
        <v>14</v>
      </c>
      <c r="M38" s="16" t="s">
        <v>114</v>
      </c>
      <c r="N38" s="11" t="s">
        <v>115</v>
      </c>
      <c r="O38" s="12" t="s">
        <v>116</v>
      </c>
      <c r="P38" s="10" t="s">
        <v>573</v>
      </c>
      <c r="Q38" s="10" t="s">
        <v>1145</v>
      </c>
    </row>
    <row r="39" spans="1:17" s="13" customFormat="1" ht="60" x14ac:dyDescent="0.25">
      <c r="A39" s="49">
        <f t="shared" si="0"/>
        <v>34</v>
      </c>
      <c r="B39" s="14">
        <v>42248</v>
      </c>
      <c r="C39" s="14">
        <v>42248</v>
      </c>
      <c r="D39" s="9">
        <v>14</v>
      </c>
      <c r="E39" s="15">
        <v>355941.96</v>
      </c>
      <c r="F39" s="15">
        <v>0</v>
      </c>
      <c r="G39" s="11" t="s">
        <v>117</v>
      </c>
      <c r="H39" s="11" t="s">
        <v>117</v>
      </c>
      <c r="I39" s="50" t="s">
        <v>118</v>
      </c>
      <c r="J39" s="10" t="s">
        <v>119</v>
      </c>
      <c r="K39" s="45" t="s">
        <v>14</v>
      </c>
      <c r="L39" s="45" t="s">
        <v>14</v>
      </c>
      <c r="M39" s="16" t="s">
        <v>120</v>
      </c>
      <c r="N39" s="11" t="s">
        <v>121</v>
      </c>
      <c r="O39" s="12" t="s">
        <v>122</v>
      </c>
      <c r="P39" s="10" t="s">
        <v>577</v>
      </c>
      <c r="Q39" s="10" t="s">
        <v>1146</v>
      </c>
    </row>
    <row r="40" spans="1:17" s="13" customFormat="1" ht="75" x14ac:dyDescent="0.25">
      <c r="A40" s="49">
        <f t="shared" si="0"/>
        <v>35</v>
      </c>
      <c r="B40" s="14">
        <v>42248</v>
      </c>
      <c r="C40" s="14">
        <v>42248</v>
      </c>
      <c r="D40" s="9">
        <v>819</v>
      </c>
      <c r="E40" s="15">
        <v>50000</v>
      </c>
      <c r="F40" s="15">
        <v>0</v>
      </c>
      <c r="G40" s="11" t="s">
        <v>123</v>
      </c>
      <c r="H40" s="11" t="s">
        <v>123</v>
      </c>
      <c r="I40" s="50" t="s">
        <v>19</v>
      </c>
      <c r="J40" s="10" t="s">
        <v>124</v>
      </c>
      <c r="K40" s="45" t="s">
        <v>14</v>
      </c>
      <c r="L40" s="45" t="s">
        <v>14</v>
      </c>
      <c r="M40" s="16" t="s">
        <v>125</v>
      </c>
      <c r="N40" s="11" t="s">
        <v>126</v>
      </c>
      <c r="O40" s="12" t="s">
        <v>127</v>
      </c>
      <c r="P40" s="10" t="s">
        <v>575</v>
      </c>
      <c r="Q40" s="10" t="s">
        <v>1147</v>
      </c>
    </row>
    <row r="41" spans="1:17" s="13" customFormat="1" ht="60" x14ac:dyDescent="0.25">
      <c r="A41" s="49">
        <f t="shared" si="0"/>
        <v>36</v>
      </c>
      <c r="B41" s="14">
        <v>42249</v>
      </c>
      <c r="C41" s="14">
        <v>42249</v>
      </c>
      <c r="D41" s="9">
        <v>2054</v>
      </c>
      <c r="E41" s="15">
        <v>124500</v>
      </c>
      <c r="F41" s="15">
        <v>0</v>
      </c>
      <c r="G41" s="42" t="s">
        <v>11</v>
      </c>
      <c r="H41" s="42" t="s">
        <v>11</v>
      </c>
      <c r="I41" s="44" t="s">
        <v>12</v>
      </c>
      <c r="J41" s="10" t="s">
        <v>128</v>
      </c>
      <c r="K41" s="45" t="s">
        <v>14</v>
      </c>
      <c r="L41" s="45" t="s">
        <v>14</v>
      </c>
      <c r="M41" s="16" t="s">
        <v>15</v>
      </c>
      <c r="N41" s="11" t="s">
        <v>16</v>
      </c>
      <c r="O41" s="12" t="s">
        <v>129</v>
      </c>
      <c r="P41" s="10" t="s">
        <v>579</v>
      </c>
      <c r="Q41" s="10" t="s">
        <v>1148</v>
      </c>
    </row>
    <row r="42" spans="1:17" s="13" customFormat="1" ht="60" x14ac:dyDescent="0.25">
      <c r="A42" s="49">
        <f t="shared" si="0"/>
        <v>37</v>
      </c>
      <c r="B42" s="14">
        <v>42250</v>
      </c>
      <c r="C42" s="14">
        <v>42250</v>
      </c>
      <c r="D42" s="9">
        <v>851</v>
      </c>
      <c r="E42" s="41">
        <v>33840</v>
      </c>
      <c r="F42" s="41">
        <v>0</v>
      </c>
      <c r="G42" s="11" t="s">
        <v>130</v>
      </c>
      <c r="H42" s="11" t="s">
        <v>130</v>
      </c>
      <c r="I42" s="50" t="s">
        <v>19</v>
      </c>
      <c r="J42" s="45" t="s">
        <v>131</v>
      </c>
      <c r="K42" s="45" t="s">
        <v>14</v>
      </c>
      <c r="L42" s="45" t="s">
        <v>14</v>
      </c>
      <c r="M42" s="16" t="s">
        <v>132</v>
      </c>
      <c r="N42" s="11" t="s">
        <v>133</v>
      </c>
      <c r="O42" s="12" t="s">
        <v>134</v>
      </c>
      <c r="P42" s="45" t="s">
        <v>540</v>
      </c>
      <c r="Q42" s="10" t="s">
        <v>1307</v>
      </c>
    </row>
    <row r="43" spans="1:17" s="13" customFormat="1" ht="60" x14ac:dyDescent="0.25">
      <c r="A43" s="49">
        <f t="shared" si="0"/>
        <v>38</v>
      </c>
      <c r="B43" s="14">
        <v>42250</v>
      </c>
      <c r="C43" s="14">
        <v>42250</v>
      </c>
      <c r="D43" s="9">
        <v>852</v>
      </c>
      <c r="E43" s="41">
        <v>31725</v>
      </c>
      <c r="F43" s="41">
        <v>0</v>
      </c>
      <c r="G43" s="11" t="s">
        <v>135</v>
      </c>
      <c r="H43" s="11" t="s">
        <v>135</v>
      </c>
      <c r="I43" s="50" t="s">
        <v>19</v>
      </c>
      <c r="J43" s="45" t="s">
        <v>131</v>
      </c>
      <c r="K43" s="45" t="s">
        <v>14</v>
      </c>
      <c r="L43" s="45" t="s">
        <v>14</v>
      </c>
      <c r="M43" s="16" t="s">
        <v>132</v>
      </c>
      <c r="N43" s="11" t="s">
        <v>136</v>
      </c>
      <c r="O43" s="12" t="s">
        <v>137</v>
      </c>
      <c r="P43" s="45" t="s">
        <v>540</v>
      </c>
      <c r="Q43" s="45" t="s">
        <v>1308</v>
      </c>
    </row>
    <row r="44" spans="1:17" s="13" customFormat="1" ht="75" x14ac:dyDescent="0.25">
      <c r="A44" s="49">
        <f t="shared" si="0"/>
        <v>39</v>
      </c>
      <c r="B44" s="14">
        <v>42257</v>
      </c>
      <c r="C44" s="14">
        <v>42257</v>
      </c>
      <c r="D44" s="9">
        <v>861</v>
      </c>
      <c r="E44" s="41">
        <v>106133.09</v>
      </c>
      <c r="F44" s="41">
        <v>0</v>
      </c>
      <c r="G44" s="17" t="s">
        <v>53</v>
      </c>
      <c r="H44" s="17" t="s">
        <v>53</v>
      </c>
      <c r="I44" s="20" t="s">
        <v>19</v>
      </c>
      <c r="J44" s="45" t="s">
        <v>54</v>
      </c>
      <c r="K44" s="45" t="s">
        <v>14</v>
      </c>
      <c r="L44" s="45" t="s">
        <v>14</v>
      </c>
      <c r="M44" s="16" t="s">
        <v>55</v>
      </c>
      <c r="N44" s="11" t="s">
        <v>56</v>
      </c>
      <c r="O44" s="12" t="s">
        <v>138</v>
      </c>
      <c r="P44" s="45" t="s">
        <v>551</v>
      </c>
      <c r="Q44" s="45" t="s">
        <v>1309</v>
      </c>
    </row>
    <row r="45" spans="1:17" s="13" customFormat="1" ht="60" x14ac:dyDescent="0.25">
      <c r="A45" s="49">
        <f t="shared" si="0"/>
        <v>40</v>
      </c>
      <c r="B45" s="14">
        <v>42257</v>
      </c>
      <c r="C45" s="14">
        <v>42257</v>
      </c>
      <c r="D45" s="9">
        <v>866</v>
      </c>
      <c r="E45" s="41">
        <v>94408.2</v>
      </c>
      <c r="F45" s="41">
        <v>0</v>
      </c>
      <c r="G45" s="17" t="s">
        <v>139</v>
      </c>
      <c r="H45" s="17" t="s">
        <v>139</v>
      </c>
      <c r="I45" s="20" t="s">
        <v>19</v>
      </c>
      <c r="J45" s="45" t="s">
        <v>140</v>
      </c>
      <c r="K45" s="45" t="s">
        <v>26</v>
      </c>
      <c r="L45" s="45" t="s">
        <v>27</v>
      </c>
      <c r="M45" s="16" t="s">
        <v>141</v>
      </c>
      <c r="N45" s="11" t="s">
        <v>142</v>
      </c>
      <c r="O45" s="12" t="s">
        <v>143</v>
      </c>
      <c r="P45" s="45" t="s">
        <v>551</v>
      </c>
      <c r="Q45" s="45" t="s">
        <v>1149</v>
      </c>
    </row>
    <row r="46" spans="1:17" s="13" customFormat="1" ht="75" x14ac:dyDescent="0.25">
      <c r="A46" s="49">
        <f t="shared" si="0"/>
        <v>41</v>
      </c>
      <c r="B46" s="14">
        <v>42257</v>
      </c>
      <c r="C46" s="14">
        <v>42257</v>
      </c>
      <c r="D46" s="9">
        <v>863</v>
      </c>
      <c r="E46" s="41">
        <v>102060</v>
      </c>
      <c r="F46" s="41">
        <v>0</v>
      </c>
      <c r="G46" s="17" t="s">
        <v>90</v>
      </c>
      <c r="H46" s="17" t="s">
        <v>90</v>
      </c>
      <c r="I46" s="20" t="s">
        <v>19</v>
      </c>
      <c r="J46" s="45" t="s">
        <v>91</v>
      </c>
      <c r="K46" s="45" t="s">
        <v>14</v>
      </c>
      <c r="L46" s="45" t="s">
        <v>14</v>
      </c>
      <c r="M46" s="16" t="s">
        <v>92</v>
      </c>
      <c r="N46" s="11" t="s">
        <v>93</v>
      </c>
      <c r="O46" s="12" t="s">
        <v>144</v>
      </c>
      <c r="P46" s="45" t="s">
        <v>540</v>
      </c>
      <c r="Q46" s="45" t="s">
        <v>1150</v>
      </c>
    </row>
    <row r="47" spans="1:17" s="13" customFormat="1" ht="75" x14ac:dyDescent="0.25">
      <c r="A47" s="49">
        <f t="shared" si="0"/>
        <v>42</v>
      </c>
      <c r="B47" s="14">
        <v>42257</v>
      </c>
      <c r="C47" s="14">
        <v>42257</v>
      </c>
      <c r="D47" s="9">
        <v>862</v>
      </c>
      <c r="E47" s="41">
        <v>149566.76999999999</v>
      </c>
      <c r="F47" s="41">
        <v>0</v>
      </c>
      <c r="G47" s="17" t="s">
        <v>145</v>
      </c>
      <c r="H47" s="17" t="s">
        <v>145</v>
      </c>
      <c r="I47" s="20" t="s">
        <v>19</v>
      </c>
      <c r="J47" s="45" t="s">
        <v>146</v>
      </c>
      <c r="K47" s="45" t="s">
        <v>14</v>
      </c>
      <c r="L47" s="45" t="s">
        <v>14</v>
      </c>
      <c r="M47" s="16" t="s">
        <v>147</v>
      </c>
      <c r="N47" s="11" t="s">
        <v>148</v>
      </c>
      <c r="O47" s="12" t="s">
        <v>149</v>
      </c>
      <c r="P47" s="45" t="s">
        <v>551</v>
      </c>
      <c r="Q47" s="45" t="s">
        <v>1151</v>
      </c>
    </row>
    <row r="48" spans="1:17" s="13" customFormat="1" ht="75" x14ac:dyDescent="0.25">
      <c r="A48" s="49">
        <f t="shared" si="0"/>
        <v>43</v>
      </c>
      <c r="B48" s="14">
        <v>42254</v>
      </c>
      <c r="C48" s="14">
        <v>42254</v>
      </c>
      <c r="D48" s="9">
        <v>2078</v>
      </c>
      <c r="E48" s="41">
        <v>228000</v>
      </c>
      <c r="F48" s="41">
        <v>0</v>
      </c>
      <c r="G48" s="17" t="s">
        <v>150</v>
      </c>
      <c r="H48" s="17" t="s">
        <v>150</v>
      </c>
      <c r="I48" s="20" t="s">
        <v>12</v>
      </c>
      <c r="J48" s="45" t="s">
        <v>54</v>
      </c>
      <c r="K48" s="45" t="s">
        <v>14</v>
      </c>
      <c r="L48" s="45" t="s">
        <v>14</v>
      </c>
      <c r="M48" s="16" t="s">
        <v>151</v>
      </c>
      <c r="N48" s="11" t="s">
        <v>152</v>
      </c>
      <c r="O48" s="12" t="s">
        <v>153</v>
      </c>
      <c r="P48" s="45" t="s">
        <v>551</v>
      </c>
      <c r="Q48" s="45" t="s">
        <v>1152</v>
      </c>
    </row>
    <row r="49" spans="1:17" s="13" customFormat="1" ht="60" x14ac:dyDescent="0.25">
      <c r="A49" s="49">
        <f t="shared" si="0"/>
        <v>44</v>
      </c>
      <c r="B49" s="14">
        <v>42254</v>
      </c>
      <c r="C49" s="14">
        <v>42254</v>
      </c>
      <c r="D49" s="9">
        <v>2077</v>
      </c>
      <c r="E49" s="15">
        <v>61111.85</v>
      </c>
      <c r="F49" s="15">
        <v>0</v>
      </c>
      <c r="G49" s="17" t="s">
        <v>154</v>
      </c>
      <c r="H49" s="17" t="s">
        <v>154</v>
      </c>
      <c r="I49" s="20" t="s">
        <v>12</v>
      </c>
      <c r="J49" s="10" t="s">
        <v>155</v>
      </c>
      <c r="K49" s="45" t="s">
        <v>14</v>
      </c>
      <c r="L49" s="45" t="s">
        <v>14</v>
      </c>
      <c r="M49" s="16" t="s">
        <v>156</v>
      </c>
      <c r="N49" s="11" t="s">
        <v>157</v>
      </c>
      <c r="O49" s="12" t="s">
        <v>158</v>
      </c>
      <c r="P49" s="10" t="s">
        <v>534</v>
      </c>
      <c r="Q49" s="10" t="s">
        <v>1153</v>
      </c>
    </row>
    <row r="50" spans="1:17" s="13" customFormat="1" ht="75" x14ac:dyDescent="0.25">
      <c r="A50" s="49">
        <f t="shared" si="0"/>
        <v>45</v>
      </c>
      <c r="B50" s="14">
        <v>42262</v>
      </c>
      <c r="C50" s="14">
        <v>42262</v>
      </c>
      <c r="D50" s="9">
        <v>1</v>
      </c>
      <c r="E50" s="15">
        <v>102727.36</v>
      </c>
      <c r="F50" s="15">
        <v>0</v>
      </c>
      <c r="G50" s="8" t="s">
        <v>1628</v>
      </c>
      <c r="H50" s="11" t="s">
        <v>159</v>
      </c>
      <c r="I50" s="17" t="s">
        <v>160</v>
      </c>
      <c r="J50" s="10" t="s">
        <v>161</v>
      </c>
      <c r="K50" s="45" t="s">
        <v>14</v>
      </c>
      <c r="L50" s="45" t="s">
        <v>14</v>
      </c>
      <c r="M50" s="16" t="s">
        <v>162</v>
      </c>
      <c r="N50" s="11" t="s">
        <v>163</v>
      </c>
      <c r="O50" s="55" t="s">
        <v>164</v>
      </c>
      <c r="P50" s="10" t="s">
        <v>551</v>
      </c>
      <c r="Q50" s="10" t="s">
        <v>1154</v>
      </c>
    </row>
    <row r="51" spans="1:17" s="13" customFormat="1" ht="75" x14ac:dyDescent="0.25">
      <c r="A51" s="49">
        <f t="shared" si="0"/>
        <v>46</v>
      </c>
      <c r="B51" s="14">
        <v>42257</v>
      </c>
      <c r="C51" s="14">
        <v>42257</v>
      </c>
      <c r="D51" s="9">
        <v>864</v>
      </c>
      <c r="E51" s="15">
        <v>66000</v>
      </c>
      <c r="F51" s="15">
        <v>0</v>
      </c>
      <c r="G51" s="11" t="s">
        <v>165</v>
      </c>
      <c r="H51" s="11" t="s">
        <v>165</v>
      </c>
      <c r="I51" s="20" t="s">
        <v>19</v>
      </c>
      <c r="J51" s="10" t="s">
        <v>166</v>
      </c>
      <c r="K51" s="45" t="s">
        <v>14</v>
      </c>
      <c r="L51" s="45" t="s">
        <v>14</v>
      </c>
      <c r="M51" s="16" t="s">
        <v>167</v>
      </c>
      <c r="N51" s="11" t="s">
        <v>168</v>
      </c>
      <c r="O51" s="55" t="s">
        <v>169</v>
      </c>
      <c r="P51" s="10" t="s">
        <v>551</v>
      </c>
      <c r="Q51" s="10" t="s">
        <v>1162</v>
      </c>
    </row>
    <row r="52" spans="1:17" s="13" customFormat="1" ht="75" x14ac:dyDescent="0.25">
      <c r="A52" s="49">
        <f t="shared" si="0"/>
        <v>47</v>
      </c>
      <c r="B52" s="14">
        <v>42257</v>
      </c>
      <c r="C52" s="14">
        <v>42257</v>
      </c>
      <c r="D52" s="9">
        <v>15</v>
      </c>
      <c r="E52" s="15">
        <v>426916.06</v>
      </c>
      <c r="F52" s="15">
        <v>0</v>
      </c>
      <c r="G52" s="21" t="s">
        <v>117</v>
      </c>
      <c r="H52" s="21" t="s">
        <v>117</v>
      </c>
      <c r="I52" s="50" t="s">
        <v>118</v>
      </c>
      <c r="J52" s="10" t="s">
        <v>119</v>
      </c>
      <c r="K52" s="45" t="s">
        <v>14</v>
      </c>
      <c r="L52" s="45" t="s">
        <v>14</v>
      </c>
      <c r="M52" s="16" t="s">
        <v>120</v>
      </c>
      <c r="N52" s="11" t="s">
        <v>121</v>
      </c>
      <c r="O52" s="55" t="s">
        <v>170</v>
      </c>
      <c r="P52" s="10" t="s">
        <v>577</v>
      </c>
      <c r="Q52" s="10" t="s">
        <v>1161</v>
      </c>
    </row>
    <row r="53" spans="1:17" s="13" customFormat="1" ht="75" x14ac:dyDescent="0.25">
      <c r="A53" s="49">
        <f t="shared" si="0"/>
        <v>48</v>
      </c>
      <c r="B53" s="14">
        <v>42257</v>
      </c>
      <c r="C53" s="14">
        <v>42257</v>
      </c>
      <c r="D53" s="9">
        <v>865</v>
      </c>
      <c r="E53" s="15">
        <v>229832</v>
      </c>
      <c r="F53" s="15">
        <v>0</v>
      </c>
      <c r="G53" s="42" t="s">
        <v>38</v>
      </c>
      <c r="H53" s="42" t="s">
        <v>38</v>
      </c>
      <c r="I53" s="50" t="s">
        <v>19</v>
      </c>
      <c r="J53" s="45" t="s">
        <v>39</v>
      </c>
      <c r="K53" s="45" t="s">
        <v>14</v>
      </c>
      <c r="L53" s="45" t="s">
        <v>14</v>
      </c>
      <c r="M53" s="16" t="s">
        <v>40</v>
      </c>
      <c r="N53" s="11" t="s">
        <v>41</v>
      </c>
      <c r="O53" s="55" t="s">
        <v>171</v>
      </c>
      <c r="P53" s="45" t="s">
        <v>542</v>
      </c>
      <c r="Q53" s="45" t="s">
        <v>1160</v>
      </c>
    </row>
    <row r="54" spans="1:17" s="13" customFormat="1" ht="90" x14ac:dyDescent="0.25">
      <c r="A54" s="49">
        <f t="shared" si="0"/>
        <v>49</v>
      </c>
      <c r="B54" s="14">
        <v>42257</v>
      </c>
      <c r="C54" s="14">
        <v>42257</v>
      </c>
      <c r="D54" s="9">
        <v>867</v>
      </c>
      <c r="E54" s="15">
        <v>504000</v>
      </c>
      <c r="F54" s="15">
        <v>0</v>
      </c>
      <c r="G54" s="17" t="s">
        <v>76</v>
      </c>
      <c r="H54" s="17" t="s">
        <v>76</v>
      </c>
      <c r="I54" s="20" t="s">
        <v>19</v>
      </c>
      <c r="J54" s="10" t="s">
        <v>172</v>
      </c>
      <c r="K54" s="45" t="s">
        <v>14</v>
      </c>
      <c r="L54" s="45" t="s">
        <v>14</v>
      </c>
      <c r="M54" s="16" t="s">
        <v>77</v>
      </c>
      <c r="N54" s="11" t="s">
        <v>78</v>
      </c>
      <c r="O54" s="55" t="s">
        <v>173</v>
      </c>
      <c r="P54" s="10" t="s">
        <v>542</v>
      </c>
      <c r="Q54" s="10" t="s">
        <v>1159</v>
      </c>
    </row>
    <row r="55" spans="1:17" s="13" customFormat="1" ht="60" x14ac:dyDescent="0.25">
      <c r="A55" s="49">
        <f t="shared" si="0"/>
        <v>50</v>
      </c>
      <c r="B55" s="14">
        <v>42262</v>
      </c>
      <c r="C55" s="14">
        <v>42262</v>
      </c>
      <c r="D55" s="9">
        <v>882</v>
      </c>
      <c r="E55" s="15">
        <v>33000</v>
      </c>
      <c r="F55" s="15">
        <v>0</v>
      </c>
      <c r="G55" s="11" t="s">
        <v>174</v>
      </c>
      <c r="H55" s="11" t="s">
        <v>174</v>
      </c>
      <c r="I55" s="20" t="s">
        <v>19</v>
      </c>
      <c r="J55" s="10" t="s">
        <v>175</v>
      </c>
      <c r="K55" s="45" t="s">
        <v>14</v>
      </c>
      <c r="L55" s="45" t="s">
        <v>14</v>
      </c>
      <c r="M55" s="16" t="s">
        <v>65</v>
      </c>
      <c r="N55" s="11" t="s">
        <v>176</v>
      </c>
      <c r="O55" s="55" t="s">
        <v>177</v>
      </c>
      <c r="P55" s="10" t="s">
        <v>551</v>
      </c>
      <c r="Q55" s="10" t="s">
        <v>1158</v>
      </c>
    </row>
    <row r="56" spans="1:17" s="13" customFormat="1" ht="60" x14ac:dyDescent="0.25">
      <c r="A56" s="49">
        <f t="shared" si="0"/>
        <v>51</v>
      </c>
      <c r="B56" s="14">
        <v>42265</v>
      </c>
      <c r="C56" s="14">
        <v>42265</v>
      </c>
      <c r="D56" s="9">
        <v>912</v>
      </c>
      <c r="E56" s="15">
        <v>193821.09</v>
      </c>
      <c r="F56" s="15">
        <v>0</v>
      </c>
      <c r="G56" s="11" t="s">
        <v>178</v>
      </c>
      <c r="H56" s="11" t="s">
        <v>178</v>
      </c>
      <c r="I56" s="20" t="s">
        <v>19</v>
      </c>
      <c r="J56" s="10" t="s">
        <v>179</v>
      </c>
      <c r="K56" s="45" t="s">
        <v>14</v>
      </c>
      <c r="L56" s="45" t="s">
        <v>14</v>
      </c>
      <c r="M56" s="16" t="s">
        <v>180</v>
      </c>
      <c r="N56" s="11" t="s">
        <v>181</v>
      </c>
      <c r="O56" s="55" t="s">
        <v>182</v>
      </c>
      <c r="P56" s="10" t="s">
        <v>577</v>
      </c>
      <c r="Q56" s="10" t="s">
        <v>1157</v>
      </c>
    </row>
    <row r="57" spans="1:17" s="13" customFormat="1" ht="75" x14ac:dyDescent="0.25">
      <c r="A57" s="49">
        <f t="shared" si="0"/>
        <v>52</v>
      </c>
      <c r="B57" s="14">
        <v>42265</v>
      </c>
      <c r="C57" s="14">
        <v>42265</v>
      </c>
      <c r="D57" s="9">
        <v>910</v>
      </c>
      <c r="E57" s="41">
        <v>304898.39</v>
      </c>
      <c r="F57" s="41">
        <v>0</v>
      </c>
      <c r="G57" s="11" t="s">
        <v>84</v>
      </c>
      <c r="H57" s="11" t="s">
        <v>84</v>
      </c>
      <c r="I57" s="20" t="s">
        <v>19</v>
      </c>
      <c r="J57" s="10" t="s">
        <v>85</v>
      </c>
      <c r="K57" s="45" t="s">
        <v>14</v>
      </c>
      <c r="L57" s="45" t="s">
        <v>14</v>
      </c>
      <c r="M57" s="16" t="s">
        <v>86</v>
      </c>
      <c r="N57" s="11" t="s">
        <v>87</v>
      </c>
      <c r="O57" s="55" t="s">
        <v>183</v>
      </c>
      <c r="P57" s="10" t="s">
        <v>551</v>
      </c>
      <c r="Q57" s="10" t="s">
        <v>1155</v>
      </c>
    </row>
    <row r="58" spans="1:17" s="13" customFormat="1" ht="75" x14ac:dyDescent="0.25">
      <c r="A58" s="49">
        <f t="shared" si="0"/>
        <v>53</v>
      </c>
      <c r="B58" s="14">
        <v>42265</v>
      </c>
      <c r="C58" s="14">
        <v>42265</v>
      </c>
      <c r="D58" s="9">
        <v>911</v>
      </c>
      <c r="E58" s="15">
        <v>58821.23</v>
      </c>
      <c r="F58" s="15">
        <v>0</v>
      </c>
      <c r="G58" s="17" t="s">
        <v>68</v>
      </c>
      <c r="H58" s="17" t="s">
        <v>68</v>
      </c>
      <c r="I58" s="20" t="s">
        <v>19</v>
      </c>
      <c r="J58" s="10" t="s">
        <v>69</v>
      </c>
      <c r="K58" s="45" t="s">
        <v>14</v>
      </c>
      <c r="L58" s="45" t="s">
        <v>14</v>
      </c>
      <c r="M58" s="45" t="s">
        <v>70</v>
      </c>
      <c r="N58" s="11" t="s">
        <v>71</v>
      </c>
      <c r="O58" s="12" t="s">
        <v>184</v>
      </c>
      <c r="P58" s="10" t="s">
        <v>551</v>
      </c>
      <c r="Q58" s="10" t="s">
        <v>1156</v>
      </c>
    </row>
    <row r="59" spans="1:17" s="59" customFormat="1" ht="60" x14ac:dyDescent="0.25">
      <c r="A59" s="49">
        <f t="shared" si="0"/>
        <v>54</v>
      </c>
      <c r="B59" s="14">
        <v>42269</v>
      </c>
      <c r="C59" s="14">
        <v>42269</v>
      </c>
      <c r="D59" s="9">
        <v>919</v>
      </c>
      <c r="E59" s="15">
        <v>151262.97</v>
      </c>
      <c r="F59" s="15">
        <v>0</v>
      </c>
      <c r="G59" s="17" t="s">
        <v>185</v>
      </c>
      <c r="H59" s="17" t="s">
        <v>185</v>
      </c>
      <c r="I59" s="20" t="s">
        <v>19</v>
      </c>
      <c r="J59" s="10" t="s">
        <v>186</v>
      </c>
      <c r="K59" s="45" t="s">
        <v>14</v>
      </c>
      <c r="L59" s="45" t="s">
        <v>14</v>
      </c>
      <c r="M59" s="16" t="s">
        <v>187</v>
      </c>
      <c r="N59" s="11" t="s">
        <v>188</v>
      </c>
      <c r="O59" s="12" t="s">
        <v>189</v>
      </c>
      <c r="P59" s="10" t="s">
        <v>546</v>
      </c>
      <c r="Q59" s="10" t="s">
        <v>1310</v>
      </c>
    </row>
    <row r="60" spans="1:17" s="59" customFormat="1" ht="60" x14ac:dyDescent="0.25">
      <c r="A60" s="49">
        <f t="shared" si="0"/>
        <v>55</v>
      </c>
      <c r="B60" s="14">
        <v>42271</v>
      </c>
      <c r="C60" s="14">
        <v>42271</v>
      </c>
      <c r="D60" s="9">
        <v>2184</v>
      </c>
      <c r="E60" s="15">
        <v>60831.17</v>
      </c>
      <c r="F60" s="15">
        <v>0</v>
      </c>
      <c r="G60" s="17" t="s">
        <v>11</v>
      </c>
      <c r="H60" s="17" t="s">
        <v>11</v>
      </c>
      <c r="I60" s="20" t="s">
        <v>12</v>
      </c>
      <c r="J60" s="10" t="s">
        <v>13</v>
      </c>
      <c r="K60" s="45" t="s">
        <v>14</v>
      </c>
      <c r="L60" s="45" t="s">
        <v>14</v>
      </c>
      <c r="M60" s="16" t="s">
        <v>15</v>
      </c>
      <c r="N60" s="11" t="s">
        <v>16</v>
      </c>
      <c r="O60" s="12" t="s">
        <v>190</v>
      </c>
      <c r="P60" s="10" t="s">
        <v>542</v>
      </c>
      <c r="Q60" s="10" t="s">
        <v>1311</v>
      </c>
    </row>
    <row r="61" spans="1:17" s="59" customFormat="1" ht="60" x14ac:dyDescent="0.25">
      <c r="A61" s="49">
        <f t="shared" si="0"/>
        <v>56</v>
      </c>
      <c r="B61" s="14">
        <v>42270</v>
      </c>
      <c r="C61" s="14">
        <v>42270</v>
      </c>
      <c r="D61" s="9">
        <v>2168</v>
      </c>
      <c r="E61" s="15">
        <v>213000</v>
      </c>
      <c r="F61" s="15">
        <v>0</v>
      </c>
      <c r="G61" s="17" t="s">
        <v>191</v>
      </c>
      <c r="H61" s="17" t="s">
        <v>191</v>
      </c>
      <c r="I61" s="20" t="s">
        <v>12</v>
      </c>
      <c r="J61" s="10" t="s">
        <v>192</v>
      </c>
      <c r="K61" s="45" t="s">
        <v>26</v>
      </c>
      <c r="L61" s="45" t="s">
        <v>193</v>
      </c>
      <c r="M61" s="16" t="s">
        <v>194</v>
      </c>
      <c r="N61" s="11" t="s">
        <v>195</v>
      </c>
      <c r="O61" s="12" t="s">
        <v>196</v>
      </c>
      <c r="P61" s="10" t="s">
        <v>600</v>
      </c>
      <c r="Q61" s="10" t="s">
        <v>1312</v>
      </c>
    </row>
    <row r="62" spans="1:17" s="59" customFormat="1" ht="60" x14ac:dyDescent="0.25">
      <c r="A62" s="49">
        <f t="shared" si="0"/>
        <v>57</v>
      </c>
      <c r="B62" s="14">
        <v>42272</v>
      </c>
      <c r="C62" s="14">
        <v>42272</v>
      </c>
      <c r="D62" s="9">
        <v>945</v>
      </c>
      <c r="E62" s="15">
        <v>195600</v>
      </c>
      <c r="F62" s="15">
        <v>0</v>
      </c>
      <c r="G62" s="17" t="s">
        <v>197</v>
      </c>
      <c r="H62" s="17" t="s">
        <v>197</v>
      </c>
      <c r="I62" s="20" t="s">
        <v>19</v>
      </c>
      <c r="J62" s="10" t="s">
        <v>59</v>
      </c>
      <c r="K62" s="45" t="s">
        <v>14</v>
      </c>
      <c r="L62" s="45" t="s">
        <v>14</v>
      </c>
      <c r="M62" s="16" t="s">
        <v>15</v>
      </c>
      <c r="N62" s="11" t="s">
        <v>198</v>
      </c>
      <c r="O62" s="12" t="s">
        <v>199</v>
      </c>
      <c r="P62" s="10" t="s">
        <v>542</v>
      </c>
      <c r="Q62" s="10" t="s">
        <v>1313</v>
      </c>
    </row>
    <row r="63" spans="1:17" s="59" customFormat="1" ht="60" x14ac:dyDescent="0.25">
      <c r="A63" s="49">
        <f t="shared" si="0"/>
        <v>58</v>
      </c>
      <c r="B63" s="56">
        <v>42275</v>
      </c>
      <c r="C63" s="56">
        <v>42275</v>
      </c>
      <c r="D63" s="60">
        <v>946</v>
      </c>
      <c r="E63" s="61">
        <v>146394.57</v>
      </c>
      <c r="F63" s="61">
        <v>0</v>
      </c>
      <c r="G63" s="22" t="s">
        <v>200</v>
      </c>
      <c r="H63" s="22" t="s">
        <v>200</v>
      </c>
      <c r="I63" s="23" t="s">
        <v>19</v>
      </c>
      <c r="J63" s="62" t="s">
        <v>201</v>
      </c>
      <c r="K63" s="62" t="s">
        <v>14</v>
      </c>
      <c r="L63" s="62" t="s">
        <v>14</v>
      </c>
      <c r="M63" s="24" t="s">
        <v>202</v>
      </c>
      <c r="N63" s="63" t="s">
        <v>203</v>
      </c>
      <c r="O63" s="52" t="s">
        <v>204</v>
      </c>
      <c r="P63" s="62" t="s">
        <v>551</v>
      </c>
      <c r="Q63" s="62" t="s">
        <v>1211</v>
      </c>
    </row>
    <row r="64" spans="1:17" s="59" customFormat="1" ht="60" x14ac:dyDescent="0.25">
      <c r="A64" s="49">
        <f t="shared" si="0"/>
        <v>59</v>
      </c>
      <c r="B64" s="56">
        <v>42275</v>
      </c>
      <c r="C64" s="56">
        <v>42275</v>
      </c>
      <c r="D64" s="60" t="s">
        <v>604</v>
      </c>
      <c r="E64" s="61">
        <f>60660</f>
        <v>60660</v>
      </c>
      <c r="F64" s="61">
        <v>25</v>
      </c>
      <c r="G64" s="22" t="s">
        <v>205</v>
      </c>
      <c r="H64" s="22" t="s">
        <v>205</v>
      </c>
      <c r="I64" s="23" t="s">
        <v>206</v>
      </c>
      <c r="J64" s="62" t="s">
        <v>207</v>
      </c>
      <c r="K64" s="62" t="s">
        <v>14</v>
      </c>
      <c r="L64" s="62" t="s">
        <v>14</v>
      </c>
      <c r="M64" s="24" t="s">
        <v>208</v>
      </c>
      <c r="N64" s="63" t="s">
        <v>209</v>
      </c>
      <c r="O64" s="52" t="s">
        <v>210</v>
      </c>
      <c r="P64" s="62" t="s">
        <v>549</v>
      </c>
      <c r="Q64" s="62" t="s">
        <v>1328</v>
      </c>
    </row>
    <row r="65" spans="1:17" s="59" customFormat="1" ht="60" x14ac:dyDescent="0.25">
      <c r="A65" s="49">
        <f t="shared" si="0"/>
        <v>60</v>
      </c>
      <c r="B65" s="56">
        <v>42276</v>
      </c>
      <c r="C65" s="56">
        <v>42276</v>
      </c>
      <c r="D65" s="60">
        <v>952</v>
      </c>
      <c r="E65" s="61">
        <v>151262.97</v>
      </c>
      <c r="F65" s="61">
        <v>0</v>
      </c>
      <c r="G65" s="58" t="s">
        <v>211</v>
      </c>
      <c r="H65" s="58" t="s">
        <v>211</v>
      </c>
      <c r="I65" s="23" t="s">
        <v>19</v>
      </c>
      <c r="J65" s="62" t="s">
        <v>212</v>
      </c>
      <c r="K65" s="62" t="s">
        <v>14</v>
      </c>
      <c r="L65" s="62" t="s">
        <v>14</v>
      </c>
      <c r="M65" s="24" t="s">
        <v>187</v>
      </c>
      <c r="N65" s="63" t="s">
        <v>213</v>
      </c>
      <c r="O65" s="55" t="s">
        <v>214</v>
      </c>
      <c r="P65" s="62" t="s">
        <v>546</v>
      </c>
      <c r="Q65" s="62" t="s">
        <v>1329</v>
      </c>
    </row>
    <row r="66" spans="1:17" s="59" customFormat="1" ht="60" x14ac:dyDescent="0.25">
      <c r="A66" s="49">
        <f t="shared" si="0"/>
        <v>61</v>
      </c>
      <c r="B66" s="56">
        <v>42278</v>
      </c>
      <c r="C66" s="56">
        <v>42278</v>
      </c>
      <c r="D66" s="60">
        <v>959</v>
      </c>
      <c r="E66" s="61">
        <v>32744</v>
      </c>
      <c r="F66" s="61">
        <v>0</v>
      </c>
      <c r="G66" s="58" t="s">
        <v>215</v>
      </c>
      <c r="H66" s="58" t="s">
        <v>215</v>
      </c>
      <c r="I66" s="23" t="s">
        <v>19</v>
      </c>
      <c r="J66" s="62" t="s">
        <v>216</v>
      </c>
      <c r="K66" s="62" t="s">
        <v>26</v>
      </c>
      <c r="L66" s="62" t="s">
        <v>27</v>
      </c>
      <c r="M66" s="24" t="s">
        <v>217</v>
      </c>
      <c r="N66" s="63" t="s">
        <v>218</v>
      </c>
      <c r="O66" s="55" t="s">
        <v>219</v>
      </c>
      <c r="P66" s="62" t="s">
        <v>549</v>
      </c>
      <c r="Q66" s="62" t="s">
        <v>1330</v>
      </c>
    </row>
    <row r="67" spans="1:17" s="59" customFormat="1" ht="75" x14ac:dyDescent="0.25">
      <c r="A67" s="49">
        <f t="shared" si="0"/>
        <v>62</v>
      </c>
      <c r="B67" s="56">
        <v>42279</v>
      </c>
      <c r="C67" s="56">
        <v>42279</v>
      </c>
      <c r="D67" s="60">
        <v>967</v>
      </c>
      <c r="E67" s="61">
        <v>76404</v>
      </c>
      <c r="F67" s="61">
        <v>0</v>
      </c>
      <c r="G67" s="58" t="s">
        <v>215</v>
      </c>
      <c r="H67" s="58" t="s">
        <v>215</v>
      </c>
      <c r="I67" s="23" t="s">
        <v>19</v>
      </c>
      <c r="J67" s="62" t="s">
        <v>216</v>
      </c>
      <c r="K67" s="62" t="s">
        <v>26</v>
      </c>
      <c r="L67" s="62" t="s">
        <v>27</v>
      </c>
      <c r="M67" s="24" t="s">
        <v>217</v>
      </c>
      <c r="N67" s="63" t="s">
        <v>218</v>
      </c>
      <c r="O67" s="55" t="s">
        <v>220</v>
      </c>
      <c r="P67" s="62" t="s">
        <v>549</v>
      </c>
      <c r="Q67" s="62" t="s">
        <v>1331</v>
      </c>
    </row>
    <row r="68" spans="1:17" s="59" customFormat="1" ht="75" x14ac:dyDescent="0.25">
      <c r="A68" s="49">
        <f t="shared" si="0"/>
        <v>63</v>
      </c>
      <c r="B68" s="56">
        <v>42278</v>
      </c>
      <c r="C68" s="56">
        <v>42278</v>
      </c>
      <c r="D68" s="60">
        <v>960</v>
      </c>
      <c r="E68" s="61">
        <v>49941.14</v>
      </c>
      <c r="F68" s="61">
        <v>0</v>
      </c>
      <c r="G68" s="58" t="s">
        <v>215</v>
      </c>
      <c r="H68" s="58" t="s">
        <v>215</v>
      </c>
      <c r="I68" s="23" t="s">
        <v>19</v>
      </c>
      <c r="J68" s="62" t="s">
        <v>221</v>
      </c>
      <c r="K68" s="62" t="s">
        <v>26</v>
      </c>
      <c r="L68" s="62" t="s">
        <v>27</v>
      </c>
      <c r="M68" s="24" t="s">
        <v>217</v>
      </c>
      <c r="N68" s="63" t="s">
        <v>218</v>
      </c>
      <c r="O68" s="55" t="s">
        <v>222</v>
      </c>
      <c r="P68" s="62" t="s">
        <v>609</v>
      </c>
      <c r="Q68" s="62" t="s">
        <v>1357</v>
      </c>
    </row>
    <row r="69" spans="1:17" s="59" customFormat="1" ht="75" x14ac:dyDescent="0.25">
      <c r="A69" s="49">
        <f t="shared" si="0"/>
        <v>64</v>
      </c>
      <c r="B69" s="56">
        <v>42278</v>
      </c>
      <c r="C69" s="56">
        <v>42278</v>
      </c>
      <c r="D69" s="60">
        <v>962</v>
      </c>
      <c r="E69" s="61">
        <v>373956.9</v>
      </c>
      <c r="F69" s="61">
        <v>0</v>
      </c>
      <c r="G69" s="58" t="s">
        <v>95</v>
      </c>
      <c r="H69" s="58" t="s">
        <v>95</v>
      </c>
      <c r="I69" s="23" t="s">
        <v>19</v>
      </c>
      <c r="J69" s="62" t="s">
        <v>96</v>
      </c>
      <c r="K69" s="62" t="s">
        <v>14</v>
      </c>
      <c r="L69" s="62" t="s">
        <v>14</v>
      </c>
      <c r="M69" s="24" t="s">
        <v>65</v>
      </c>
      <c r="N69" s="63" t="s">
        <v>97</v>
      </c>
      <c r="O69" s="55" t="s">
        <v>223</v>
      </c>
      <c r="P69" s="62" t="s">
        <v>611</v>
      </c>
      <c r="Q69" s="62" t="s">
        <v>1305</v>
      </c>
    </row>
    <row r="70" spans="1:17" s="59" customFormat="1" ht="75" x14ac:dyDescent="0.25">
      <c r="A70" s="49">
        <f t="shared" si="0"/>
        <v>65</v>
      </c>
      <c r="B70" s="56">
        <v>42278</v>
      </c>
      <c r="C70" s="56">
        <v>42278</v>
      </c>
      <c r="D70" s="60">
        <v>2223</v>
      </c>
      <c r="E70" s="61">
        <v>84060</v>
      </c>
      <c r="F70" s="61">
        <v>0</v>
      </c>
      <c r="G70" s="58" t="s">
        <v>224</v>
      </c>
      <c r="H70" s="58" t="s">
        <v>224</v>
      </c>
      <c r="I70" s="23" t="s">
        <v>12</v>
      </c>
      <c r="J70" s="62" t="s">
        <v>225</v>
      </c>
      <c r="K70" s="62" t="s">
        <v>14</v>
      </c>
      <c r="L70" s="62" t="s">
        <v>14</v>
      </c>
      <c r="M70" s="24" t="s">
        <v>15</v>
      </c>
      <c r="N70" s="63" t="s">
        <v>16</v>
      </c>
      <c r="O70" s="55" t="s">
        <v>226</v>
      </c>
      <c r="P70" s="62" t="s">
        <v>609</v>
      </c>
      <c r="Q70" s="62" t="s">
        <v>1358</v>
      </c>
    </row>
    <row r="71" spans="1:17" s="59" customFormat="1" ht="75" x14ac:dyDescent="0.25">
      <c r="A71" s="49">
        <f t="shared" si="0"/>
        <v>66</v>
      </c>
      <c r="B71" s="56">
        <v>42278</v>
      </c>
      <c r="C71" s="56">
        <v>42278</v>
      </c>
      <c r="D71" s="60">
        <v>961</v>
      </c>
      <c r="E71" s="61">
        <v>230993.14</v>
      </c>
      <c r="F71" s="61">
        <v>0</v>
      </c>
      <c r="G71" s="58" t="s">
        <v>227</v>
      </c>
      <c r="H71" s="58" t="s">
        <v>227</v>
      </c>
      <c r="I71" s="23" t="s">
        <v>19</v>
      </c>
      <c r="J71" s="62" t="s">
        <v>54</v>
      </c>
      <c r="K71" s="62" t="s">
        <v>14</v>
      </c>
      <c r="L71" s="62" t="s">
        <v>14</v>
      </c>
      <c r="M71" s="24" t="s">
        <v>228</v>
      </c>
      <c r="N71" s="63" t="s">
        <v>229</v>
      </c>
      <c r="O71" s="55" t="s">
        <v>230</v>
      </c>
      <c r="P71" s="62" t="s">
        <v>551</v>
      </c>
      <c r="Q71" s="62" t="s">
        <v>1163</v>
      </c>
    </row>
    <row r="72" spans="1:17" s="59" customFormat="1" ht="75" x14ac:dyDescent="0.25">
      <c r="A72" s="49">
        <f t="shared" ref="A72:A135" si="1">A71+1</f>
        <v>67</v>
      </c>
      <c r="B72" s="56">
        <v>42278</v>
      </c>
      <c r="C72" s="56">
        <v>42278</v>
      </c>
      <c r="D72" s="60">
        <v>16</v>
      </c>
      <c r="E72" s="61">
        <v>240000</v>
      </c>
      <c r="F72" s="61">
        <v>0</v>
      </c>
      <c r="G72" s="58" t="s">
        <v>117</v>
      </c>
      <c r="H72" s="58" t="s">
        <v>117</v>
      </c>
      <c r="I72" s="23" t="s">
        <v>118</v>
      </c>
      <c r="J72" s="62" t="s">
        <v>119</v>
      </c>
      <c r="K72" s="62" t="s">
        <v>14</v>
      </c>
      <c r="L72" s="62" t="s">
        <v>14</v>
      </c>
      <c r="M72" s="24" t="s">
        <v>120</v>
      </c>
      <c r="N72" s="63" t="s">
        <v>121</v>
      </c>
      <c r="O72" s="55" t="s">
        <v>231</v>
      </c>
      <c r="P72" s="62" t="s">
        <v>577</v>
      </c>
      <c r="Q72" s="62" t="s">
        <v>1164</v>
      </c>
    </row>
    <row r="73" spans="1:17" s="59" customFormat="1" ht="60" x14ac:dyDescent="0.25">
      <c r="A73" s="49">
        <f t="shared" si="1"/>
        <v>68</v>
      </c>
      <c r="B73" s="56">
        <v>42283</v>
      </c>
      <c r="C73" s="56">
        <v>42283</v>
      </c>
      <c r="D73" s="60">
        <v>2242</v>
      </c>
      <c r="E73" s="61">
        <v>68580</v>
      </c>
      <c r="F73" s="61">
        <v>0</v>
      </c>
      <c r="G73" s="58" t="s">
        <v>232</v>
      </c>
      <c r="H73" s="58" t="s">
        <v>232</v>
      </c>
      <c r="I73" s="23" t="s">
        <v>12</v>
      </c>
      <c r="J73" s="62" t="s">
        <v>59</v>
      </c>
      <c r="K73" s="62" t="s">
        <v>14</v>
      </c>
      <c r="L73" s="62" t="s">
        <v>14</v>
      </c>
      <c r="M73" s="24" t="s">
        <v>233</v>
      </c>
      <c r="N73" s="63" t="s">
        <v>234</v>
      </c>
      <c r="O73" s="55" t="s">
        <v>235</v>
      </c>
      <c r="P73" s="62" t="s">
        <v>542</v>
      </c>
      <c r="Q73" s="62" t="s">
        <v>1165</v>
      </c>
    </row>
    <row r="74" spans="1:17" s="59" customFormat="1" ht="60" x14ac:dyDescent="0.25">
      <c r="A74" s="49">
        <f t="shared" si="1"/>
        <v>69</v>
      </c>
      <c r="B74" s="56">
        <v>42285</v>
      </c>
      <c r="C74" s="56">
        <v>42285</v>
      </c>
      <c r="D74" s="60">
        <v>985</v>
      </c>
      <c r="E74" s="61">
        <v>150216</v>
      </c>
      <c r="F74" s="61">
        <v>0</v>
      </c>
      <c r="G74" s="58" t="s">
        <v>236</v>
      </c>
      <c r="H74" s="58" t="s">
        <v>236</v>
      </c>
      <c r="I74" s="23" t="s">
        <v>19</v>
      </c>
      <c r="J74" s="62" t="s">
        <v>59</v>
      </c>
      <c r="K74" s="62" t="s">
        <v>14</v>
      </c>
      <c r="L74" s="62" t="s">
        <v>14</v>
      </c>
      <c r="M74" s="24" t="s">
        <v>237</v>
      </c>
      <c r="N74" s="63" t="s">
        <v>142</v>
      </c>
      <c r="O74" s="55" t="s">
        <v>238</v>
      </c>
      <c r="P74" s="62" t="s">
        <v>542</v>
      </c>
      <c r="Q74" s="62" t="s">
        <v>1166</v>
      </c>
    </row>
    <row r="75" spans="1:17" s="59" customFormat="1" ht="60" x14ac:dyDescent="0.25">
      <c r="A75" s="49">
        <f t="shared" si="1"/>
        <v>70</v>
      </c>
      <c r="B75" s="56">
        <v>42285</v>
      </c>
      <c r="C75" s="56">
        <v>42285</v>
      </c>
      <c r="D75" s="60">
        <v>992</v>
      </c>
      <c r="E75" s="61">
        <v>180000</v>
      </c>
      <c r="F75" s="61">
        <v>0</v>
      </c>
      <c r="G75" s="58" t="s">
        <v>239</v>
      </c>
      <c r="H75" s="58" t="s">
        <v>239</v>
      </c>
      <c r="I75" s="23" t="s">
        <v>19</v>
      </c>
      <c r="J75" s="62" t="s">
        <v>240</v>
      </c>
      <c r="K75" s="62" t="s">
        <v>14</v>
      </c>
      <c r="L75" s="62" t="s">
        <v>14</v>
      </c>
      <c r="M75" s="24" t="s">
        <v>180</v>
      </c>
      <c r="N75" s="63" t="s">
        <v>241</v>
      </c>
      <c r="O75" s="55" t="s">
        <v>242</v>
      </c>
      <c r="P75" s="62" t="s">
        <v>562</v>
      </c>
      <c r="Q75" s="62" t="s">
        <v>1167</v>
      </c>
    </row>
    <row r="76" spans="1:17" s="59" customFormat="1" ht="75" x14ac:dyDescent="0.25">
      <c r="A76" s="49">
        <f t="shared" si="1"/>
        <v>71</v>
      </c>
      <c r="B76" s="56">
        <v>42291</v>
      </c>
      <c r="C76" s="56">
        <v>42291</v>
      </c>
      <c r="D76" s="60">
        <v>1010</v>
      </c>
      <c r="E76" s="61">
        <v>74025</v>
      </c>
      <c r="F76" s="61">
        <v>0</v>
      </c>
      <c r="G76" s="58" t="s">
        <v>135</v>
      </c>
      <c r="H76" s="58" t="s">
        <v>135</v>
      </c>
      <c r="I76" s="23" t="s">
        <v>19</v>
      </c>
      <c r="J76" s="62" t="s">
        <v>131</v>
      </c>
      <c r="K76" s="62" t="s">
        <v>14</v>
      </c>
      <c r="L76" s="62" t="s">
        <v>14</v>
      </c>
      <c r="M76" s="24" t="s">
        <v>132</v>
      </c>
      <c r="N76" s="63" t="s">
        <v>136</v>
      </c>
      <c r="O76" s="55" t="s">
        <v>243</v>
      </c>
      <c r="P76" s="62" t="s">
        <v>540</v>
      </c>
      <c r="Q76" s="62" t="s">
        <v>1168</v>
      </c>
    </row>
    <row r="77" spans="1:17" s="59" customFormat="1" ht="75" x14ac:dyDescent="0.25">
      <c r="A77" s="49">
        <f t="shared" si="1"/>
        <v>72</v>
      </c>
      <c r="B77" s="56">
        <v>42291</v>
      </c>
      <c r="C77" s="56">
        <v>42291</v>
      </c>
      <c r="D77" s="60">
        <v>1011</v>
      </c>
      <c r="E77" s="61">
        <v>78960</v>
      </c>
      <c r="F77" s="61">
        <v>0</v>
      </c>
      <c r="G77" s="58" t="s">
        <v>130</v>
      </c>
      <c r="H77" s="58" t="s">
        <v>130</v>
      </c>
      <c r="I77" s="23" t="s">
        <v>19</v>
      </c>
      <c r="J77" s="62" t="s">
        <v>131</v>
      </c>
      <c r="K77" s="62" t="s">
        <v>14</v>
      </c>
      <c r="L77" s="62" t="s">
        <v>14</v>
      </c>
      <c r="M77" s="24" t="s">
        <v>132</v>
      </c>
      <c r="N77" s="63" t="s">
        <v>133</v>
      </c>
      <c r="O77" s="55" t="s">
        <v>244</v>
      </c>
      <c r="P77" s="62" t="s">
        <v>540</v>
      </c>
      <c r="Q77" s="62" t="s">
        <v>1169</v>
      </c>
    </row>
    <row r="78" spans="1:17" s="59" customFormat="1" ht="75" x14ac:dyDescent="0.25">
      <c r="A78" s="49">
        <f t="shared" si="1"/>
        <v>73</v>
      </c>
      <c r="B78" s="56">
        <v>42290</v>
      </c>
      <c r="C78" s="56">
        <v>42290</v>
      </c>
      <c r="D78" s="60">
        <v>2288</v>
      </c>
      <c r="E78" s="61">
        <v>142594.31</v>
      </c>
      <c r="F78" s="61">
        <v>0</v>
      </c>
      <c r="G78" s="58" t="s">
        <v>154</v>
      </c>
      <c r="H78" s="58" t="s">
        <v>154</v>
      </c>
      <c r="I78" s="23" t="s">
        <v>12</v>
      </c>
      <c r="J78" s="62" t="s">
        <v>155</v>
      </c>
      <c r="K78" s="62" t="s">
        <v>14</v>
      </c>
      <c r="L78" s="62" t="s">
        <v>14</v>
      </c>
      <c r="M78" s="24" t="s">
        <v>156</v>
      </c>
      <c r="N78" s="63" t="s">
        <v>157</v>
      </c>
      <c r="O78" s="55" t="s">
        <v>245</v>
      </c>
      <c r="P78" s="62" t="s">
        <v>562</v>
      </c>
      <c r="Q78" s="62" t="s">
        <v>1359</v>
      </c>
    </row>
    <row r="79" spans="1:17" s="59" customFormat="1" ht="72.75" customHeight="1" x14ac:dyDescent="0.25">
      <c r="A79" s="49">
        <f t="shared" si="1"/>
        <v>74</v>
      </c>
      <c r="B79" s="56">
        <v>42291</v>
      </c>
      <c r="C79" s="56">
        <v>42291</v>
      </c>
      <c r="D79" s="60">
        <v>1008</v>
      </c>
      <c r="E79" s="61">
        <v>59596.04</v>
      </c>
      <c r="F79" s="61">
        <v>0</v>
      </c>
      <c r="G79" s="58" t="s">
        <v>246</v>
      </c>
      <c r="H79" s="58" t="s">
        <v>246</v>
      </c>
      <c r="I79" s="23" t="s">
        <v>19</v>
      </c>
      <c r="J79" s="62" t="s">
        <v>247</v>
      </c>
      <c r="K79" s="62" t="s">
        <v>26</v>
      </c>
      <c r="L79" s="62" t="s">
        <v>248</v>
      </c>
      <c r="M79" s="24" t="s">
        <v>141</v>
      </c>
      <c r="N79" s="63" t="s">
        <v>78</v>
      </c>
      <c r="O79" s="55" t="s">
        <v>249</v>
      </c>
      <c r="P79" s="62" t="s">
        <v>540</v>
      </c>
      <c r="Q79" s="10" t="s">
        <v>1658</v>
      </c>
    </row>
    <row r="80" spans="1:17" s="59" customFormat="1" ht="75" x14ac:dyDescent="0.25">
      <c r="A80" s="49">
        <f t="shared" si="1"/>
        <v>75</v>
      </c>
      <c r="B80" s="56">
        <v>42291</v>
      </c>
      <c r="C80" s="56">
        <v>42291</v>
      </c>
      <c r="D80" s="60">
        <v>1006</v>
      </c>
      <c r="E80" s="61">
        <v>185276.6</v>
      </c>
      <c r="F80" s="61">
        <v>0</v>
      </c>
      <c r="G80" s="58" t="s">
        <v>250</v>
      </c>
      <c r="H80" s="58" t="s">
        <v>250</v>
      </c>
      <c r="I80" s="23" t="s">
        <v>19</v>
      </c>
      <c r="J80" s="62" t="s">
        <v>251</v>
      </c>
      <c r="K80" s="62" t="s">
        <v>14</v>
      </c>
      <c r="L80" s="62" t="s">
        <v>14</v>
      </c>
      <c r="M80" s="24" t="s">
        <v>252</v>
      </c>
      <c r="N80" s="63" t="s">
        <v>253</v>
      </c>
      <c r="O80" s="55" t="s">
        <v>254</v>
      </c>
      <c r="P80" s="62" t="s">
        <v>546</v>
      </c>
      <c r="Q80" s="62" t="s">
        <v>1360</v>
      </c>
    </row>
    <row r="81" spans="1:17" s="59" customFormat="1" ht="75" x14ac:dyDescent="0.25">
      <c r="A81" s="49">
        <f t="shared" si="1"/>
        <v>76</v>
      </c>
      <c r="B81" s="56">
        <v>42291</v>
      </c>
      <c r="C81" s="56">
        <v>42291</v>
      </c>
      <c r="D81" s="60">
        <v>1007</v>
      </c>
      <c r="E81" s="61">
        <v>190249.74</v>
      </c>
      <c r="F81" s="61">
        <v>0</v>
      </c>
      <c r="G81" s="58" t="s">
        <v>250</v>
      </c>
      <c r="H81" s="58" t="s">
        <v>250</v>
      </c>
      <c r="I81" s="23" t="s">
        <v>19</v>
      </c>
      <c r="J81" s="62" t="s">
        <v>255</v>
      </c>
      <c r="K81" s="62" t="s">
        <v>14</v>
      </c>
      <c r="L81" s="62" t="s">
        <v>14</v>
      </c>
      <c r="M81" s="24" t="s">
        <v>252</v>
      </c>
      <c r="N81" s="63" t="s">
        <v>253</v>
      </c>
      <c r="O81" s="55" t="s">
        <v>256</v>
      </c>
      <c r="P81" s="62" t="s">
        <v>546</v>
      </c>
      <c r="Q81" s="62" t="s">
        <v>1178</v>
      </c>
    </row>
    <row r="82" spans="1:17" s="59" customFormat="1" ht="75" x14ac:dyDescent="0.25">
      <c r="A82" s="49">
        <f t="shared" si="1"/>
        <v>77</v>
      </c>
      <c r="B82" s="56">
        <v>42291</v>
      </c>
      <c r="C82" s="56">
        <v>42291</v>
      </c>
      <c r="D82" s="60">
        <v>1013</v>
      </c>
      <c r="E82" s="61">
        <v>70671.5</v>
      </c>
      <c r="F82" s="61">
        <v>0</v>
      </c>
      <c r="G82" s="58" t="s">
        <v>250</v>
      </c>
      <c r="H82" s="58" t="s">
        <v>250</v>
      </c>
      <c r="I82" s="23" t="s">
        <v>19</v>
      </c>
      <c r="J82" s="62" t="s">
        <v>257</v>
      </c>
      <c r="K82" s="62" t="s">
        <v>14</v>
      </c>
      <c r="L82" s="62" t="s">
        <v>14</v>
      </c>
      <c r="M82" s="24" t="s">
        <v>252</v>
      </c>
      <c r="N82" s="63" t="s">
        <v>253</v>
      </c>
      <c r="O82" s="55" t="s">
        <v>258</v>
      </c>
      <c r="P82" s="62" t="s">
        <v>546</v>
      </c>
      <c r="Q82" s="62" t="s">
        <v>1177</v>
      </c>
    </row>
    <row r="83" spans="1:17" s="59" customFormat="1" ht="60" x14ac:dyDescent="0.25">
      <c r="A83" s="49">
        <f t="shared" si="1"/>
        <v>78</v>
      </c>
      <c r="B83" s="56">
        <v>42291</v>
      </c>
      <c r="C83" s="56">
        <v>42291</v>
      </c>
      <c r="D83" s="60">
        <v>1009</v>
      </c>
      <c r="E83" s="61">
        <v>70093.53</v>
      </c>
      <c r="F83" s="61">
        <v>0</v>
      </c>
      <c r="G83" s="58" t="s">
        <v>259</v>
      </c>
      <c r="H83" s="58" t="s">
        <v>259</v>
      </c>
      <c r="I83" s="23" t="s">
        <v>19</v>
      </c>
      <c r="J83" s="62" t="s">
        <v>260</v>
      </c>
      <c r="K83" s="62" t="s">
        <v>14</v>
      </c>
      <c r="L83" s="62" t="s">
        <v>14</v>
      </c>
      <c r="M83" s="24" t="s">
        <v>109</v>
      </c>
      <c r="N83" s="63" t="s">
        <v>261</v>
      </c>
      <c r="O83" s="55" t="s">
        <v>262</v>
      </c>
      <c r="P83" s="62" t="s">
        <v>573</v>
      </c>
      <c r="Q83" s="62" t="s">
        <v>1176</v>
      </c>
    </row>
    <row r="84" spans="1:17" s="59" customFormat="1" ht="45" x14ac:dyDescent="0.25">
      <c r="A84" s="49">
        <f t="shared" si="1"/>
        <v>79</v>
      </c>
      <c r="B84" s="56">
        <v>42297</v>
      </c>
      <c r="C84" s="56">
        <v>42297</v>
      </c>
      <c r="D84" s="60">
        <v>18</v>
      </c>
      <c r="E84" s="61">
        <v>71801.100000000006</v>
      </c>
      <c r="F84" s="61">
        <v>0</v>
      </c>
      <c r="G84" s="58" t="s">
        <v>263</v>
      </c>
      <c r="H84" s="58" t="s">
        <v>263</v>
      </c>
      <c r="I84" s="23" t="s">
        <v>118</v>
      </c>
      <c r="J84" s="62" t="s">
        <v>264</v>
      </c>
      <c r="K84" s="62" t="s">
        <v>14</v>
      </c>
      <c r="L84" s="62" t="s">
        <v>14</v>
      </c>
      <c r="M84" s="24" t="s">
        <v>65</v>
      </c>
      <c r="N84" s="63" t="s">
        <v>265</v>
      </c>
      <c r="O84" s="55" t="s">
        <v>266</v>
      </c>
      <c r="P84" s="62" t="s">
        <v>549</v>
      </c>
      <c r="Q84" s="62" t="s">
        <v>1175</v>
      </c>
    </row>
    <row r="85" spans="1:17" s="59" customFormat="1" ht="75" x14ac:dyDescent="0.25">
      <c r="A85" s="49">
        <f t="shared" si="1"/>
        <v>80</v>
      </c>
      <c r="B85" s="56">
        <v>42300</v>
      </c>
      <c r="C85" s="56">
        <v>42300</v>
      </c>
      <c r="D85" s="60">
        <v>1047</v>
      </c>
      <c r="E85" s="61">
        <v>222987</v>
      </c>
      <c r="F85" s="61">
        <v>0</v>
      </c>
      <c r="G85" s="58" t="s">
        <v>200</v>
      </c>
      <c r="H85" s="58" t="s">
        <v>200</v>
      </c>
      <c r="I85" s="23" t="s">
        <v>19</v>
      </c>
      <c r="J85" s="62" t="s">
        <v>627</v>
      </c>
      <c r="K85" s="62" t="s">
        <v>14</v>
      </c>
      <c r="L85" s="62" t="s">
        <v>14</v>
      </c>
      <c r="M85" s="24" t="s">
        <v>202</v>
      </c>
      <c r="N85" s="63" t="s">
        <v>203</v>
      </c>
      <c r="O85" s="55" t="s">
        <v>267</v>
      </c>
      <c r="P85" s="62" t="s">
        <v>551</v>
      </c>
      <c r="Q85" s="10" t="s">
        <v>1657</v>
      </c>
    </row>
    <row r="86" spans="1:17" s="59" customFormat="1" ht="75" x14ac:dyDescent="0.25">
      <c r="A86" s="49">
        <f t="shared" si="1"/>
        <v>81</v>
      </c>
      <c r="B86" s="56">
        <v>42300</v>
      </c>
      <c r="C86" s="56">
        <v>42300</v>
      </c>
      <c r="D86" s="60">
        <v>2370</v>
      </c>
      <c r="E86" s="61">
        <v>290500</v>
      </c>
      <c r="F86" s="61">
        <v>0</v>
      </c>
      <c r="G86" s="58" t="s">
        <v>224</v>
      </c>
      <c r="H86" s="58" t="s">
        <v>224</v>
      </c>
      <c r="I86" s="23" t="s">
        <v>12</v>
      </c>
      <c r="J86" s="62" t="s">
        <v>128</v>
      </c>
      <c r="K86" s="62" t="s">
        <v>14</v>
      </c>
      <c r="L86" s="62" t="s">
        <v>14</v>
      </c>
      <c r="M86" s="24" t="s">
        <v>15</v>
      </c>
      <c r="N86" s="63" t="s">
        <v>16</v>
      </c>
      <c r="O86" s="55" t="s">
        <v>268</v>
      </c>
      <c r="P86" s="62" t="s">
        <v>542</v>
      </c>
      <c r="Q86" s="62" t="s">
        <v>1170</v>
      </c>
    </row>
    <row r="87" spans="1:17" s="59" customFormat="1" ht="60" x14ac:dyDescent="0.25">
      <c r="A87" s="49">
        <f t="shared" si="1"/>
        <v>82</v>
      </c>
      <c r="B87" s="56">
        <v>42300</v>
      </c>
      <c r="C87" s="56">
        <v>42300</v>
      </c>
      <c r="D87" s="60">
        <v>1048</v>
      </c>
      <c r="E87" s="61">
        <v>63758.400000000001</v>
      </c>
      <c r="F87" s="61">
        <v>0</v>
      </c>
      <c r="G87" s="58" t="s">
        <v>269</v>
      </c>
      <c r="H87" s="58" t="s">
        <v>269</v>
      </c>
      <c r="I87" s="23" t="s">
        <v>19</v>
      </c>
      <c r="J87" s="62" t="s">
        <v>630</v>
      </c>
      <c r="K87" s="62" t="s">
        <v>14</v>
      </c>
      <c r="L87" s="62" t="s">
        <v>14</v>
      </c>
      <c r="M87" s="24" t="s">
        <v>271</v>
      </c>
      <c r="N87" s="63" t="s">
        <v>253</v>
      </c>
      <c r="O87" s="55" t="s">
        <v>272</v>
      </c>
      <c r="P87" s="62" t="s">
        <v>577</v>
      </c>
      <c r="Q87" s="62" t="s">
        <v>1171</v>
      </c>
    </row>
    <row r="88" spans="1:17" s="59" customFormat="1" ht="45" x14ac:dyDescent="0.25">
      <c r="A88" s="49">
        <f t="shared" si="1"/>
        <v>83</v>
      </c>
      <c r="B88" s="56">
        <v>42304</v>
      </c>
      <c r="C88" s="56">
        <v>42304</v>
      </c>
      <c r="D88" s="60">
        <v>2417</v>
      </c>
      <c r="E88" s="61">
        <v>127500</v>
      </c>
      <c r="F88" s="61">
        <v>0</v>
      </c>
      <c r="G88" s="58" t="s">
        <v>273</v>
      </c>
      <c r="H88" s="58" t="s">
        <v>273</v>
      </c>
      <c r="I88" s="23" t="s">
        <v>12</v>
      </c>
      <c r="J88" s="62" t="s">
        <v>274</v>
      </c>
      <c r="K88" s="62" t="s">
        <v>14</v>
      </c>
      <c r="L88" s="62" t="s">
        <v>14</v>
      </c>
      <c r="M88" s="24" t="s">
        <v>275</v>
      </c>
      <c r="N88" s="63" t="s">
        <v>152</v>
      </c>
      <c r="O88" s="55" t="s">
        <v>276</v>
      </c>
      <c r="P88" s="62" t="s">
        <v>542</v>
      </c>
      <c r="Q88" s="62" t="s">
        <v>1172</v>
      </c>
    </row>
    <row r="89" spans="1:17" s="59" customFormat="1" ht="60" x14ac:dyDescent="0.25">
      <c r="A89" s="49">
        <f t="shared" si="1"/>
        <v>84</v>
      </c>
      <c r="B89" s="56">
        <v>42304</v>
      </c>
      <c r="C89" s="56">
        <v>42304</v>
      </c>
      <c r="D89" s="60">
        <v>2416</v>
      </c>
      <c r="E89" s="61">
        <v>196140</v>
      </c>
      <c r="F89" s="61">
        <v>0</v>
      </c>
      <c r="G89" s="58" t="s">
        <v>224</v>
      </c>
      <c r="H89" s="58" t="s">
        <v>224</v>
      </c>
      <c r="I89" s="23" t="s">
        <v>12</v>
      </c>
      <c r="J89" s="62" t="s">
        <v>225</v>
      </c>
      <c r="K89" s="62" t="s">
        <v>14</v>
      </c>
      <c r="L89" s="62" t="s">
        <v>14</v>
      </c>
      <c r="M89" s="24" t="s">
        <v>15</v>
      </c>
      <c r="N89" s="63" t="s">
        <v>16</v>
      </c>
      <c r="O89" s="55" t="s">
        <v>277</v>
      </c>
      <c r="P89" s="62" t="s">
        <v>609</v>
      </c>
      <c r="Q89" s="62" t="s">
        <v>1173</v>
      </c>
    </row>
    <row r="90" spans="1:17" s="59" customFormat="1" ht="60" x14ac:dyDescent="0.25">
      <c r="A90" s="49">
        <f t="shared" si="1"/>
        <v>85</v>
      </c>
      <c r="B90" s="56">
        <v>42304</v>
      </c>
      <c r="C90" s="56">
        <v>42304</v>
      </c>
      <c r="D90" s="60">
        <v>1054</v>
      </c>
      <c r="E90" s="61">
        <v>154000</v>
      </c>
      <c r="F90" s="61">
        <v>0</v>
      </c>
      <c r="G90" s="58" t="s">
        <v>165</v>
      </c>
      <c r="H90" s="58" t="s">
        <v>165</v>
      </c>
      <c r="I90" s="23" t="s">
        <v>19</v>
      </c>
      <c r="J90" s="62" t="s">
        <v>166</v>
      </c>
      <c r="K90" s="62" t="s">
        <v>14</v>
      </c>
      <c r="L90" s="62" t="s">
        <v>14</v>
      </c>
      <c r="M90" s="24" t="s">
        <v>167</v>
      </c>
      <c r="N90" s="63" t="s">
        <v>168</v>
      </c>
      <c r="O90" s="55" t="s">
        <v>278</v>
      </c>
      <c r="P90" s="62" t="s">
        <v>551</v>
      </c>
      <c r="Q90" s="62" t="s">
        <v>1174</v>
      </c>
    </row>
    <row r="91" spans="1:17" s="59" customFormat="1" ht="60" x14ac:dyDescent="0.25">
      <c r="A91" s="49">
        <f t="shared" si="1"/>
        <v>86</v>
      </c>
      <c r="B91" s="56">
        <v>42304</v>
      </c>
      <c r="C91" s="56">
        <v>42304</v>
      </c>
      <c r="D91" s="60">
        <v>1055</v>
      </c>
      <c r="E91" s="61">
        <v>103386.5</v>
      </c>
      <c r="F91" s="61">
        <v>0</v>
      </c>
      <c r="G91" s="58" t="s">
        <v>48</v>
      </c>
      <c r="H91" s="58" t="s">
        <v>48</v>
      </c>
      <c r="I91" s="23" t="s">
        <v>19</v>
      </c>
      <c r="J91" s="62" t="s">
        <v>49</v>
      </c>
      <c r="K91" s="62" t="s">
        <v>14</v>
      </c>
      <c r="L91" s="62" t="s">
        <v>14</v>
      </c>
      <c r="M91" s="24" t="s">
        <v>50</v>
      </c>
      <c r="N91" s="63" t="s">
        <v>51</v>
      </c>
      <c r="O91" s="55" t="s">
        <v>279</v>
      </c>
      <c r="P91" s="62" t="s">
        <v>549</v>
      </c>
      <c r="Q91" s="62" t="s">
        <v>1361</v>
      </c>
    </row>
    <row r="92" spans="1:17" s="59" customFormat="1" ht="60" x14ac:dyDescent="0.25">
      <c r="A92" s="49">
        <f t="shared" si="1"/>
        <v>87</v>
      </c>
      <c r="B92" s="56">
        <v>42304</v>
      </c>
      <c r="C92" s="56">
        <v>42304</v>
      </c>
      <c r="D92" s="60">
        <v>1056</v>
      </c>
      <c r="E92" s="61">
        <v>208906.61</v>
      </c>
      <c r="F92" s="61">
        <v>0</v>
      </c>
      <c r="G92" s="58" t="s">
        <v>145</v>
      </c>
      <c r="H92" s="58" t="s">
        <v>145</v>
      </c>
      <c r="I92" s="23" t="s">
        <v>19</v>
      </c>
      <c r="J92" s="62" t="s">
        <v>146</v>
      </c>
      <c r="K92" s="62" t="s">
        <v>14</v>
      </c>
      <c r="L92" s="62" t="s">
        <v>14</v>
      </c>
      <c r="M92" s="24" t="s">
        <v>147</v>
      </c>
      <c r="N92" s="63" t="s">
        <v>148</v>
      </c>
      <c r="O92" s="55" t="s">
        <v>280</v>
      </c>
      <c r="P92" s="62" t="s">
        <v>551</v>
      </c>
      <c r="Q92" s="62" t="s">
        <v>1362</v>
      </c>
    </row>
    <row r="93" spans="1:17" s="59" customFormat="1" ht="45" x14ac:dyDescent="0.25">
      <c r="A93" s="49">
        <f t="shared" si="1"/>
        <v>88</v>
      </c>
      <c r="B93" s="56">
        <v>42304</v>
      </c>
      <c r="C93" s="56">
        <v>42304</v>
      </c>
      <c r="D93" s="60">
        <v>1060</v>
      </c>
      <c r="E93" s="61">
        <v>72084.31</v>
      </c>
      <c r="F93" s="61">
        <v>0</v>
      </c>
      <c r="G93" s="58" t="s">
        <v>281</v>
      </c>
      <c r="H93" s="58" t="s">
        <v>281</v>
      </c>
      <c r="I93" s="23" t="s">
        <v>19</v>
      </c>
      <c r="J93" s="62" t="s">
        <v>282</v>
      </c>
      <c r="K93" s="62" t="s">
        <v>26</v>
      </c>
      <c r="L93" s="62" t="s">
        <v>283</v>
      </c>
      <c r="M93" s="62" t="s">
        <v>194</v>
      </c>
      <c r="N93" s="63" t="s">
        <v>61</v>
      </c>
      <c r="O93" s="55" t="s">
        <v>284</v>
      </c>
      <c r="P93" s="62" t="s">
        <v>537</v>
      </c>
      <c r="Q93" s="62" t="s">
        <v>1188</v>
      </c>
    </row>
    <row r="94" spans="1:17" s="59" customFormat="1" ht="45" x14ac:dyDescent="0.25">
      <c r="A94" s="49">
        <f t="shared" si="1"/>
        <v>89</v>
      </c>
      <c r="B94" s="56">
        <v>42304</v>
      </c>
      <c r="C94" s="56">
        <v>42304</v>
      </c>
      <c r="D94" s="60">
        <v>1059</v>
      </c>
      <c r="E94" s="61">
        <v>149622</v>
      </c>
      <c r="F94" s="61">
        <v>0</v>
      </c>
      <c r="G94" s="58" t="s">
        <v>281</v>
      </c>
      <c r="H94" s="58" t="s">
        <v>281</v>
      </c>
      <c r="I94" s="23" t="s">
        <v>19</v>
      </c>
      <c r="J94" s="62" t="s">
        <v>285</v>
      </c>
      <c r="K94" s="62" t="s">
        <v>26</v>
      </c>
      <c r="L94" s="62" t="s">
        <v>283</v>
      </c>
      <c r="M94" s="62" t="s">
        <v>194</v>
      </c>
      <c r="N94" s="63" t="s">
        <v>286</v>
      </c>
      <c r="O94" s="55" t="s">
        <v>287</v>
      </c>
      <c r="P94" s="62" t="s">
        <v>542</v>
      </c>
      <c r="Q94" s="62" t="s">
        <v>1188</v>
      </c>
    </row>
    <row r="95" spans="1:17" s="59" customFormat="1" ht="60" x14ac:dyDescent="0.25">
      <c r="A95" s="49">
        <f t="shared" si="1"/>
        <v>90</v>
      </c>
      <c r="B95" s="56">
        <v>42304</v>
      </c>
      <c r="C95" s="56">
        <v>42304</v>
      </c>
      <c r="D95" s="60">
        <v>1058</v>
      </c>
      <c r="E95" s="61">
        <v>329739</v>
      </c>
      <c r="F95" s="61">
        <v>0</v>
      </c>
      <c r="G95" s="58" t="s">
        <v>288</v>
      </c>
      <c r="H95" s="58" t="s">
        <v>288</v>
      </c>
      <c r="I95" s="23" t="s">
        <v>19</v>
      </c>
      <c r="J95" s="62" t="s">
        <v>59</v>
      </c>
      <c r="K95" s="62" t="s">
        <v>14</v>
      </c>
      <c r="L95" s="62" t="s">
        <v>14</v>
      </c>
      <c r="M95" s="24" t="s">
        <v>289</v>
      </c>
      <c r="N95" s="63" t="s">
        <v>61</v>
      </c>
      <c r="O95" s="55" t="s">
        <v>290</v>
      </c>
      <c r="P95" s="62" t="s">
        <v>542</v>
      </c>
      <c r="Q95" s="62" t="s">
        <v>1187</v>
      </c>
    </row>
    <row r="96" spans="1:17" s="59" customFormat="1" ht="45" x14ac:dyDescent="0.25">
      <c r="A96" s="49">
        <f t="shared" si="1"/>
        <v>91</v>
      </c>
      <c r="B96" s="56">
        <v>42311</v>
      </c>
      <c r="C96" s="56">
        <v>42311</v>
      </c>
      <c r="D96" s="60">
        <v>21</v>
      </c>
      <c r="E96" s="61">
        <v>167535.9</v>
      </c>
      <c r="F96" s="61">
        <v>0</v>
      </c>
      <c r="G96" s="58" t="s">
        <v>263</v>
      </c>
      <c r="H96" s="58" t="s">
        <v>263</v>
      </c>
      <c r="I96" s="23" t="s">
        <v>118</v>
      </c>
      <c r="J96" s="62" t="s">
        <v>291</v>
      </c>
      <c r="K96" s="62" t="s">
        <v>14</v>
      </c>
      <c r="L96" s="62" t="s">
        <v>14</v>
      </c>
      <c r="M96" s="24" t="s">
        <v>65</v>
      </c>
      <c r="N96" s="63" t="s">
        <v>265</v>
      </c>
      <c r="O96" s="55" t="s">
        <v>292</v>
      </c>
      <c r="P96" s="62" t="s">
        <v>549</v>
      </c>
      <c r="Q96" s="62" t="s">
        <v>1186</v>
      </c>
    </row>
    <row r="97" spans="1:17" s="59" customFormat="1" ht="60" x14ac:dyDescent="0.25">
      <c r="A97" s="49">
        <f t="shared" si="1"/>
        <v>92</v>
      </c>
      <c r="B97" s="14">
        <v>42313</v>
      </c>
      <c r="C97" s="14">
        <v>42313</v>
      </c>
      <c r="D97" s="9">
        <v>2</v>
      </c>
      <c r="E97" s="61">
        <v>150000</v>
      </c>
      <c r="F97" s="61">
        <v>0</v>
      </c>
      <c r="G97" s="58" t="s">
        <v>159</v>
      </c>
      <c r="H97" s="58" t="s">
        <v>159</v>
      </c>
      <c r="I97" s="17" t="s">
        <v>160</v>
      </c>
      <c r="J97" s="62" t="s">
        <v>161</v>
      </c>
      <c r="K97" s="62" t="s">
        <v>14</v>
      </c>
      <c r="L97" s="62" t="s">
        <v>14</v>
      </c>
      <c r="M97" s="16" t="s">
        <v>162</v>
      </c>
      <c r="N97" s="11" t="s">
        <v>163</v>
      </c>
      <c r="O97" s="55" t="s">
        <v>293</v>
      </c>
      <c r="P97" s="62" t="s">
        <v>551</v>
      </c>
      <c r="Q97" s="62" t="s">
        <v>1185</v>
      </c>
    </row>
    <row r="98" spans="1:17" s="59" customFormat="1" ht="60" x14ac:dyDescent="0.25">
      <c r="A98" s="49">
        <f t="shared" si="1"/>
        <v>93</v>
      </c>
      <c r="B98" s="14">
        <v>42314</v>
      </c>
      <c r="C98" s="14">
        <v>42314</v>
      </c>
      <c r="D98" s="9">
        <v>1104</v>
      </c>
      <c r="E98" s="61">
        <v>150000</v>
      </c>
      <c r="F98" s="61">
        <v>0</v>
      </c>
      <c r="G98" s="58" t="s">
        <v>123</v>
      </c>
      <c r="H98" s="58" t="s">
        <v>123</v>
      </c>
      <c r="I98" s="23" t="s">
        <v>19</v>
      </c>
      <c r="J98" s="62" t="s">
        <v>124</v>
      </c>
      <c r="K98" s="62" t="s">
        <v>14</v>
      </c>
      <c r="L98" s="62" t="s">
        <v>14</v>
      </c>
      <c r="M98" s="16" t="s">
        <v>125</v>
      </c>
      <c r="N98" s="11" t="s">
        <v>126</v>
      </c>
      <c r="O98" s="55" t="s">
        <v>294</v>
      </c>
      <c r="P98" s="62" t="s">
        <v>540</v>
      </c>
      <c r="Q98" s="62" t="s">
        <v>1184</v>
      </c>
    </row>
    <row r="99" spans="1:17" s="59" customFormat="1" ht="60" x14ac:dyDescent="0.25">
      <c r="A99" s="49">
        <f t="shared" si="1"/>
        <v>94</v>
      </c>
      <c r="B99" s="14">
        <v>42314</v>
      </c>
      <c r="C99" s="14">
        <v>42314</v>
      </c>
      <c r="D99" s="9">
        <v>1103</v>
      </c>
      <c r="E99" s="61">
        <v>139057.43</v>
      </c>
      <c r="F99" s="61">
        <v>0</v>
      </c>
      <c r="G99" s="147" t="s">
        <v>2291</v>
      </c>
      <c r="H99" s="58" t="s">
        <v>246</v>
      </c>
      <c r="I99" s="23" t="s">
        <v>19</v>
      </c>
      <c r="J99" s="62" t="s">
        <v>247</v>
      </c>
      <c r="K99" s="62" t="s">
        <v>26</v>
      </c>
      <c r="L99" s="62" t="s">
        <v>248</v>
      </c>
      <c r="M99" s="24" t="s">
        <v>141</v>
      </c>
      <c r="N99" s="63" t="s">
        <v>78</v>
      </c>
      <c r="O99" s="55" t="s">
        <v>295</v>
      </c>
      <c r="P99" s="62" t="s">
        <v>540</v>
      </c>
      <c r="Q99" s="62" t="s">
        <v>1179</v>
      </c>
    </row>
    <row r="100" spans="1:17" s="59" customFormat="1" ht="45" x14ac:dyDescent="0.25">
      <c r="A100" s="49">
        <f t="shared" si="1"/>
        <v>95</v>
      </c>
      <c r="B100" s="14">
        <v>42313</v>
      </c>
      <c r="C100" s="14">
        <v>42313</v>
      </c>
      <c r="D100" s="9">
        <v>2510</v>
      </c>
      <c r="E100" s="61">
        <v>85374</v>
      </c>
      <c r="F100" s="61">
        <v>0</v>
      </c>
      <c r="G100" s="58" t="s">
        <v>154</v>
      </c>
      <c r="H100" s="58" t="s">
        <v>154</v>
      </c>
      <c r="I100" s="23" t="s">
        <v>12</v>
      </c>
      <c r="J100" s="62" t="s">
        <v>296</v>
      </c>
      <c r="K100" s="62" t="s">
        <v>14</v>
      </c>
      <c r="L100" s="62" t="s">
        <v>14</v>
      </c>
      <c r="M100" s="24" t="s">
        <v>156</v>
      </c>
      <c r="N100" s="63" t="s">
        <v>157</v>
      </c>
      <c r="O100" s="55" t="s">
        <v>297</v>
      </c>
      <c r="P100" s="62" t="s">
        <v>542</v>
      </c>
      <c r="Q100" s="62" t="s">
        <v>1180</v>
      </c>
    </row>
    <row r="101" spans="1:17" s="59" customFormat="1" ht="45" x14ac:dyDescent="0.25">
      <c r="A101" s="49">
        <f t="shared" si="1"/>
        <v>96</v>
      </c>
      <c r="B101" s="14">
        <v>42313</v>
      </c>
      <c r="C101" s="14">
        <v>42313</v>
      </c>
      <c r="D101" s="9">
        <v>2511</v>
      </c>
      <c r="E101" s="61">
        <v>83252.960000000006</v>
      </c>
      <c r="F101" s="61">
        <v>0</v>
      </c>
      <c r="G101" s="58" t="s">
        <v>298</v>
      </c>
      <c r="H101" s="58" t="s">
        <v>298</v>
      </c>
      <c r="I101" s="23" t="s">
        <v>12</v>
      </c>
      <c r="J101" s="62" t="s">
        <v>299</v>
      </c>
      <c r="K101" s="62" t="s">
        <v>14</v>
      </c>
      <c r="L101" s="62" t="s">
        <v>14</v>
      </c>
      <c r="M101" s="24" t="s">
        <v>15</v>
      </c>
      <c r="N101" s="63" t="s">
        <v>300</v>
      </c>
      <c r="O101" s="55" t="s">
        <v>301</v>
      </c>
      <c r="P101" s="62" t="s">
        <v>542</v>
      </c>
      <c r="Q101" s="62" t="s">
        <v>1181</v>
      </c>
    </row>
    <row r="102" spans="1:17" s="59" customFormat="1" ht="45" x14ac:dyDescent="0.25">
      <c r="A102" s="49">
        <f t="shared" si="1"/>
        <v>97</v>
      </c>
      <c r="B102" s="14">
        <v>42314</v>
      </c>
      <c r="C102" s="14">
        <v>42314</v>
      </c>
      <c r="D102" s="9">
        <v>1049</v>
      </c>
      <c r="E102" s="61">
        <v>98735</v>
      </c>
      <c r="F102" s="61">
        <v>0</v>
      </c>
      <c r="G102" s="58" t="s">
        <v>302</v>
      </c>
      <c r="H102" s="58" t="s">
        <v>302</v>
      </c>
      <c r="I102" s="23" t="s">
        <v>19</v>
      </c>
      <c r="J102" s="62" t="s">
        <v>303</v>
      </c>
      <c r="K102" s="62" t="s">
        <v>26</v>
      </c>
      <c r="L102" s="62" t="s">
        <v>27</v>
      </c>
      <c r="M102" s="24" t="s">
        <v>304</v>
      </c>
      <c r="N102" s="63" t="s">
        <v>305</v>
      </c>
      <c r="O102" s="55" t="s">
        <v>306</v>
      </c>
      <c r="P102" s="62" t="s">
        <v>540</v>
      </c>
      <c r="Q102" s="62" t="s">
        <v>1182</v>
      </c>
    </row>
    <row r="103" spans="1:17" s="59" customFormat="1" ht="45" x14ac:dyDescent="0.25">
      <c r="A103" s="49">
        <f t="shared" si="1"/>
        <v>98</v>
      </c>
      <c r="B103" s="14">
        <v>42318</v>
      </c>
      <c r="C103" s="14">
        <v>42318</v>
      </c>
      <c r="D103" s="9">
        <v>1128</v>
      </c>
      <c r="E103" s="61">
        <v>139952.1</v>
      </c>
      <c r="F103" s="61">
        <v>0</v>
      </c>
      <c r="G103" s="58" t="s">
        <v>102</v>
      </c>
      <c r="H103" s="58" t="s">
        <v>102</v>
      </c>
      <c r="I103" s="23" t="s">
        <v>19</v>
      </c>
      <c r="J103" s="62" t="s">
        <v>103</v>
      </c>
      <c r="K103" s="62" t="s">
        <v>14</v>
      </c>
      <c r="L103" s="62" t="s">
        <v>14</v>
      </c>
      <c r="M103" s="24" t="s">
        <v>104</v>
      </c>
      <c r="N103" s="63" t="s">
        <v>105</v>
      </c>
      <c r="O103" s="55" t="s">
        <v>307</v>
      </c>
      <c r="P103" s="62" t="s">
        <v>540</v>
      </c>
      <c r="Q103" s="62" t="s">
        <v>1183</v>
      </c>
    </row>
    <row r="104" spans="1:17" s="59" customFormat="1" ht="75" x14ac:dyDescent="0.25">
      <c r="A104" s="49">
        <f t="shared" si="1"/>
        <v>99</v>
      </c>
      <c r="B104" s="14">
        <v>42326</v>
      </c>
      <c r="C104" s="14">
        <v>42326</v>
      </c>
      <c r="D104" s="9">
        <v>1186</v>
      </c>
      <c r="E104" s="61">
        <v>40000</v>
      </c>
      <c r="F104" s="15">
        <v>0</v>
      </c>
      <c r="G104" s="58" t="s">
        <v>95</v>
      </c>
      <c r="H104" s="11" t="s">
        <v>95</v>
      </c>
      <c r="I104" s="23" t="s">
        <v>19</v>
      </c>
      <c r="J104" s="62" t="s">
        <v>96</v>
      </c>
      <c r="K104" s="62" t="s">
        <v>14</v>
      </c>
      <c r="L104" s="62" t="s">
        <v>14</v>
      </c>
      <c r="M104" s="24" t="s">
        <v>65</v>
      </c>
      <c r="N104" s="63" t="s">
        <v>97</v>
      </c>
      <c r="O104" s="55" t="s">
        <v>308</v>
      </c>
      <c r="P104" s="62" t="s">
        <v>549</v>
      </c>
      <c r="Q104" s="10" t="s">
        <v>1306</v>
      </c>
    </row>
    <row r="105" spans="1:17" s="59" customFormat="1" ht="75" x14ac:dyDescent="0.25">
      <c r="A105" s="49">
        <f t="shared" si="1"/>
        <v>100</v>
      </c>
      <c r="B105" s="14">
        <v>42326</v>
      </c>
      <c r="C105" s="14">
        <v>42326</v>
      </c>
      <c r="D105" s="9">
        <v>1189</v>
      </c>
      <c r="E105" s="61">
        <v>91932.800000000003</v>
      </c>
      <c r="F105" s="61">
        <v>0</v>
      </c>
      <c r="G105" s="42" t="s">
        <v>38</v>
      </c>
      <c r="H105" s="42" t="s">
        <v>38</v>
      </c>
      <c r="I105" s="50" t="s">
        <v>19</v>
      </c>
      <c r="J105" s="62" t="s">
        <v>39</v>
      </c>
      <c r="K105" s="62" t="s">
        <v>14</v>
      </c>
      <c r="L105" s="62" t="s">
        <v>14</v>
      </c>
      <c r="M105" s="24" t="s">
        <v>40</v>
      </c>
      <c r="N105" s="63" t="s">
        <v>41</v>
      </c>
      <c r="O105" s="55" t="s">
        <v>309</v>
      </c>
      <c r="P105" s="62" t="s">
        <v>542</v>
      </c>
      <c r="Q105" s="62" t="s">
        <v>1190</v>
      </c>
    </row>
    <row r="106" spans="1:17" s="59" customFormat="1" ht="60" x14ac:dyDescent="0.25">
      <c r="A106" s="49">
        <f t="shared" si="1"/>
        <v>101</v>
      </c>
      <c r="B106" s="14">
        <v>42325</v>
      </c>
      <c r="C106" s="14">
        <v>42325</v>
      </c>
      <c r="D106" s="9">
        <v>2602</v>
      </c>
      <c r="E106" s="61">
        <v>160020</v>
      </c>
      <c r="F106" s="61">
        <v>0</v>
      </c>
      <c r="G106" s="58" t="s">
        <v>232</v>
      </c>
      <c r="H106" s="58" t="s">
        <v>232</v>
      </c>
      <c r="I106" s="23" t="s">
        <v>12</v>
      </c>
      <c r="J106" s="62" t="s">
        <v>296</v>
      </c>
      <c r="K106" s="62" t="s">
        <v>14</v>
      </c>
      <c r="L106" s="62" t="s">
        <v>14</v>
      </c>
      <c r="M106" s="24" t="s">
        <v>233</v>
      </c>
      <c r="N106" s="63" t="s">
        <v>234</v>
      </c>
      <c r="O106" s="55" t="s">
        <v>310</v>
      </c>
      <c r="P106" s="62" t="s">
        <v>542</v>
      </c>
      <c r="Q106" s="62" t="s">
        <v>1189</v>
      </c>
    </row>
    <row r="107" spans="1:17" s="59" customFormat="1" ht="60" x14ac:dyDescent="0.25">
      <c r="A107" s="49">
        <f t="shared" si="1"/>
        <v>102</v>
      </c>
      <c r="B107" s="14">
        <v>42325</v>
      </c>
      <c r="C107" s="14">
        <v>42325</v>
      </c>
      <c r="D107" s="9">
        <v>1180</v>
      </c>
      <c r="E107" s="61">
        <v>131829.9</v>
      </c>
      <c r="F107" s="61">
        <v>0</v>
      </c>
      <c r="G107" s="58" t="s">
        <v>63</v>
      </c>
      <c r="H107" s="58" t="s">
        <v>63</v>
      </c>
      <c r="I107" s="50" t="s">
        <v>19</v>
      </c>
      <c r="J107" s="62" t="s">
        <v>311</v>
      </c>
      <c r="K107" s="62" t="s">
        <v>14</v>
      </c>
      <c r="L107" s="62" t="s">
        <v>14</v>
      </c>
      <c r="M107" s="24" t="s">
        <v>65</v>
      </c>
      <c r="N107" s="63" t="s">
        <v>66</v>
      </c>
      <c r="O107" s="55" t="s">
        <v>312</v>
      </c>
      <c r="P107" s="62" t="s">
        <v>562</v>
      </c>
      <c r="Q107" s="62" t="s">
        <v>1108</v>
      </c>
    </row>
    <row r="108" spans="1:17" s="59" customFormat="1" ht="75" x14ac:dyDescent="0.25">
      <c r="A108" s="49">
        <f t="shared" si="1"/>
        <v>103</v>
      </c>
      <c r="B108" s="14">
        <v>42326</v>
      </c>
      <c r="C108" s="14">
        <v>42326</v>
      </c>
      <c r="D108" s="9">
        <v>1190</v>
      </c>
      <c r="E108" s="61">
        <v>221394.76</v>
      </c>
      <c r="F108" s="61">
        <v>0</v>
      </c>
      <c r="G108" s="11" t="s">
        <v>84</v>
      </c>
      <c r="H108" s="11" t="s">
        <v>84</v>
      </c>
      <c r="I108" s="20" t="s">
        <v>19</v>
      </c>
      <c r="J108" s="62" t="s">
        <v>85</v>
      </c>
      <c r="K108" s="62" t="s">
        <v>14</v>
      </c>
      <c r="L108" s="62" t="s">
        <v>14</v>
      </c>
      <c r="M108" s="24" t="s">
        <v>86</v>
      </c>
      <c r="N108" s="63" t="s">
        <v>87</v>
      </c>
      <c r="O108" s="55" t="s">
        <v>313</v>
      </c>
      <c r="P108" s="62" t="s">
        <v>551</v>
      </c>
      <c r="Q108" s="62" t="s">
        <v>1109</v>
      </c>
    </row>
    <row r="109" spans="1:17" s="59" customFormat="1" ht="75" x14ac:dyDescent="0.25">
      <c r="A109" s="49">
        <f t="shared" si="1"/>
        <v>104</v>
      </c>
      <c r="B109" s="14">
        <v>42326</v>
      </c>
      <c r="C109" s="14">
        <v>42326</v>
      </c>
      <c r="D109" s="9">
        <v>1187</v>
      </c>
      <c r="E109" s="61">
        <v>194000</v>
      </c>
      <c r="F109" s="61">
        <v>0</v>
      </c>
      <c r="G109" s="58" t="s">
        <v>227</v>
      </c>
      <c r="H109" s="58" t="s">
        <v>227</v>
      </c>
      <c r="I109" s="23" t="s">
        <v>19</v>
      </c>
      <c r="J109" s="62" t="s">
        <v>54</v>
      </c>
      <c r="K109" s="62" t="s">
        <v>14</v>
      </c>
      <c r="L109" s="62" t="s">
        <v>14</v>
      </c>
      <c r="M109" s="24" t="s">
        <v>228</v>
      </c>
      <c r="N109" s="63" t="s">
        <v>229</v>
      </c>
      <c r="O109" s="55" t="s">
        <v>314</v>
      </c>
      <c r="P109" s="62" t="s">
        <v>551</v>
      </c>
      <c r="Q109" s="62" t="s">
        <v>1110</v>
      </c>
    </row>
    <row r="110" spans="1:17" s="59" customFormat="1" ht="75" x14ac:dyDescent="0.25">
      <c r="A110" s="49">
        <f t="shared" si="1"/>
        <v>105</v>
      </c>
      <c r="B110" s="14">
        <v>42326</v>
      </c>
      <c r="C110" s="14">
        <v>42326</v>
      </c>
      <c r="D110" s="9">
        <v>1188</v>
      </c>
      <c r="E110" s="61">
        <v>247643.89</v>
      </c>
      <c r="F110" s="61">
        <v>0</v>
      </c>
      <c r="G110" s="17" t="s">
        <v>53</v>
      </c>
      <c r="H110" s="17" t="s">
        <v>53</v>
      </c>
      <c r="I110" s="20" t="s">
        <v>19</v>
      </c>
      <c r="J110" s="62" t="s">
        <v>54</v>
      </c>
      <c r="K110" s="62" t="s">
        <v>14</v>
      </c>
      <c r="L110" s="62" t="s">
        <v>14</v>
      </c>
      <c r="M110" s="24" t="s">
        <v>55</v>
      </c>
      <c r="N110" s="63" t="s">
        <v>56</v>
      </c>
      <c r="O110" s="55" t="s">
        <v>315</v>
      </c>
      <c r="P110" s="62" t="s">
        <v>551</v>
      </c>
      <c r="Q110" s="62" t="s">
        <v>1111</v>
      </c>
    </row>
    <row r="111" spans="1:17" s="59" customFormat="1" ht="60" x14ac:dyDescent="0.25">
      <c r="A111" s="49">
        <f t="shared" si="1"/>
        <v>106</v>
      </c>
      <c r="B111" s="14">
        <v>42327</v>
      </c>
      <c r="C111" s="14">
        <v>42327</v>
      </c>
      <c r="D111" s="9">
        <v>1198</v>
      </c>
      <c r="E111" s="61">
        <v>75049.88</v>
      </c>
      <c r="F111" s="61">
        <v>0</v>
      </c>
      <c r="G111" s="58" t="s">
        <v>316</v>
      </c>
      <c r="H111" s="58" t="s">
        <v>316</v>
      </c>
      <c r="I111" s="23" t="s">
        <v>19</v>
      </c>
      <c r="J111" s="62" t="s">
        <v>630</v>
      </c>
      <c r="K111" s="62" t="s">
        <v>14</v>
      </c>
      <c r="L111" s="62" t="s">
        <v>14</v>
      </c>
      <c r="M111" s="24" t="s">
        <v>317</v>
      </c>
      <c r="N111" s="63" t="s">
        <v>318</v>
      </c>
      <c r="O111" s="55" t="s">
        <v>319</v>
      </c>
      <c r="P111" s="62" t="s">
        <v>573</v>
      </c>
      <c r="Q111" s="62" t="s">
        <v>1112</v>
      </c>
    </row>
    <row r="112" spans="1:17" s="59" customFormat="1" ht="90" x14ac:dyDescent="0.25">
      <c r="A112" s="49">
        <f t="shared" si="1"/>
        <v>107</v>
      </c>
      <c r="B112" s="14">
        <v>42327</v>
      </c>
      <c r="C112" s="14">
        <v>42327</v>
      </c>
      <c r="D112" s="9">
        <v>1196</v>
      </c>
      <c r="E112" s="61">
        <v>600000</v>
      </c>
      <c r="F112" s="61">
        <v>0</v>
      </c>
      <c r="G112" s="58" t="s">
        <v>320</v>
      </c>
      <c r="H112" s="58" t="s">
        <v>320</v>
      </c>
      <c r="I112" s="23" t="s">
        <v>19</v>
      </c>
      <c r="J112" s="62" t="s">
        <v>321</v>
      </c>
      <c r="K112" s="62" t="s">
        <v>14</v>
      </c>
      <c r="L112" s="62" t="s">
        <v>14</v>
      </c>
      <c r="M112" s="24" t="s">
        <v>322</v>
      </c>
      <c r="N112" s="63" t="s">
        <v>323</v>
      </c>
      <c r="O112" s="55" t="s">
        <v>324</v>
      </c>
      <c r="P112" s="62" t="s">
        <v>537</v>
      </c>
      <c r="Q112" s="62" t="s">
        <v>1113</v>
      </c>
    </row>
    <row r="113" spans="1:17" s="59" customFormat="1" ht="60" x14ac:dyDescent="0.25">
      <c r="A113" s="49">
        <f t="shared" si="1"/>
        <v>108</v>
      </c>
      <c r="B113" s="14">
        <v>42328</v>
      </c>
      <c r="C113" s="14">
        <v>42328</v>
      </c>
      <c r="D113" s="9">
        <v>1202</v>
      </c>
      <c r="E113" s="61">
        <v>60000</v>
      </c>
      <c r="F113" s="61">
        <v>0</v>
      </c>
      <c r="G113" s="58" t="s">
        <v>123</v>
      </c>
      <c r="H113" s="58" t="s">
        <v>123</v>
      </c>
      <c r="I113" s="23" t="s">
        <v>19</v>
      </c>
      <c r="J113" s="45" t="s">
        <v>124</v>
      </c>
      <c r="K113" s="62" t="s">
        <v>14</v>
      </c>
      <c r="L113" s="62" t="s">
        <v>14</v>
      </c>
      <c r="M113" s="24" t="s">
        <v>125</v>
      </c>
      <c r="N113" s="63" t="s">
        <v>126</v>
      </c>
      <c r="O113" s="55" t="s">
        <v>325</v>
      </c>
      <c r="P113" s="45" t="s">
        <v>540</v>
      </c>
      <c r="Q113" s="45" t="s">
        <v>1114</v>
      </c>
    </row>
    <row r="114" spans="1:17" s="59" customFormat="1" ht="60" x14ac:dyDescent="0.25">
      <c r="A114" s="49">
        <f t="shared" si="1"/>
        <v>109</v>
      </c>
      <c r="B114" s="56">
        <v>42333</v>
      </c>
      <c r="C114" s="56">
        <v>42333</v>
      </c>
      <c r="D114" s="60">
        <v>1211</v>
      </c>
      <c r="E114" s="61">
        <v>350504</v>
      </c>
      <c r="F114" s="61">
        <v>0</v>
      </c>
      <c r="G114" s="58" t="s">
        <v>236</v>
      </c>
      <c r="H114" s="58" t="s">
        <v>236</v>
      </c>
      <c r="I114" s="23" t="s">
        <v>19</v>
      </c>
      <c r="J114" s="62" t="s">
        <v>59</v>
      </c>
      <c r="K114" s="62" t="s">
        <v>14</v>
      </c>
      <c r="L114" s="62" t="s">
        <v>14</v>
      </c>
      <c r="M114" s="24" t="s">
        <v>237</v>
      </c>
      <c r="N114" s="63" t="s">
        <v>142</v>
      </c>
      <c r="O114" s="55" t="s">
        <v>326</v>
      </c>
      <c r="P114" s="62" t="s">
        <v>542</v>
      </c>
      <c r="Q114" s="62" t="s">
        <v>1115</v>
      </c>
    </row>
    <row r="115" spans="1:17" s="65" customFormat="1" ht="60" x14ac:dyDescent="0.25">
      <c r="A115" s="49">
        <f t="shared" si="1"/>
        <v>110</v>
      </c>
      <c r="B115" s="14">
        <v>42335</v>
      </c>
      <c r="C115" s="14">
        <v>42335</v>
      </c>
      <c r="D115" s="9">
        <v>2734</v>
      </c>
      <c r="E115" s="61">
        <v>497000</v>
      </c>
      <c r="F115" s="61">
        <v>0</v>
      </c>
      <c r="G115" s="11" t="s">
        <v>191</v>
      </c>
      <c r="H115" s="11" t="s">
        <v>191</v>
      </c>
      <c r="I115" s="20" t="s">
        <v>12</v>
      </c>
      <c r="J115" s="10" t="s">
        <v>192</v>
      </c>
      <c r="K115" s="10" t="s">
        <v>26</v>
      </c>
      <c r="L115" s="10" t="s">
        <v>193</v>
      </c>
      <c r="M115" s="16" t="s">
        <v>194</v>
      </c>
      <c r="N115" s="11" t="s">
        <v>195</v>
      </c>
      <c r="O115" s="64" t="s">
        <v>327</v>
      </c>
      <c r="P115" s="10" t="s">
        <v>573</v>
      </c>
      <c r="Q115" s="10" t="s">
        <v>1116</v>
      </c>
    </row>
    <row r="116" spans="1:17" s="65" customFormat="1" ht="60" x14ac:dyDescent="0.25">
      <c r="A116" s="49">
        <f t="shared" si="1"/>
        <v>111</v>
      </c>
      <c r="B116" s="14">
        <v>42338</v>
      </c>
      <c r="C116" s="14">
        <v>42339</v>
      </c>
      <c r="D116" s="9">
        <v>3</v>
      </c>
      <c r="E116" s="61">
        <f>212292</f>
        <v>212292</v>
      </c>
      <c r="F116" s="61">
        <v>25</v>
      </c>
      <c r="G116" s="11" t="s">
        <v>328</v>
      </c>
      <c r="H116" s="11" t="s">
        <v>328</v>
      </c>
      <c r="I116" s="20" t="s">
        <v>206</v>
      </c>
      <c r="J116" s="10" t="s">
        <v>329</v>
      </c>
      <c r="K116" s="10" t="s">
        <v>14</v>
      </c>
      <c r="L116" s="10" t="s">
        <v>14</v>
      </c>
      <c r="M116" s="16" t="s">
        <v>65</v>
      </c>
      <c r="N116" s="11" t="s">
        <v>330</v>
      </c>
      <c r="O116" s="64" t="s">
        <v>331</v>
      </c>
      <c r="P116" s="10" t="s">
        <v>542</v>
      </c>
      <c r="Q116" s="10" t="s">
        <v>1332</v>
      </c>
    </row>
    <row r="117" spans="1:17" s="65" customFormat="1" ht="60" x14ac:dyDescent="0.25">
      <c r="A117" s="49">
        <f t="shared" si="1"/>
        <v>112</v>
      </c>
      <c r="B117" s="14">
        <v>42339</v>
      </c>
      <c r="C117" s="14">
        <v>42339</v>
      </c>
      <c r="D117" s="9">
        <v>2791</v>
      </c>
      <c r="E117" s="61">
        <v>450374.76</v>
      </c>
      <c r="F117" s="61">
        <v>0</v>
      </c>
      <c r="G117" s="11" t="s">
        <v>332</v>
      </c>
      <c r="H117" s="11" t="s">
        <v>332</v>
      </c>
      <c r="I117" s="20" t="s">
        <v>12</v>
      </c>
      <c r="J117" s="10" t="s">
        <v>186</v>
      </c>
      <c r="K117" s="10" t="s">
        <v>14</v>
      </c>
      <c r="L117" s="10" t="s">
        <v>14</v>
      </c>
      <c r="M117" s="16" t="s">
        <v>167</v>
      </c>
      <c r="N117" s="11" t="s">
        <v>229</v>
      </c>
      <c r="O117" s="64" t="s">
        <v>333</v>
      </c>
      <c r="P117" s="10" t="s">
        <v>659</v>
      </c>
      <c r="Q117" s="10" t="s">
        <v>1333</v>
      </c>
    </row>
    <row r="118" spans="1:17" s="65" customFormat="1" ht="75" x14ac:dyDescent="0.25">
      <c r="A118" s="49">
        <f t="shared" si="1"/>
        <v>113</v>
      </c>
      <c r="B118" s="14">
        <v>42340</v>
      </c>
      <c r="C118" s="14">
        <v>42340</v>
      </c>
      <c r="D118" s="9">
        <v>1263</v>
      </c>
      <c r="E118" s="61">
        <v>352946.93</v>
      </c>
      <c r="F118" s="61">
        <v>0</v>
      </c>
      <c r="G118" s="8" t="s">
        <v>1625</v>
      </c>
      <c r="H118" s="57" t="s">
        <v>185</v>
      </c>
      <c r="I118" s="20" t="s">
        <v>19</v>
      </c>
      <c r="J118" s="10" t="s">
        <v>186</v>
      </c>
      <c r="K118" s="10" t="s">
        <v>14</v>
      </c>
      <c r="L118" s="10" t="s">
        <v>14</v>
      </c>
      <c r="M118" s="16" t="s">
        <v>187</v>
      </c>
      <c r="N118" s="11" t="s">
        <v>188</v>
      </c>
      <c r="O118" s="64" t="s">
        <v>334</v>
      </c>
      <c r="P118" s="10" t="s">
        <v>549</v>
      </c>
      <c r="Q118" s="10" t="s">
        <v>1334</v>
      </c>
    </row>
    <row r="119" spans="1:17" s="65" customFormat="1" ht="60" x14ac:dyDescent="0.25">
      <c r="A119" s="49">
        <f t="shared" si="1"/>
        <v>114</v>
      </c>
      <c r="B119" s="14">
        <v>42340</v>
      </c>
      <c r="C119" s="14">
        <v>42340</v>
      </c>
      <c r="D119" s="9">
        <v>1264</v>
      </c>
      <c r="E119" s="61">
        <v>352946.93</v>
      </c>
      <c r="F119" s="61">
        <v>0</v>
      </c>
      <c r="G119" s="11" t="s">
        <v>211</v>
      </c>
      <c r="H119" s="11" t="s">
        <v>211</v>
      </c>
      <c r="I119" s="20" t="s">
        <v>19</v>
      </c>
      <c r="J119" s="10" t="s">
        <v>212</v>
      </c>
      <c r="K119" s="10" t="s">
        <v>14</v>
      </c>
      <c r="L119" s="10" t="s">
        <v>14</v>
      </c>
      <c r="M119" s="16" t="s">
        <v>187</v>
      </c>
      <c r="N119" s="11" t="s">
        <v>213</v>
      </c>
      <c r="O119" s="64" t="s">
        <v>335</v>
      </c>
      <c r="P119" s="10" t="s">
        <v>549</v>
      </c>
      <c r="Q119" s="10" t="s">
        <v>1363</v>
      </c>
    </row>
    <row r="120" spans="1:17" s="65" customFormat="1" ht="60" x14ac:dyDescent="0.25">
      <c r="A120" s="49">
        <f t="shared" si="1"/>
        <v>115</v>
      </c>
      <c r="B120" s="14">
        <v>42340</v>
      </c>
      <c r="C120" s="14">
        <v>42340</v>
      </c>
      <c r="D120" s="9">
        <v>1265</v>
      </c>
      <c r="E120" s="61">
        <v>357396.55</v>
      </c>
      <c r="F120" s="61">
        <v>0</v>
      </c>
      <c r="G120" s="17" t="s">
        <v>112</v>
      </c>
      <c r="H120" s="17" t="s">
        <v>112</v>
      </c>
      <c r="I120" s="50" t="s">
        <v>19</v>
      </c>
      <c r="J120" s="10" t="s">
        <v>662</v>
      </c>
      <c r="K120" s="10" t="s">
        <v>14</v>
      </c>
      <c r="L120" s="10" t="s">
        <v>14</v>
      </c>
      <c r="M120" s="16" t="s">
        <v>114</v>
      </c>
      <c r="N120" s="11" t="s">
        <v>115</v>
      </c>
      <c r="O120" s="64" t="s">
        <v>336</v>
      </c>
      <c r="P120" s="10" t="s">
        <v>573</v>
      </c>
      <c r="Q120" s="10" t="s">
        <v>1121</v>
      </c>
    </row>
    <row r="121" spans="1:17" s="65" customFormat="1" ht="60" x14ac:dyDescent="0.25">
      <c r="A121" s="49">
        <f t="shared" si="1"/>
        <v>116</v>
      </c>
      <c r="B121" s="14">
        <v>42340</v>
      </c>
      <c r="C121" s="14">
        <v>42340</v>
      </c>
      <c r="D121" s="9">
        <v>4</v>
      </c>
      <c r="E121" s="61">
        <f>141540</f>
        <v>141540</v>
      </c>
      <c r="F121" s="61">
        <v>25</v>
      </c>
      <c r="G121" s="17" t="s">
        <v>205</v>
      </c>
      <c r="H121" s="17" t="s">
        <v>205</v>
      </c>
      <c r="I121" s="20" t="s">
        <v>206</v>
      </c>
      <c r="J121" s="10" t="s">
        <v>207</v>
      </c>
      <c r="K121" s="10" t="s">
        <v>14</v>
      </c>
      <c r="L121" s="10" t="s">
        <v>14</v>
      </c>
      <c r="M121" s="16" t="s">
        <v>208</v>
      </c>
      <c r="N121" s="11" t="s">
        <v>209</v>
      </c>
      <c r="O121" s="64" t="s">
        <v>337</v>
      </c>
      <c r="P121" s="10" t="s">
        <v>549</v>
      </c>
      <c r="Q121" s="10" t="s">
        <v>1335</v>
      </c>
    </row>
    <row r="122" spans="1:17" s="65" customFormat="1" ht="75" x14ac:dyDescent="0.25">
      <c r="A122" s="49">
        <f t="shared" si="1"/>
        <v>117</v>
      </c>
      <c r="B122" s="14">
        <v>42340</v>
      </c>
      <c r="C122" s="14">
        <v>42340</v>
      </c>
      <c r="D122" s="9">
        <v>1266</v>
      </c>
      <c r="E122" s="61">
        <v>233576.63</v>
      </c>
      <c r="F122" s="61">
        <v>0</v>
      </c>
      <c r="G122" s="11" t="s">
        <v>250</v>
      </c>
      <c r="H122" s="11" t="s">
        <v>250</v>
      </c>
      <c r="I122" s="20" t="s">
        <v>19</v>
      </c>
      <c r="J122" s="10" t="s">
        <v>255</v>
      </c>
      <c r="K122" s="10" t="s">
        <v>14</v>
      </c>
      <c r="L122" s="10" t="s">
        <v>14</v>
      </c>
      <c r="M122" s="16" t="s">
        <v>252</v>
      </c>
      <c r="N122" s="11" t="s">
        <v>253</v>
      </c>
      <c r="O122" s="64" t="s">
        <v>338</v>
      </c>
      <c r="P122" s="10" t="s">
        <v>546</v>
      </c>
      <c r="Q122" s="10" t="s">
        <v>1336</v>
      </c>
    </row>
    <row r="123" spans="1:17" s="65" customFormat="1" ht="75" x14ac:dyDescent="0.25">
      <c r="A123" s="49">
        <f t="shared" si="1"/>
        <v>118</v>
      </c>
      <c r="B123" s="14">
        <v>42340</v>
      </c>
      <c r="C123" s="14">
        <v>42340</v>
      </c>
      <c r="D123" s="9">
        <v>1267</v>
      </c>
      <c r="E123" s="61">
        <v>420000</v>
      </c>
      <c r="F123" s="61">
        <v>0</v>
      </c>
      <c r="G123" s="58" t="s">
        <v>239</v>
      </c>
      <c r="H123" s="58" t="s">
        <v>239</v>
      </c>
      <c r="I123" s="23" t="s">
        <v>19</v>
      </c>
      <c r="J123" s="10" t="s">
        <v>240</v>
      </c>
      <c r="K123" s="10" t="s">
        <v>14</v>
      </c>
      <c r="L123" s="10" t="s">
        <v>14</v>
      </c>
      <c r="M123" s="16" t="s">
        <v>180</v>
      </c>
      <c r="N123" s="11" t="s">
        <v>241</v>
      </c>
      <c r="O123" s="64" t="s">
        <v>339</v>
      </c>
      <c r="P123" s="10" t="s">
        <v>562</v>
      </c>
      <c r="Q123" s="10" t="s">
        <v>1337</v>
      </c>
    </row>
    <row r="124" spans="1:17" s="65" customFormat="1" ht="60" x14ac:dyDescent="0.25">
      <c r="A124" s="49">
        <f t="shared" si="1"/>
        <v>119</v>
      </c>
      <c r="B124" s="14">
        <v>42342</v>
      </c>
      <c r="C124" s="14">
        <v>42342</v>
      </c>
      <c r="D124" s="9">
        <v>1284</v>
      </c>
      <c r="E124" s="61">
        <v>36816</v>
      </c>
      <c r="F124" s="61">
        <v>0</v>
      </c>
      <c r="G124" s="11" t="s">
        <v>340</v>
      </c>
      <c r="H124" s="11" t="s">
        <v>340</v>
      </c>
      <c r="I124" s="23" t="s">
        <v>19</v>
      </c>
      <c r="J124" s="10" t="s">
        <v>207</v>
      </c>
      <c r="K124" s="10" t="s">
        <v>14</v>
      </c>
      <c r="L124" s="10" t="s">
        <v>14</v>
      </c>
      <c r="M124" s="16" t="s">
        <v>895</v>
      </c>
      <c r="N124" s="11" t="s">
        <v>341</v>
      </c>
      <c r="O124" s="64" t="s">
        <v>342</v>
      </c>
      <c r="P124" s="10" t="s">
        <v>540</v>
      </c>
      <c r="Q124" s="10" t="s">
        <v>1117</v>
      </c>
    </row>
    <row r="125" spans="1:17" s="65" customFormat="1" ht="60" x14ac:dyDescent="0.25">
      <c r="A125" s="49">
        <f t="shared" si="1"/>
        <v>120</v>
      </c>
      <c r="B125" s="14">
        <v>42342</v>
      </c>
      <c r="C125" s="14">
        <v>42342</v>
      </c>
      <c r="D125" s="9">
        <v>1283</v>
      </c>
      <c r="E125" s="61">
        <v>168196.73</v>
      </c>
      <c r="F125" s="61">
        <v>0</v>
      </c>
      <c r="G125" s="11" t="s">
        <v>281</v>
      </c>
      <c r="H125" s="11" t="s">
        <v>281</v>
      </c>
      <c r="I125" s="23" t="s">
        <v>19</v>
      </c>
      <c r="J125" s="10" t="s">
        <v>282</v>
      </c>
      <c r="K125" s="10" t="s">
        <v>26</v>
      </c>
      <c r="L125" s="10" t="s">
        <v>283</v>
      </c>
      <c r="M125" s="16" t="s">
        <v>194</v>
      </c>
      <c r="N125" s="11" t="s">
        <v>61</v>
      </c>
      <c r="O125" s="64" t="s">
        <v>343</v>
      </c>
      <c r="P125" s="10" t="s">
        <v>537</v>
      </c>
      <c r="Q125" s="10" t="s">
        <v>1118</v>
      </c>
    </row>
    <row r="126" spans="1:17" s="65" customFormat="1" ht="75" x14ac:dyDescent="0.25">
      <c r="A126" s="49">
        <f t="shared" si="1"/>
        <v>121</v>
      </c>
      <c r="B126" s="14">
        <v>42342</v>
      </c>
      <c r="C126" s="14">
        <v>42342</v>
      </c>
      <c r="D126" s="9">
        <v>2872</v>
      </c>
      <c r="E126" s="61">
        <v>297500</v>
      </c>
      <c r="F126" s="61">
        <v>0</v>
      </c>
      <c r="G126" s="58" t="s">
        <v>273</v>
      </c>
      <c r="H126" s="58" t="s">
        <v>273</v>
      </c>
      <c r="I126" s="23" t="s">
        <v>12</v>
      </c>
      <c r="J126" s="10" t="s">
        <v>274</v>
      </c>
      <c r="K126" s="10" t="s">
        <v>14</v>
      </c>
      <c r="L126" s="10" t="s">
        <v>14</v>
      </c>
      <c r="M126" s="16" t="s">
        <v>275</v>
      </c>
      <c r="N126" s="11" t="s">
        <v>152</v>
      </c>
      <c r="O126" s="64" t="s">
        <v>344</v>
      </c>
      <c r="P126" s="10" t="s">
        <v>542</v>
      </c>
      <c r="Q126" s="10" t="s">
        <v>1119</v>
      </c>
    </row>
    <row r="127" spans="1:17" s="65" customFormat="1" ht="75" x14ac:dyDescent="0.25">
      <c r="A127" s="49">
        <f t="shared" si="1"/>
        <v>122</v>
      </c>
      <c r="B127" s="14">
        <v>42345</v>
      </c>
      <c r="C127" s="14">
        <v>42345</v>
      </c>
      <c r="D127" s="9">
        <v>1290</v>
      </c>
      <c r="E127" s="61">
        <v>432012.08</v>
      </c>
      <c r="F127" s="61">
        <v>0</v>
      </c>
      <c r="G127" s="11" t="s">
        <v>250</v>
      </c>
      <c r="H127" s="11" t="s">
        <v>250</v>
      </c>
      <c r="I127" s="20" t="s">
        <v>19</v>
      </c>
      <c r="J127" s="10" t="s">
        <v>251</v>
      </c>
      <c r="K127" s="10" t="s">
        <v>14</v>
      </c>
      <c r="L127" s="10" t="s">
        <v>14</v>
      </c>
      <c r="M127" s="16" t="s">
        <v>252</v>
      </c>
      <c r="N127" s="11" t="s">
        <v>253</v>
      </c>
      <c r="O127" s="64" t="s">
        <v>345</v>
      </c>
      <c r="P127" s="10" t="s">
        <v>546</v>
      </c>
      <c r="Q127" s="10" t="s">
        <v>1120</v>
      </c>
    </row>
    <row r="128" spans="1:17" s="65" customFormat="1" ht="75" x14ac:dyDescent="0.25">
      <c r="A128" s="49">
        <f t="shared" si="1"/>
        <v>123</v>
      </c>
      <c r="B128" s="14">
        <v>42348</v>
      </c>
      <c r="C128" s="14">
        <v>42348</v>
      </c>
      <c r="D128" s="9">
        <v>1321</v>
      </c>
      <c r="E128" s="61">
        <v>456400</v>
      </c>
      <c r="F128" s="61">
        <v>0</v>
      </c>
      <c r="G128" s="11" t="s">
        <v>197</v>
      </c>
      <c r="H128" s="11" t="s">
        <v>197</v>
      </c>
      <c r="I128" s="20" t="s">
        <v>19</v>
      </c>
      <c r="J128" s="10" t="s">
        <v>128</v>
      </c>
      <c r="K128" s="10" t="s">
        <v>14</v>
      </c>
      <c r="L128" s="10" t="s">
        <v>14</v>
      </c>
      <c r="M128" s="16" t="s">
        <v>15</v>
      </c>
      <c r="N128" s="11" t="s">
        <v>198</v>
      </c>
      <c r="O128" s="64" t="s">
        <v>346</v>
      </c>
      <c r="P128" s="10" t="s">
        <v>542</v>
      </c>
      <c r="Q128" s="10" t="s">
        <v>1191</v>
      </c>
    </row>
    <row r="129" spans="1:17" s="65" customFormat="1" ht="75" x14ac:dyDescent="0.25">
      <c r="A129" s="49">
        <f t="shared" si="1"/>
        <v>124</v>
      </c>
      <c r="B129" s="14">
        <v>42349</v>
      </c>
      <c r="C129" s="14">
        <v>42349</v>
      </c>
      <c r="D129" s="9">
        <v>1332</v>
      </c>
      <c r="E129" s="61">
        <v>860078</v>
      </c>
      <c r="F129" s="61">
        <v>0</v>
      </c>
      <c r="G129" s="11" t="s">
        <v>347</v>
      </c>
      <c r="H129" s="11" t="s">
        <v>347</v>
      </c>
      <c r="I129" s="20" t="s">
        <v>19</v>
      </c>
      <c r="J129" s="10" t="s">
        <v>348</v>
      </c>
      <c r="K129" s="10" t="s">
        <v>27</v>
      </c>
      <c r="L129" s="10" t="s">
        <v>27</v>
      </c>
      <c r="M129" s="16" t="s">
        <v>349</v>
      </c>
      <c r="N129" s="11" t="s">
        <v>350</v>
      </c>
      <c r="O129" s="64" t="s">
        <v>351</v>
      </c>
      <c r="P129" s="10" t="s">
        <v>537</v>
      </c>
      <c r="Q129" s="10" t="s">
        <v>1338</v>
      </c>
    </row>
    <row r="130" spans="1:17" s="65" customFormat="1" ht="75" x14ac:dyDescent="0.25">
      <c r="A130" s="49">
        <f t="shared" si="1"/>
        <v>125</v>
      </c>
      <c r="B130" s="14">
        <v>42349</v>
      </c>
      <c r="C130" s="14">
        <v>42349</v>
      </c>
      <c r="D130" s="9">
        <v>1331</v>
      </c>
      <c r="E130" s="61">
        <v>140082.51999999999</v>
      </c>
      <c r="F130" s="61">
        <v>0</v>
      </c>
      <c r="G130" s="11" t="s">
        <v>145</v>
      </c>
      <c r="H130" s="11" t="s">
        <v>145</v>
      </c>
      <c r="I130" s="20" t="s">
        <v>19</v>
      </c>
      <c r="J130" s="10" t="s">
        <v>352</v>
      </c>
      <c r="K130" s="10" t="s">
        <v>14</v>
      </c>
      <c r="L130" s="10" t="s">
        <v>14</v>
      </c>
      <c r="M130" s="16" t="s">
        <v>147</v>
      </c>
      <c r="N130" s="11" t="s">
        <v>148</v>
      </c>
      <c r="O130" s="64" t="s">
        <v>353</v>
      </c>
      <c r="P130" s="10" t="s">
        <v>551</v>
      </c>
      <c r="Q130" s="10" t="s">
        <v>1339</v>
      </c>
    </row>
    <row r="131" spans="1:17" s="65" customFormat="1" ht="60" x14ac:dyDescent="0.25">
      <c r="A131" s="49">
        <f t="shared" si="1"/>
        <v>126</v>
      </c>
      <c r="B131" s="14">
        <v>42354</v>
      </c>
      <c r="C131" s="14">
        <v>42354</v>
      </c>
      <c r="D131" s="9">
        <v>1360</v>
      </c>
      <c r="E131" s="61">
        <v>123973.17</v>
      </c>
      <c r="F131" s="61">
        <v>0</v>
      </c>
      <c r="G131" s="11" t="s">
        <v>354</v>
      </c>
      <c r="H131" s="11" t="s">
        <v>354</v>
      </c>
      <c r="I131" s="20" t="s">
        <v>19</v>
      </c>
      <c r="J131" s="10" t="s">
        <v>355</v>
      </c>
      <c r="K131" s="62" t="s">
        <v>14</v>
      </c>
      <c r="L131" s="62" t="s">
        <v>14</v>
      </c>
      <c r="M131" s="16" t="s">
        <v>202</v>
      </c>
      <c r="N131" s="11" t="s">
        <v>356</v>
      </c>
      <c r="O131" s="66" t="s">
        <v>357</v>
      </c>
      <c r="P131" s="10" t="s">
        <v>542</v>
      </c>
      <c r="Q131" s="10" t="s">
        <v>1212</v>
      </c>
    </row>
    <row r="132" spans="1:17" s="65" customFormat="1" ht="75" x14ac:dyDescent="0.25">
      <c r="A132" s="49">
        <f t="shared" si="1"/>
        <v>127</v>
      </c>
      <c r="B132" s="14">
        <v>42354</v>
      </c>
      <c r="C132" s="14">
        <v>42354</v>
      </c>
      <c r="D132" s="9">
        <v>1361</v>
      </c>
      <c r="E132" s="61">
        <v>769391</v>
      </c>
      <c r="F132" s="61">
        <v>0</v>
      </c>
      <c r="G132" s="58" t="s">
        <v>288</v>
      </c>
      <c r="H132" s="58" t="s">
        <v>288</v>
      </c>
      <c r="I132" s="23" t="s">
        <v>19</v>
      </c>
      <c r="J132" s="10" t="s">
        <v>59</v>
      </c>
      <c r="K132" s="62" t="s">
        <v>14</v>
      </c>
      <c r="L132" s="62" t="s">
        <v>14</v>
      </c>
      <c r="M132" s="16" t="s">
        <v>289</v>
      </c>
      <c r="N132" s="11" t="s">
        <v>61</v>
      </c>
      <c r="O132" s="66" t="s">
        <v>358</v>
      </c>
      <c r="P132" s="10" t="s">
        <v>542</v>
      </c>
      <c r="Q132" s="10" t="s">
        <v>1340</v>
      </c>
    </row>
    <row r="133" spans="1:17" s="65" customFormat="1" ht="75" x14ac:dyDescent="0.25">
      <c r="A133" s="49">
        <f t="shared" si="1"/>
        <v>128</v>
      </c>
      <c r="B133" s="14">
        <v>42354</v>
      </c>
      <c r="C133" s="14">
        <v>42354</v>
      </c>
      <c r="D133" s="9">
        <v>3011</v>
      </c>
      <c r="E133" s="61">
        <v>194256.91</v>
      </c>
      <c r="F133" s="61">
        <v>0</v>
      </c>
      <c r="G133" s="57" t="s">
        <v>298</v>
      </c>
      <c r="H133" s="11" t="s">
        <v>298</v>
      </c>
      <c r="I133" s="20" t="s">
        <v>12</v>
      </c>
      <c r="J133" s="10" t="s">
        <v>299</v>
      </c>
      <c r="K133" s="62" t="s">
        <v>14</v>
      </c>
      <c r="L133" s="62" t="s">
        <v>14</v>
      </c>
      <c r="M133" s="16" t="s">
        <v>15</v>
      </c>
      <c r="N133" s="11" t="s">
        <v>300</v>
      </c>
      <c r="O133" s="66" t="s">
        <v>359</v>
      </c>
      <c r="P133" s="10" t="s">
        <v>542</v>
      </c>
      <c r="Q133" s="10" t="s">
        <v>1341</v>
      </c>
    </row>
    <row r="134" spans="1:17" s="65" customFormat="1" ht="60" x14ac:dyDescent="0.25">
      <c r="A134" s="49">
        <f t="shared" si="1"/>
        <v>129</v>
      </c>
      <c r="B134" s="14">
        <v>42354</v>
      </c>
      <c r="C134" s="14">
        <v>42354</v>
      </c>
      <c r="D134" s="9">
        <v>3012</v>
      </c>
      <c r="E134" s="61">
        <v>59057.36</v>
      </c>
      <c r="F134" s="61">
        <v>0</v>
      </c>
      <c r="G134" s="58" t="s">
        <v>232</v>
      </c>
      <c r="H134" s="58" t="s">
        <v>232</v>
      </c>
      <c r="I134" s="23" t="s">
        <v>12</v>
      </c>
      <c r="J134" s="10" t="s">
        <v>240</v>
      </c>
      <c r="K134" s="62" t="s">
        <v>14</v>
      </c>
      <c r="L134" s="62" t="s">
        <v>14</v>
      </c>
      <c r="M134" s="16" t="s">
        <v>233</v>
      </c>
      <c r="N134" s="11" t="s">
        <v>234</v>
      </c>
      <c r="O134" s="66" t="s">
        <v>360</v>
      </c>
      <c r="P134" s="10" t="s">
        <v>562</v>
      </c>
      <c r="Q134" s="10" t="s">
        <v>1342</v>
      </c>
    </row>
    <row r="135" spans="1:17" s="65" customFormat="1" ht="75" x14ac:dyDescent="0.25">
      <c r="A135" s="49">
        <f t="shared" si="1"/>
        <v>130</v>
      </c>
      <c r="B135" s="14">
        <v>42359</v>
      </c>
      <c r="C135" s="14">
        <v>42359</v>
      </c>
      <c r="D135" s="9">
        <v>1399</v>
      </c>
      <c r="E135" s="61">
        <v>379417</v>
      </c>
      <c r="F135" s="61">
        <v>0</v>
      </c>
      <c r="G135" s="17" t="s">
        <v>112</v>
      </c>
      <c r="H135" s="17" t="s">
        <v>112</v>
      </c>
      <c r="I135" s="50" t="s">
        <v>19</v>
      </c>
      <c r="J135" s="10" t="s">
        <v>662</v>
      </c>
      <c r="K135" s="62" t="s">
        <v>14</v>
      </c>
      <c r="L135" s="62" t="s">
        <v>14</v>
      </c>
      <c r="M135" s="16" t="s">
        <v>114</v>
      </c>
      <c r="N135" s="11" t="s">
        <v>115</v>
      </c>
      <c r="O135" s="66" t="s">
        <v>361</v>
      </c>
      <c r="P135" s="10" t="s">
        <v>573</v>
      </c>
      <c r="Q135" s="10" t="s">
        <v>1343</v>
      </c>
    </row>
    <row r="136" spans="1:17" s="65" customFormat="1" ht="60" x14ac:dyDescent="0.25">
      <c r="A136" s="49">
        <f t="shared" ref="A136:A199" si="2">A135+1</f>
        <v>131</v>
      </c>
      <c r="B136" s="14">
        <v>42359</v>
      </c>
      <c r="C136" s="14">
        <v>42359</v>
      </c>
      <c r="D136" s="9">
        <v>1398</v>
      </c>
      <c r="E136" s="61">
        <v>148769.60999999999</v>
      </c>
      <c r="F136" s="61">
        <v>0</v>
      </c>
      <c r="G136" s="58" t="s">
        <v>269</v>
      </c>
      <c r="H136" s="58" t="s">
        <v>269</v>
      </c>
      <c r="I136" s="23" t="s">
        <v>19</v>
      </c>
      <c r="J136" s="10" t="s">
        <v>270</v>
      </c>
      <c r="K136" s="62" t="s">
        <v>14</v>
      </c>
      <c r="L136" s="62" t="s">
        <v>14</v>
      </c>
      <c r="M136" s="16" t="s">
        <v>271</v>
      </c>
      <c r="N136" s="11" t="s">
        <v>253</v>
      </c>
      <c r="O136" s="66" t="s">
        <v>362</v>
      </c>
      <c r="P136" s="10" t="s">
        <v>577</v>
      </c>
      <c r="Q136" s="10" t="s">
        <v>1344</v>
      </c>
    </row>
    <row r="137" spans="1:17" s="65" customFormat="1" ht="75" x14ac:dyDescent="0.25">
      <c r="A137" s="49">
        <f t="shared" si="2"/>
        <v>132</v>
      </c>
      <c r="B137" s="14">
        <v>42359</v>
      </c>
      <c r="C137" s="14">
        <v>42359</v>
      </c>
      <c r="D137" s="9">
        <v>1400</v>
      </c>
      <c r="E137" s="61">
        <v>133000</v>
      </c>
      <c r="F137" s="61">
        <v>0</v>
      </c>
      <c r="G137" s="58" t="s">
        <v>227</v>
      </c>
      <c r="H137" s="58" t="s">
        <v>227</v>
      </c>
      <c r="I137" s="23" t="s">
        <v>19</v>
      </c>
      <c r="J137" s="10" t="s">
        <v>54</v>
      </c>
      <c r="K137" s="62" t="s">
        <v>14</v>
      </c>
      <c r="L137" s="62" t="s">
        <v>14</v>
      </c>
      <c r="M137" s="16" t="s">
        <v>228</v>
      </c>
      <c r="N137" s="11" t="s">
        <v>229</v>
      </c>
      <c r="O137" s="66" t="s">
        <v>363</v>
      </c>
      <c r="P137" s="10" t="s">
        <v>551</v>
      </c>
      <c r="Q137" s="10" t="s">
        <v>1101</v>
      </c>
    </row>
    <row r="138" spans="1:17" s="65" customFormat="1" ht="75" x14ac:dyDescent="0.25">
      <c r="A138" s="49">
        <f t="shared" si="2"/>
        <v>133</v>
      </c>
      <c r="B138" s="14">
        <v>42361</v>
      </c>
      <c r="C138" s="14">
        <v>42361</v>
      </c>
      <c r="D138" s="9">
        <v>3198</v>
      </c>
      <c r="E138" s="61">
        <v>199206</v>
      </c>
      <c r="F138" s="61">
        <v>0</v>
      </c>
      <c r="G138" s="58" t="s">
        <v>154</v>
      </c>
      <c r="H138" s="58" t="s">
        <v>154</v>
      </c>
      <c r="I138" s="23" t="s">
        <v>12</v>
      </c>
      <c r="J138" s="10" t="s">
        <v>296</v>
      </c>
      <c r="K138" s="62" t="s">
        <v>14</v>
      </c>
      <c r="L138" s="62" t="s">
        <v>14</v>
      </c>
      <c r="M138" s="16" t="s">
        <v>156</v>
      </c>
      <c r="N138" s="11" t="s">
        <v>157</v>
      </c>
      <c r="O138" s="66" t="s">
        <v>364</v>
      </c>
      <c r="P138" s="10" t="s">
        <v>542</v>
      </c>
      <c r="Q138" s="10" t="s">
        <v>1102</v>
      </c>
    </row>
    <row r="139" spans="1:17" s="65" customFormat="1" ht="75" x14ac:dyDescent="0.25">
      <c r="A139" s="49">
        <f t="shared" si="2"/>
        <v>134</v>
      </c>
      <c r="B139" s="14">
        <v>42361</v>
      </c>
      <c r="C139" s="14">
        <v>42361</v>
      </c>
      <c r="D139" s="9">
        <v>1438</v>
      </c>
      <c r="E139" s="61">
        <v>107001.85</v>
      </c>
      <c r="F139" s="61">
        <v>0</v>
      </c>
      <c r="G139" s="11" t="s">
        <v>84</v>
      </c>
      <c r="H139" s="11" t="s">
        <v>84</v>
      </c>
      <c r="I139" s="20" t="s">
        <v>19</v>
      </c>
      <c r="J139" s="10" t="s">
        <v>85</v>
      </c>
      <c r="K139" s="62" t="s">
        <v>14</v>
      </c>
      <c r="L139" s="62" t="s">
        <v>14</v>
      </c>
      <c r="M139" s="16" t="s">
        <v>86</v>
      </c>
      <c r="N139" s="11" t="s">
        <v>87</v>
      </c>
      <c r="O139" s="66" t="s">
        <v>365</v>
      </c>
      <c r="P139" s="10" t="s">
        <v>551</v>
      </c>
      <c r="Q139" s="10" t="s">
        <v>1103</v>
      </c>
    </row>
    <row r="140" spans="1:17" s="65" customFormat="1" ht="75" x14ac:dyDescent="0.25">
      <c r="A140" s="49">
        <f t="shared" si="2"/>
        <v>135</v>
      </c>
      <c r="B140" s="14">
        <v>42361</v>
      </c>
      <c r="C140" s="14">
        <v>42361</v>
      </c>
      <c r="D140" s="9">
        <v>3</v>
      </c>
      <c r="E140" s="61">
        <v>60000</v>
      </c>
      <c r="F140" s="61">
        <v>0</v>
      </c>
      <c r="G140" s="58" t="s">
        <v>159</v>
      </c>
      <c r="H140" s="58" t="s">
        <v>159</v>
      </c>
      <c r="I140" s="17" t="s">
        <v>160</v>
      </c>
      <c r="J140" s="10" t="s">
        <v>161</v>
      </c>
      <c r="K140" s="62" t="s">
        <v>14</v>
      </c>
      <c r="L140" s="62" t="s">
        <v>14</v>
      </c>
      <c r="M140" s="16" t="s">
        <v>162</v>
      </c>
      <c r="N140" s="11" t="s">
        <v>163</v>
      </c>
      <c r="O140" s="66" t="s">
        <v>366</v>
      </c>
      <c r="P140" s="10" t="s">
        <v>551</v>
      </c>
      <c r="Q140" s="10" t="s">
        <v>1104</v>
      </c>
    </row>
    <row r="141" spans="1:17" s="65" customFormat="1" ht="60" x14ac:dyDescent="0.25">
      <c r="A141" s="49">
        <f t="shared" si="2"/>
        <v>136</v>
      </c>
      <c r="B141" s="14">
        <v>42367</v>
      </c>
      <c r="C141" s="14">
        <v>42367</v>
      </c>
      <c r="D141" s="9">
        <v>1466</v>
      </c>
      <c r="E141" s="61">
        <v>96600</v>
      </c>
      <c r="F141" s="61">
        <v>0</v>
      </c>
      <c r="G141" s="11" t="s">
        <v>367</v>
      </c>
      <c r="H141" s="11" t="s">
        <v>367</v>
      </c>
      <c r="I141" s="20" t="s">
        <v>19</v>
      </c>
      <c r="J141" s="10" t="s">
        <v>368</v>
      </c>
      <c r="K141" s="62" t="s">
        <v>14</v>
      </c>
      <c r="L141" s="62" t="s">
        <v>14</v>
      </c>
      <c r="M141" s="16" t="s">
        <v>65</v>
      </c>
      <c r="N141" s="11" t="s">
        <v>369</v>
      </c>
      <c r="O141" s="66" t="s">
        <v>370</v>
      </c>
      <c r="P141" s="10" t="s">
        <v>540</v>
      </c>
      <c r="Q141" s="10" t="s">
        <v>1105</v>
      </c>
    </row>
    <row r="142" spans="1:17" s="65" customFormat="1" ht="60" x14ac:dyDescent="0.25">
      <c r="A142" s="49">
        <f t="shared" si="2"/>
        <v>137</v>
      </c>
      <c r="B142" s="14">
        <v>42368</v>
      </c>
      <c r="C142" s="14">
        <v>42368</v>
      </c>
      <c r="D142" s="9">
        <v>1557</v>
      </c>
      <c r="E142" s="61">
        <v>175116.4</v>
      </c>
      <c r="F142" s="61">
        <v>0</v>
      </c>
      <c r="G142" s="58" t="s">
        <v>316</v>
      </c>
      <c r="H142" s="58" t="s">
        <v>316</v>
      </c>
      <c r="I142" s="23" t="s">
        <v>19</v>
      </c>
      <c r="J142" s="10" t="s">
        <v>630</v>
      </c>
      <c r="K142" s="62" t="s">
        <v>14</v>
      </c>
      <c r="L142" s="62" t="s">
        <v>14</v>
      </c>
      <c r="M142" s="16" t="s">
        <v>317</v>
      </c>
      <c r="N142" s="11" t="s">
        <v>318</v>
      </c>
      <c r="O142" s="66" t="s">
        <v>371</v>
      </c>
      <c r="P142" s="10" t="s">
        <v>573</v>
      </c>
      <c r="Q142" s="10" t="s">
        <v>1106</v>
      </c>
    </row>
    <row r="143" spans="1:17" s="65" customFormat="1" ht="60" x14ac:dyDescent="0.25">
      <c r="A143" s="49">
        <f t="shared" si="2"/>
        <v>138</v>
      </c>
      <c r="B143" s="14">
        <v>42368</v>
      </c>
      <c r="C143" s="14">
        <v>42368</v>
      </c>
      <c r="D143" s="9">
        <v>1556</v>
      </c>
      <c r="E143" s="61">
        <v>101976</v>
      </c>
      <c r="F143" s="61">
        <v>0</v>
      </c>
      <c r="G143" s="11" t="s">
        <v>372</v>
      </c>
      <c r="H143" s="11" t="s">
        <v>372</v>
      </c>
      <c r="I143" s="20" t="s">
        <v>19</v>
      </c>
      <c r="J143" s="10" t="s">
        <v>59</v>
      </c>
      <c r="K143" s="62" t="s">
        <v>14</v>
      </c>
      <c r="L143" s="62" t="s">
        <v>14</v>
      </c>
      <c r="M143" s="16" t="s">
        <v>373</v>
      </c>
      <c r="N143" s="11" t="s">
        <v>374</v>
      </c>
      <c r="O143" s="66" t="s">
        <v>375</v>
      </c>
      <c r="P143" s="10" t="s">
        <v>542</v>
      </c>
      <c r="Q143" s="10" t="s">
        <v>1107</v>
      </c>
    </row>
    <row r="144" spans="1:17" s="65" customFormat="1" ht="60" x14ac:dyDescent="0.25">
      <c r="A144" s="49">
        <f t="shared" si="2"/>
        <v>139</v>
      </c>
      <c r="B144" s="14">
        <v>42369</v>
      </c>
      <c r="C144" s="14">
        <v>42369</v>
      </c>
      <c r="D144" s="9">
        <v>1560</v>
      </c>
      <c r="E144" s="15">
        <v>91658.73</v>
      </c>
      <c r="F144" s="15">
        <v>0</v>
      </c>
      <c r="G144" s="11" t="s">
        <v>757</v>
      </c>
      <c r="H144" s="11" t="s">
        <v>197</v>
      </c>
      <c r="I144" s="20" t="s">
        <v>19</v>
      </c>
      <c r="J144" s="10" t="s">
        <v>376</v>
      </c>
      <c r="K144" s="10" t="s">
        <v>14</v>
      </c>
      <c r="L144" s="10" t="s">
        <v>14</v>
      </c>
      <c r="M144" s="16" t="s">
        <v>15</v>
      </c>
      <c r="N144" s="11" t="s">
        <v>377</v>
      </c>
      <c r="O144" s="67" t="s">
        <v>378</v>
      </c>
      <c r="P144" s="10" t="s">
        <v>546</v>
      </c>
      <c r="Q144" s="10" t="s">
        <v>795</v>
      </c>
    </row>
    <row r="145" spans="1:17" s="65" customFormat="1" ht="75" x14ac:dyDescent="0.25">
      <c r="A145" s="49">
        <f t="shared" si="2"/>
        <v>140</v>
      </c>
      <c r="B145" s="14">
        <v>42369</v>
      </c>
      <c r="C145" s="14">
        <v>42369</v>
      </c>
      <c r="D145" s="9">
        <v>1561</v>
      </c>
      <c r="E145" s="61">
        <v>381526.68</v>
      </c>
      <c r="F145" s="61">
        <v>0</v>
      </c>
      <c r="G145" s="11" t="s">
        <v>178</v>
      </c>
      <c r="H145" s="11" t="s">
        <v>178</v>
      </c>
      <c r="I145" s="20" t="s">
        <v>19</v>
      </c>
      <c r="J145" s="10" t="s">
        <v>379</v>
      </c>
      <c r="K145" s="62" t="s">
        <v>14</v>
      </c>
      <c r="L145" s="62" t="s">
        <v>14</v>
      </c>
      <c r="M145" s="16" t="s">
        <v>180</v>
      </c>
      <c r="N145" s="11" t="s">
        <v>181</v>
      </c>
      <c r="O145" s="66" t="s">
        <v>380</v>
      </c>
      <c r="P145" s="10" t="s">
        <v>577</v>
      </c>
      <c r="Q145" s="10" t="s">
        <v>1296</v>
      </c>
    </row>
    <row r="146" spans="1:17" s="48" customFormat="1" ht="60" x14ac:dyDescent="0.25">
      <c r="A146" s="49">
        <f t="shared" si="2"/>
        <v>141</v>
      </c>
      <c r="B146" s="81">
        <v>42390</v>
      </c>
      <c r="C146" s="81">
        <v>42390</v>
      </c>
      <c r="D146" s="40">
        <v>2</v>
      </c>
      <c r="E146" s="41">
        <v>144212.44</v>
      </c>
      <c r="F146" s="41">
        <v>0</v>
      </c>
      <c r="G146" s="58" t="s">
        <v>383</v>
      </c>
      <c r="H146" s="58" t="s">
        <v>383</v>
      </c>
      <c r="I146" s="44" t="s">
        <v>118</v>
      </c>
      <c r="J146" s="49" t="s">
        <v>688</v>
      </c>
      <c r="K146" s="45" t="s">
        <v>14</v>
      </c>
      <c r="L146" s="45" t="s">
        <v>14</v>
      </c>
      <c r="M146" s="46" t="s">
        <v>385</v>
      </c>
      <c r="N146" s="58" t="s">
        <v>188</v>
      </c>
      <c r="O146" s="45" t="s">
        <v>386</v>
      </c>
      <c r="P146" s="49" t="s">
        <v>577</v>
      </c>
      <c r="Q146" s="10" t="s">
        <v>1345</v>
      </c>
    </row>
    <row r="147" spans="1:17" s="48" customFormat="1" ht="60" x14ac:dyDescent="0.25">
      <c r="A147" s="49">
        <f t="shared" si="2"/>
        <v>142</v>
      </c>
      <c r="B147" s="81">
        <v>42390</v>
      </c>
      <c r="C147" s="81">
        <v>42390</v>
      </c>
      <c r="D147" s="40">
        <v>30</v>
      </c>
      <c r="E147" s="15">
        <v>85904</v>
      </c>
      <c r="F147" s="15">
        <v>0</v>
      </c>
      <c r="G147" s="11" t="s">
        <v>340</v>
      </c>
      <c r="H147" s="58" t="s">
        <v>340</v>
      </c>
      <c r="I147" s="45" t="s">
        <v>387</v>
      </c>
      <c r="J147" s="49" t="s">
        <v>207</v>
      </c>
      <c r="K147" s="10" t="s">
        <v>14</v>
      </c>
      <c r="L147" s="10" t="s">
        <v>14</v>
      </c>
      <c r="M147" s="46" t="s">
        <v>388</v>
      </c>
      <c r="N147" s="58" t="s">
        <v>341</v>
      </c>
      <c r="O147" s="45" t="s">
        <v>389</v>
      </c>
      <c r="P147" s="49" t="s">
        <v>540</v>
      </c>
      <c r="Q147" s="10" t="s">
        <v>1345</v>
      </c>
    </row>
    <row r="148" spans="1:17" s="13" customFormat="1" ht="75" x14ac:dyDescent="0.25">
      <c r="A148" s="49">
        <f t="shared" si="2"/>
        <v>143</v>
      </c>
      <c r="B148" s="81">
        <v>42390</v>
      </c>
      <c r="C148" s="81">
        <v>42391</v>
      </c>
      <c r="D148" s="40">
        <v>1</v>
      </c>
      <c r="E148" s="41">
        <v>315000</v>
      </c>
      <c r="F148" s="41">
        <v>0</v>
      </c>
      <c r="G148" s="58" t="s">
        <v>390</v>
      </c>
      <c r="H148" s="58" t="s">
        <v>390</v>
      </c>
      <c r="I148" s="50" t="s">
        <v>118</v>
      </c>
      <c r="J148" s="45" t="s">
        <v>391</v>
      </c>
      <c r="K148" s="10" t="s">
        <v>14</v>
      </c>
      <c r="L148" s="10" t="s">
        <v>14</v>
      </c>
      <c r="M148" s="46" t="s">
        <v>45</v>
      </c>
      <c r="N148" s="58" t="s">
        <v>393</v>
      </c>
      <c r="O148" s="45" t="s">
        <v>394</v>
      </c>
      <c r="P148" s="45" t="s">
        <v>537</v>
      </c>
      <c r="Q148" s="10" t="s">
        <v>1346</v>
      </c>
    </row>
    <row r="149" spans="1:17" s="13" customFormat="1" ht="75" x14ac:dyDescent="0.25">
      <c r="A149" s="49">
        <f t="shared" si="2"/>
        <v>144</v>
      </c>
      <c r="B149" s="81">
        <v>42390</v>
      </c>
      <c r="C149" s="81">
        <v>42390</v>
      </c>
      <c r="D149" s="9">
        <v>31</v>
      </c>
      <c r="E149" s="15">
        <v>128614.3</v>
      </c>
      <c r="F149" s="15">
        <v>0</v>
      </c>
      <c r="G149" s="58" t="s">
        <v>259</v>
      </c>
      <c r="H149" s="58" t="s">
        <v>259</v>
      </c>
      <c r="I149" s="50" t="s">
        <v>387</v>
      </c>
      <c r="J149" s="49" t="s">
        <v>260</v>
      </c>
      <c r="K149" s="10" t="s">
        <v>14</v>
      </c>
      <c r="L149" s="10" t="s">
        <v>14</v>
      </c>
      <c r="M149" s="46" t="s">
        <v>109</v>
      </c>
      <c r="N149" s="58" t="s">
        <v>261</v>
      </c>
      <c r="O149" s="45" t="s">
        <v>396</v>
      </c>
      <c r="P149" s="49" t="s">
        <v>573</v>
      </c>
      <c r="Q149" s="10" t="s">
        <v>1347</v>
      </c>
    </row>
    <row r="150" spans="1:17" s="13" customFormat="1" ht="60" x14ac:dyDescent="0.25">
      <c r="A150" s="49">
        <f t="shared" si="2"/>
        <v>145</v>
      </c>
      <c r="B150" s="14">
        <v>42390</v>
      </c>
      <c r="C150" s="14">
        <v>42390</v>
      </c>
      <c r="D150" s="9">
        <v>32</v>
      </c>
      <c r="E150" s="15">
        <v>230382.34</v>
      </c>
      <c r="F150" s="15">
        <v>0</v>
      </c>
      <c r="G150" s="51" t="s">
        <v>302</v>
      </c>
      <c r="H150" s="58" t="s">
        <v>302</v>
      </c>
      <c r="I150" s="50" t="s">
        <v>387</v>
      </c>
      <c r="J150" s="49" t="s">
        <v>303</v>
      </c>
      <c r="K150" s="62" t="s">
        <v>26</v>
      </c>
      <c r="L150" s="62" t="s">
        <v>27</v>
      </c>
      <c r="M150" s="46" t="s">
        <v>397</v>
      </c>
      <c r="N150" s="58" t="s">
        <v>305</v>
      </c>
      <c r="O150" s="45" t="s">
        <v>398</v>
      </c>
      <c r="P150" s="49" t="s">
        <v>540</v>
      </c>
      <c r="Q150" s="10" t="s">
        <v>1348</v>
      </c>
    </row>
    <row r="151" spans="1:17" s="13" customFormat="1" ht="75" x14ac:dyDescent="0.25">
      <c r="A151" s="49">
        <f t="shared" si="2"/>
        <v>146</v>
      </c>
      <c r="B151" s="14">
        <v>42391</v>
      </c>
      <c r="C151" s="14">
        <v>42391</v>
      </c>
      <c r="D151" s="9">
        <v>48</v>
      </c>
      <c r="E151" s="15">
        <v>307602.31400000001</v>
      </c>
      <c r="F151" s="15">
        <v>0</v>
      </c>
      <c r="G151" s="11" t="s">
        <v>63</v>
      </c>
      <c r="H151" s="58" t="s">
        <v>63</v>
      </c>
      <c r="I151" s="50" t="s">
        <v>387</v>
      </c>
      <c r="J151" s="49" t="s">
        <v>311</v>
      </c>
      <c r="K151" s="10" t="s">
        <v>14</v>
      </c>
      <c r="L151" s="10" t="s">
        <v>14</v>
      </c>
      <c r="M151" s="46" t="s">
        <v>65</v>
      </c>
      <c r="N151" s="58" t="s">
        <v>66</v>
      </c>
      <c r="O151" s="45" t="s">
        <v>399</v>
      </c>
      <c r="P151" s="49" t="s">
        <v>562</v>
      </c>
      <c r="Q151" s="10" t="s">
        <v>1349</v>
      </c>
    </row>
    <row r="152" spans="1:17" s="13" customFormat="1" ht="75" x14ac:dyDescent="0.25">
      <c r="A152" s="49">
        <f t="shared" si="2"/>
        <v>147</v>
      </c>
      <c r="B152" s="14">
        <v>42391</v>
      </c>
      <c r="C152" s="14">
        <v>42391</v>
      </c>
      <c r="D152" s="9">
        <v>127</v>
      </c>
      <c r="E152" s="15">
        <v>137800.51</v>
      </c>
      <c r="F152" s="15">
        <v>0</v>
      </c>
      <c r="G152" s="58" t="s">
        <v>232</v>
      </c>
      <c r="H152" s="58" t="s">
        <v>232</v>
      </c>
      <c r="I152" s="23" t="s">
        <v>12</v>
      </c>
      <c r="J152" s="49" t="s">
        <v>240</v>
      </c>
      <c r="K152" s="10" t="s">
        <v>14</v>
      </c>
      <c r="L152" s="10" t="s">
        <v>14</v>
      </c>
      <c r="M152" s="24" t="s">
        <v>400</v>
      </c>
      <c r="N152" s="58" t="s">
        <v>234</v>
      </c>
      <c r="O152" s="45" t="s">
        <v>401</v>
      </c>
      <c r="P152" s="49" t="s">
        <v>562</v>
      </c>
      <c r="Q152" s="10" t="s">
        <v>1350</v>
      </c>
    </row>
    <row r="153" spans="1:17" s="48" customFormat="1" ht="60" x14ac:dyDescent="0.25">
      <c r="A153" s="49">
        <f t="shared" si="2"/>
        <v>148</v>
      </c>
      <c r="B153" s="81">
        <v>42395</v>
      </c>
      <c r="C153" s="81">
        <v>42395</v>
      </c>
      <c r="D153" s="40">
        <v>64</v>
      </c>
      <c r="E153" s="15">
        <v>243374.85</v>
      </c>
      <c r="F153" s="15">
        <v>0</v>
      </c>
      <c r="G153" s="83" t="s">
        <v>402</v>
      </c>
      <c r="H153" s="58" t="s">
        <v>402</v>
      </c>
      <c r="I153" s="45" t="s">
        <v>387</v>
      </c>
      <c r="J153" s="49" t="s">
        <v>403</v>
      </c>
      <c r="K153" s="10" t="s">
        <v>14</v>
      </c>
      <c r="L153" s="10" t="s">
        <v>14</v>
      </c>
      <c r="M153" s="46" t="s">
        <v>271</v>
      </c>
      <c r="N153" s="58" t="s">
        <v>405</v>
      </c>
      <c r="O153" s="45" t="s">
        <v>406</v>
      </c>
      <c r="P153" s="49" t="s">
        <v>577</v>
      </c>
      <c r="Q153" s="45" t="s">
        <v>1354</v>
      </c>
    </row>
    <row r="154" spans="1:17" s="48" customFormat="1" ht="60" x14ac:dyDescent="0.25">
      <c r="A154" s="49">
        <f t="shared" si="2"/>
        <v>149</v>
      </c>
      <c r="B154" s="81">
        <v>42395</v>
      </c>
      <c r="C154" s="81">
        <v>42396</v>
      </c>
      <c r="D154" s="40">
        <v>1</v>
      </c>
      <c r="E154" s="15">
        <f>338458</f>
        <v>338458</v>
      </c>
      <c r="F154" s="15">
        <v>25</v>
      </c>
      <c r="G154" s="83" t="s">
        <v>328</v>
      </c>
      <c r="H154" s="83" t="s">
        <v>328</v>
      </c>
      <c r="I154" s="44" t="s">
        <v>407</v>
      </c>
      <c r="J154" s="49" t="s">
        <v>483</v>
      </c>
      <c r="K154" s="10" t="s">
        <v>14</v>
      </c>
      <c r="L154" s="10" t="s">
        <v>14</v>
      </c>
      <c r="M154" s="46" t="s">
        <v>65</v>
      </c>
      <c r="N154" s="58" t="s">
        <v>330</v>
      </c>
      <c r="O154" s="45" t="s">
        <v>408</v>
      </c>
      <c r="P154" s="49" t="s">
        <v>542</v>
      </c>
      <c r="Q154" s="45" t="s">
        <v>1355</v>
      </c>
    </row>
    <row r="155" spans="1:17" s="48" customFormat="1" ht="75" x14ac:dyDescent="0.25">
      <c r="A155" s="49">
        <f t="shared" si="2"/>
        <v>150</v>
      </c>
      <c r="B155" s="81">
        <v>42409</v>
      </c>
      <c r="C155" s="81">
        <v>42409</v>
      </c>
      <c r="D155" s="40">
        <v>3</v>
      </c>
      <c r="E155" s="15">
        <v>163615.18</v>
      </c>
      <c r="F155" s="15">
        <v>0</v>
      </c>
      <c r="G155" s="83" t="s">
        <v>409</v>
      </c>
      <c r="H155" s="83" t="s">
        <v>409</v>
      </c>
      <c r="I155" s="44" t="s">
        <v>118</v>
      </c>
      <c r="J155" s="49" t="s">
        <v>410</v>
      </c>
      <c r="K155" s="10" t="s">
        <v>14</v>
      </c>
      <c r="L155" s="10" t="s">
        <v>14</v>
      </c>
      <c r="M155" s="46" t="s">
        <v>1373</v>
      </c>
      <c r="N155" s="58" t="s">
        <v>121</v>
      </c>
      <c r="O155" s="45" t="s">
        <v>412</v>
      </c>
      <c r="P155" s="49" t="s">
        <v>577</v>
      </c>
      <c r="Q155" s="45" t="s">
        <v>1356</v>
      </c>
    </row>
    <row r="156" spans="1:17" s="48" customFormat="1" ht="60" x14ac:dyDescent="0.25">
      <c r="A156" s="49">
        <f t="shared" si="2"/>
        <v>151</v>
      </c>
      <c r="B156" s="81">
        <v>42409</v>
      </c>
      <c r="C156" s="81">
        <v>42409</v>
      </c>
      <c r="D156" s="40">
        <v>111</v>
      </c>
      <c r="E156" s="15">
        <v>480001.2</v>
      </c>
      <c r="F156" s="15">
        <v>0</v>
      </c>
      <c r="G156" s="68" t="s">
        <v>413</v>
      </c>
      <c r="H156" s="68" t="s">
        <v>413</v>
      </c>
      <c r="I156" s="45" t="s">
        <v>387</v>
      </c>
      <c r="J156" s="49" t="s">
        <v>403</v>
      </c>
      <c r="K156" s="10" t="s">
        <v>14</v>
      </c>
      <c r="L156" s="10" t="s">
        <v>14</v>
      </c>
      <c r="M156" s="46" t="s">
        <v>114</v>
      </c>
      <c r="N156" s="58" t="s">
        <v>115</v>
      </c>
      <c r="O156" s="45" t="s">
        <v>415</v>
      </c>
      <c r="P156" s="49" t="s">
        <v>573</v>
      </c>
      <c r="Q156" s="45" t="s">
        <v>1353</v>
      </c>
    </row>
    <row r="157" spans="1:17" s="48" customFormat="1" ht="75" x14ac:dyDescent="0.25">
      <c r="A157" s="49">
        <f t="shared" si="2"/>
        <v>152</v>
      </c>
      <c r="B157" s="81">
        <v>42409</v>
      </c>
      <c r="C157" s="81">
        <v>42410</v>
      </c>
      <c r="D157" s="40">
        <v>2</v>
      </c>
      <c r="E157" s="15">
        <f>156890</f>
        <v>156890</v>
      </c>
      <c r="F157" s="15">
        <v>25</v>
      </c>
      <c r="G157" s="83" t="s">
        <v>328</v>
      </c>
      <c r="H157" s="83" t="s">
        <v>328</v>
      </c>
      <c r="I157" s="44" t="s">
        <v>407</v>
      </c>
      <c r="J157" s="49" t="s">
        <v>483</v>
      </c>
      <c r="K157" s="10" t="s">
        <v>14</v>
      </c>
      <c r="L157" s="10" t="s">
        <v>14</v>
      </c>
      <c r="M157" s="46" t="s">
        <v>65</v>
      </c>
      <c r="N157" s="58" t="s">
        <v>330</v>
      </c>
      <c r="O157" s="45" t="s">
        <v>416</v>
      </c>
      <c r="P157" s="49" t="s">
        <v>542</v>
      </c>
      <c r="Q157" s="45" t="s">
        <v>1351</v>
      </c>
    </row>
    <row r="158" spans="1:17" s="48" customFormat="1" ht="60" x14ac:dyDescent="0.25">
      <c r="A158" s="49">
        <f t="shared" si="2"/>
        <v>153</v>
      </c>
      <c r="B158" s="81">
        <v>42412</v>
      </c>
      <c r="C158" s="81">
        <v>42412</v>
      </c>
      <c r="D158" s="40">
        <v>140</v>
      </c>
      <c r="E158" s="15">
        <v>753783.88</v>
      </c>
      <c r="F158" s="15">
        <v>0</v>
      </c>
      <c r="G158" s="69" t="s">
        <v>417</v>
      </c>
      <c r="H158" s="69" t="s">
        <v>417</v>
      </c>
      <c r="I158" s="45" t="s">
        <v>387</v>
      </c>
      <c r="J158" s="49" t="s">
        <v>418</v>
      </c>
      <c r="K158" s="10" t="s">
        <v>14</v>
      </c>
      <c r="L158" s="10" t="s">
        <v>14</v>
      </c>
      <c r="M158" s="46" t="s">
        <v>65</v>
      </c>
      <c r="N158" s="58" t="s">
        <v>419</v>
      </c>
      <c r="O158" s="45" t="s">
        <v>420</v>
      </c>
      <c r="P158" s="49" t="s">
        <v>551</v>
      </c>
      <c r="Q158" s="45" t="s">
        <v>1299</v>
      </c>
    </row>
    <row r="159" spans="1:17" s="48" customFormat="1" ht="75" x14ac:dyDescent="0.25">
      <c r="A159" s="49">
        <f t="shared" si="2"/>
        <v>154</v>
      </c>
      <c r="B159" s="81">
        <v>42420</v>
      </c>
      <c r="C159" s="81">
        <v>42420</v>
      </c>
      <c r="D159" s="40">
        <v>177</v>
      </c>
      <c r="E159" s="15">
        <v>289270.73</v>
      </c>
      <c r="F159" s="15">
        <v>0</v>
      </c>
      <c r="G159" s="70" t="s">
        <v>354</v>
      </c>
      <c r="H159" s="70" t="s">
        <v>354</v>
      </c>
      <c r="I159" s="45" t="s">
        <v>387</v>
      </c>
      <c r="J159" s="45" t="s">
        <v>355</v>
      </c>
      <c r="K159" s="45" t="s">
        <v>14</v>
      </c>
      <c r="L159" s="45" t="s">
        <v>14</v>
      </c>
      <c r="M159" s="46" t="s">
        <v>1210</v>
      </c>
      <c r="N159" s="58" t="s">
        <v>356</v>
      </c>
      <c r="O159" s="47" t="s">
        <v>422</v>
      </c>
      <c r="P159" s="45" t="s">
        <v>542</v>
      </c>
      <c r="Q159" s="45" t="s">
        <v>1214</v>
      </c>
    </row>
    <row r="160" spans="1:17" s="48" customFormat="1" ht="75" x14ac:dyDescent="0.25">
      <c r="A160" s="49">
        <f t="shared" si="2"/>
        <v>155</v>
      </c>
      <c r="B160" s="81">
        <v>42420</v>
      </c>
      <c r="C160" s="81">
        <v>42420</v>
      </c>
      <c r="D160" s="40">
        <v>180</v>
      </c>
      <c r="E160" s="15">
        <v>179626.33</v>
      </c>
      <c r="F160" s="15">
        <v>0</v>
      </c>
      <c r="G160" s="42" t="s">
        <v>423</v>
      </c>
      <c r="H160" s="42" t="s">
        <v>423</v>
      </c>
      <c r="I160" s="45" t="s">
        <v>387</v>
      </c>
      <c r="J160" s="45" t="s">
        <v>424</v>
      </c>
      <c r="K160" s="45" t="s">
        <v>14</v>
      </c>
      <c r="L160" s="45" t="s">
        <v>14</v>
      </c>
      <c r="M160" s="46" t="s">
        <v>890</v>
      </c>
      <c r="N160" s="58" t="s">
        <v>425</v>
      </c>
      <c r="O160" s="47" t="s">
        <v>426</v>
      </c>
      <c r="P160" s="45" t="s">
        <v>577</v>
      </c>
      <c r="Q160" s="45" t="s">
        <v>1352</v>
      </c>
    </row>
    <row r="161" spans="1:17" s="48" customFormat="1" ht="75" x14ac:dyDescent="0.25">
      <c r="A161" s="49">
        <f t="shared" si="2"/>
        <v>156</v>
      </c>
      <c r="B161" s="81">
        <v>42420</v>
      </c>
      <c r="C161" s="81">
        <v>42420</v>
      </c>
      <c r="D161" s="40">
        <v>178</v>
      </c>
      <c r="E161" s="15">
        <v>225400</v>
      </c>
      <c r="F161" s="15">
        <v>0</v>
      </c>
      <c r="G161" s="42" t="s">
        <v>367</v>
      </c>
      <c r="H161" s="42" t="s">
        <v>367</v>
      </c>
      <c r="I161" s="45" t="s">
        <v>387</v>
      </c>
      <c r="J161" s="45" t="s">
        <v>368</v>
      </c>
      <c r="K161" s="45" t="s">
        <v>14</v>
      </c>
      <c r="L161" s="45" t="s">
        <v>14</v>
      </c>
      <c r="M161" s="46" t="s">
        <v>65</v>
      </c>
      <c r="N161" s="58" t="s">
        <v>369</v>
      </c>
      <c r="O161" s="47" t="s">
        <v>427</v>
      </c>
      <c r="P161" s="45" t="s">
        <v>542</v>
      </c>
      <c r="Q161" s="45" t="s">
        <v>1317</v>
      </c>
    </row>
    <row r="162" spans="1:17" s="48" customFormat="1" ht="75" x14ac:dyDescent="0.25">
      <c r="A162" s="49">
        <f t="shared" si="2"/>
        <v>157</v>
      </c>
      <c r="B162" s="14">
        <v>42420</v>
      </c>
      <c r="C162" s="14">
        <v>42420</v>
      </c>
      <c r="D162" s="9">
        <v>179</v>
      </c>
      <c r="E162" s="15">
        <v>237944</v>
      </c>
      <c r="F162" s="15">
        <v>0</v>
      </c>
      <c r="G162" s="42" t="s">
        <v>372</v>
      </c>
      <c r="H162" s="42" t="s">
        <v>372</v>
      </c>
      <c r="I162" s="45" t="s">
        <v>387</v>
      </c>
      <c r="J162" s="10" t="s">
        <v>59</v>
      </c>
      <c r="K162" s="45" t="s">
        <v>14</v>
      </c>
      <c r="L162" s="45" t="s">
        <v>14</v>
      </c>
      <c r="M162" s="16" t="s">
        <v>428</v>
      </c>
      <c r="N162" s="11" t="s">
        <v>429</v>
      </c>
      <c r="O162" s="52" t="s">
        <v>430</v>
      </c>
      <c r="P162" s="10" t="s">
        <v>542</v>
      </c>
      <c r="Q162" s="10" t="s">
        <v>1318</v>
      </c>
    </row>
    <row r="163" spans="1:17" s="53" customFormat="1" ht="75" x14ac:dyDescent="0.25">
      <c r="A163" s="49">
        <f t="shared" si="2"/>
        <v>158</v>
      </c>
      <c r="B163" s="14">
        <v>42426</v>
      </c>
      <c r="C163" s="14">
        <v>42426</v>
      </c>
      <c r="D163" s="9">
        <v>201</v>
      </c>
      <c r="E163" s="15">
        <v>2353689.06</v>
      </c>
      <c r="F163" s="15">
        <v>0</v>
      </c>
      <c r="G163" s="42" t="s">
        <v>431</v>
      </c>
      <c r="H163" s="42" t="s">
        <v>431</v>
      </c>
      <c r="I163" s="45" t="s">
        <v>387</v>
      </c>
      <c r="J163" s="10" t="s">
        <v>432</v>
      </c>
      <c r="K163" s="45" t="s">
        <v>14</v>
      </c>
      <c r="L163" s="45" t="s">
        <v>14</v>
      </c>
      <c r="M163" s="16" t="s">
        <v>433</v>
      </c>
      <c r="N163" s="11" t="s">
        <v>434</v>
      </c>
      <c r="O163" s="52" t="s">
        <v>435</v>
      </c>
      <c r="P163" s="10" t="s">
        <v>537</v>
      </c>
      <c r="Q163" s="10" t="s">
        <v>1316</v>
      </c>
    </row>
    <row r="164" spans="1:17" s="13" customFormat="1" ht="75" x14ac:dyDescent="0.25">
      <c r="A164" s="49">
        <f t="shared" si="2"/>
        <v>159</v>
      </c>
      <c r="B164" s="14">
        <v>42426</v>
      </c>
      <c r="C164" s="14">
        <v>42426</v>
      </c>
      <c r="D164" s="9">
        <v>194</v>
      </c>
      <c r="E164" s="15">
        <v>350000</v>
      </c>
      <c r="F164" s="15">
        <v>0</v>
      </c>
      <c r="G164" s="11" t="s">
        <v>436</v>
      </c>
      <c r="H164" s="11" t="s">
        <v>436</v>
      </c>
      <c r="I164" s="45" t="s">
        <v>387</v>
      </c>
      <c r="J164" s="10" t="s">
        <v>437</v>
      </c>
      <c r="K164" s="45" t="s">
        <v>14</v>
      </c>
      <c r="L164" s="45" t="s">
        <v>14</v>
      </c>
      <c r="M164" s="16" t="s">
        <v>867</v>
      </c>
      <c r="N164" s="11" t="s">
        <v>439</v>
      </c>
      <c r="O164" s="12" t="s">
        <v>440</v>
      </c>
      <c r="P164" s="10" t="s">
        <v>551</v>
      </c>
      <c r="Q164" s="10" t="s">
        <v>1314</v>
      </c>
    </row>
    <row r="165" spans="1:17" s="71" customFormat="1" ht="75" x14ac:dyDescent="0.25">
      <c r="A165" s="39">
        <f t="shared" si="2"/>
        <v>160</v>
      </c>
      <c r="B165" s="14">
        <v>42426</v>
      </c>
      <c r="C165" s="14">
        <v>42426</v>
      </c>
      <c r="D165" s="9">
        <v>200</v>
      </c>
      <c r="E165" s="15">
        <v>5358015.16</v>
      </c>
      <c r="F165" s="15">
        <v>0</v>
      </c>
      <c r="G165" s="84" t="s">
        <v>441</v>
      </c>
      <c r="H165" s="84" t="s">
        <v>441</v>
      </c>
      <c r="I165" s="10" t="s">
        <v>387</v>
      </c>
      <c r="J165" s="10" t="s">
        <v>391</v>
      </c>
      <c r="K165" s="10" t="s">
        <v>14</v>
      </c>
      <c r="L165" s="10" t="s">
        <v>14</v>
      </c>
      <c r="M165" s="10" t="s">
        <v>442</v>
      </c>
      <c r="N165" s="11" t="s">
        <v>443</v>
      </c>
      <c r="O165" s="10" t="s">
        <v>444</v>
      </c>
      <c r="P165" s="10" t="s">
        <v>537</v>
      </c>
      <c r="Q165" s="10" t="s">
        <v>1315</v>
      </c>
    </row>
    <row r="166" spans="1:17" s="13" customFormat="1" ht="75" x14ac:dyDescent="0.25">
      <c r="A166" s="49">
        <f t="shared" si="2"/>
        <v>161</v>
      </c>
      <c r="B166" s="14">
        <v>42429</v>
      </c>
      <c r="C166" s="14">
        <v>42429</v>
      </c>
      <c r="D166" s="9">
        <v>934</v>
      </c>
      <c r="E166" s="41">
        <v>600000</v>
      </c>
      <c r="F166" s="41">
        <v>0</v>
      </c>
      <c r="G166" s="83" t="s">
        <v>707</v>
      </c>
      <c r="H166" s="83" t="s">
        <v>707</v>
      </c>
      <c r="I166" s="23" t="s">
        <v>12</v>
      </c>
      <c r="J166" s="49" t="s">
        <v>445</v>
      </c>
      <c r="K166" s="45" t="s">
        <v>14</v>
      </c>
      <c r="L166" s="45" t="s">
        <v>14</v>
      </c>
      <c r="M166" s="45" t="s">
        <v>275</v>
      </c>
      <c r="N166" s="11" t="s">
        <v>447</v>
      </c>
      <c r="O166" s="45" t="s">
        <v>448</v>
      </c>
      <c r="P166" s="49" t="s">
        <v>551</v>
      </c>
      <c r="Q166" s="10" t="s">
        <v>1314</v>
      </c>
    </row>
    <row r="167" spans="1:17" s="13" customFormat="1" ht="75" x14ac:dyDescent="0.25">
      <c r="A167" s="39">
        <f t="shared" si="2"/>
        <v>162</v>
      </c>
      <c r="B167" s="14">
        <v>42430</v>
      </c>
      <c r="C167" s="14">
        <v>42430</v>
      </c>
      <c r="D167" s="9">
        <v>934</v>
      </c>
      <c r="E167" s="127">
        <v>-600000</v>
      </c>
      <c r="F167" s="15">
        <v>0</v>
      </c>
      <c r="G167" s="84" t="s">
        <v>707</v>
      </c>
      <c r="H167" s="84" t="s">
        <v>707</v>
      </c>
      <c r="I167" s="20" t="s">
        <v>12</v>
      </c>
      <c r="J167" s="39" t="s">
        <v>445</v>
      </c>
      <c r="K167" s="10" t="s">
        <v>14</v>
      </c>
      <c r="L167" s="10" t="s">
        <v>14</v>
      </c>
      <c r="M167" s="10" t="s">
        <v>275</v>
      </c>
      <c r="N167" s="11" t="s">
        <v>447</v>
      </c>
      <c r="O167" s="10" t="s">
        <v>448</v>
      </c>
      <c r="P167" s="39" t="s">
        <v>551</v>
      </c>
      <c r="Q167" s="10" t="s">
        <v>805</v>
      </c>
    </row>
    <row r="168" spans="1:17" s="71" customFormat="1" ht="75" x14ac:dyDescent="0.25">
      <c r="A168" s="49">
        <f t="shared" si="2"/>
        <v>163</v>
      </c>
      <c r="B168" s="14">
        <v>42451</v>
      </c>
      <c r="C168" s="14">
        <v>42451</v>
      </c>
      <c r="D168" s="9">
        <v>1277</v>
      </c>
      <c r="E168" s="15">
        <v>600000</v>
      </c>
      <c r="F168" s="15">
        <v>0</v>
      </c>
      <c r="G168" s="84" t="s">
        <v>707</v>
      </c>
      <c r="H168" s="84" t="s">
        <v>707</v>
      </c>
      <c r="I168" s="20" t="s">
        <v>12</v>
      </c>
      <c r="J168" s="39" t="s">
        <v>445</v>
      </c>
      <c r="K168" s="10" t="s">
        <v>14</v>
      </c>
      <c r="L168" s="10" t="s">
        <v>14</v>
      </c>
      <c r="M168" s="10" t="s">
        <v>275</v>
      </c>
      <c r="N168" s="11" t="s">
        <v>447</v>
      </c>
      <c r="O168" s="10" t="s">
        <v>448</v>
      </c>
      <c r="P168" s="39" t="s">
        <v>551</v>
      </c>
      <c r="Q168" s="10" t="s">
        <v>1324</v>
      </c>
    </row>
    <row r="169" spans="1:17" s="13" customFormat="1" ht="60" x14ac:dyDescent="0.25">
      <c r="A169" s="49">
        <f t="shared" si="2"/>
        <v>164</v>
      </c>
      <c r="B169" s="14">
        <v>42429</v>
      </c>
      <c r="C169" s="14">
        <v>42429</v>
      </c>
      <c r="D169" s="9">
        <v>203</v>
      </c>
      <c r="E169" s="15">
        <v>349118</v>
      </c>
      <c r="F169" s="15">
        <v>0</v>
      </c>
      <c r="G169" s="83" t="s">
        <v>449</v>
      </c>
      <c r="H169" s="83" t="s">
        <v>449</v>
      </c>
      <c r="I169" s="45" t="s">
        <v>387</v>
      </c>
      <c r="J169" s="49" t="s">
        <v>285</v>
      </c>
      <c r="K169" s="45" t="s">
        <v>26</v>
      </c>
      <c r="L169" s="45" t="s">
        <v>283</v>
      </c>
      <c r="M169" s="16" t="s">
        <v>194</v>
      </c>
      <c r="N169" s="11" t="s">
        <v>61</v>
      </c>
      <c r="O169" s="45" t="s">
        <v>450</v>
      </c>
      <c r="P169" s="49" t="s">
        <v>542</v>
      </c>
      <c r="Q169" s="10" t="s">
        <v>1323</v>
      </c>
    </row>
    <row r="170" spans="1:17" s="13" customFormat="1" ht="75" x14ac:dyDescent="0.25">
      <c r="A170" s="49">
        <f t="shared" si="2"/>
        <v>165</v>
      </c>
      <c r="B170" s="14">
        <v>42440</v>
      </c>
      <c r="C170" s="14">
        <v>42440</v>
      </c>
      <c r="D170" s="9">
        <v>265</v>
      </c>
      <c r="E170" s="15">
        <v>101436.71</v>
      </c>
      <c r="F170" s="15">
        <v>0</v>
      </c>
      <c r="G170" s="72" t="s">
        <v>451</v>
      </c>
      <c r="H170" s="72" t="s">
        <v>451</v>
      </c>
      <c r="I170" s="45" t="s">
        <v>387</v>
      </c>
      <c r="J170" s="73" t="s">
        <v>85</v>
      </c>
      <c r="K170" s="45" t="s">
        <v>14</v>
      </c>
      <c r="L170" s="45" t="s">
        <v>14</v>
      </c>
      <c r="M170" s="16" t="s">
        <v>86</v>
      </c>
      <c r="N170" s="11" t="s">
        <v>87</v>
      </c>
      <c r="O170" s="66" t="s">
        <v>453</v>
      </c>
      <c r="P170" s="73" t="s">
        <v>551</v>
      </c>
      <c r="Q170" s="10" t="s">
        <v>1193</v>
      </c>
    </row>
    <row r="171" spans="1:17" s="13" customFormat="1" ht="75" x14ac:dyDescent="0.25">
      <c r="A171" s="49">
        <f t="shared" si="2"/>
        <v>166</v>
      </c>
      <c r="B171" s="14">
        <v>42440</v>
      </c>
      <c r="C171" s="14">
        <v>42440</v>
      </c>
      <c r="D171" s="9">
        <v>264</v>
      </c>
      <c r="E171" s="15">
        <v>151000</v>
      </c>
      <c r="F171" s="15">
        <v>0</v>
      </c>
      <c r="G171" s="72" t="s">
        <v>454</v>
      </c>
      <c r="H171" s="72" t="s">
        <v>454</v>
      </c>
      <c r="I171" s="45" t="s">
        <v>387</v>
      </c>
      <c r="J171" s="73" t="s">
        <v>54</v>
      </c>
      <c r="K171" s="45" t="s">
        <v>14</v>
      </c>
      <c r="L171" s="45" t="s">
        <v>14</v>
      </c>
      <c r="M171" s="16" t="s">
        <v>939</v>
      </c>
      <c r="N171" s="11" t="s">
        <v>229</v>
      </c>
      <c r="O171" s="66" t="s">
        <v>455</v>
      </c>
      <c r="P171" s="73" t="s">
        <v>551</v>
      </c>
      <c r="Q171" s="10" t="s">
        <v>1322</v>
      </c>
    </row>
    <row r="172" spans="1:17" s="13" customFormat="1" ht="75" x14ac:dyDescent="0.25">
      <c r="A172" s="49">
        <f t="shared" si="2"/>
        <v>167</v>
      </c>
      <c r="B172" s="14">
        <v>42440</v>
      </c>
      <c r="C172" s="14">
        <v>42440</v>
      </c>
      <c r="D172" s="9">
        <v>266</v>
      </c>
      <c r="E172" s="41">
        <v>63000</v>
      </c>
      <c r="F172" s="41">
        <v>0</v>
      </c>
      <c r="G172" s="72" t="s">
        <v>456</v>
      </c>
      <c r="H172" s="72" t="s">
        <v>456</v>
      </c>
      <c r="I172" s="45" t="s">
        <v>387</v>
      </c>
      <c r="J172" s="73" t="s">
        <v>39</v>
      </c>
      <c r="K172" s="45" t="s">
        <v>26</v>
      </c>
      <c r="L172" s="45" t="s">
        <v>248</v>
      </c>
      <c r="M172" s="16" t="s">
        <v>141</v>
      </c>
      <c r="N172" s="11" t="s">
        <v>458</v>
      </c>
      <c r="O172" s="66" t="s">
        <v>459</v>
      </c>
      <c r="P172" s="73" t="s">
        <v>542</v>
      </c>
      <c r="Q172" s="73" t="s">
        <v>1321</v>
      </c>
    </row>
    <row r="173" spans="1:17" s="13" customFormat="1" ht="60" x14ac:dyDescent="0.25">
      <c r="A173" s="49">
        <f t="shared" si="2"/>
        <v>168</v>
      </c>
      <c r="B173" s="14">
        <v>42440</v>
      </c>
      <c r="C173" s="14">
        <v>42440</v>
      </c>
      <c r="D173" s="9">
        <v>4</v>
      </c>
      <c r="E173" s="41">
        <v>336495.7</v>
      </c>
      <c r="F173" s="41">
        <v>0</v>
      </c>
      <c r="G173" s="83" t="s">
        <v>460</v>
      </c>
      <c r="H173" s="83" t="s">
        <v>460</v>
      </c>
      <c r="I173" s="50" t="s">
        <v>118</v>
      </c>
      <c r="J173" s="73" t="s">
        <v>384</v>
      </c>
      <c r="K173" s="45" t="s">
        <v>14</v>
      </c>
      <c r="L173" s="45" t="s">
        <v>14</v>
      </c>
      <c r="M173" s="16" t="s">
        <v>385</v>
      </c>
      <c r="N173" s="11" t="s">
        <v>188</v>
      </c>
      <c r="O173" s="45" t="s">
        <v>461</v>
      </c>
      <c r="P173" s="73" t="s">
        <v>573</v>
      </c>
      <c r="Q173" s="73" t="s">
        <v>1320</v>
      </c>
    </row>
    <row r="174" spans="1:17" s="13" customFormat="1" ht="75" x14ac:dyDescent="0.25">
      <c r="A174" s="49">
        <f t="shared" si="2"/>
        <v>169</v>
      </c>
      <c r="B174" s="14">
        <v>42440</v>
      </c>
      <c r="C174" s="14">
        <v>42440</v>
      </c>
      <c r="D174" s="9">
        <v>267</v>
      </c>
      <c r="E174" s="41">
        <v>97000</v>
      </c>
      <c r="F174" s="41">
        <v>0</v>
      </c>
      <c r="G174" s="72" t="s">
        <v>200</v>
      </c>
      <c r="H174" s="72" t="s">
        <v>200</v>
      </c>
      <c r="I174" s="45" t="s">
        <v>387</v>
      </c>
      <c r="J174" s="73" t="s">
        <v>201</v>
      </c>
      <c r="K174" s="45" t="s">
        <v>14</v>
      </c>
      <c r="L174" s="45" t="s">
        <v>14</v>
      </c>
      <c r="M174" s="16" t="s">
        <v>1210</v>
      </c>
      <c r="N174" s="11" t="s">
        <v>203</v>
      </c>
      <c r="O174" s="66" t="s">
        <v>462</v>
      </c>
      <c r="P174" s="73" t="s">
        <v>551</v>
      </c>
      <c r="Q174" s="73" t="s">
        <v>1213</v>
      </c>
    </row>
    <row r="175" spans="1:17" s="13" customFormat="1" ht="75" x14ac:dyDescent="0.25">
      <c r="A175" s="49">
        <f t="shared" si="2"/>
        <v>170</v>
      </c>
      <c r="B175" s="56">
        <v>42443</v>
      </c>
      <c r="C175" s="56">
        <v>42443</v>
      </c>
      <c r="D175" s="9">
        <v>275</v>
      </c>
      <c r="E175" s="41">
        <v>1751828.65</v>
      </c>
      <c r="F175" s="41">
        <v>0</v>
      </c>
      <c r="G175" s="72" t="s">
        <v>463</v>
      </c>
      <c r="H175" s="72" t="s">
        <v>463</v>
      </c>
      <c r="I175" s="45" t="s">
        <v>387</v>
      </c>
      <c r="J175" s="45" t="s">
        <v>432</v>
      </c>
      <c r="K175" s="45" t="s">
        <v>14</v>
      </c>
      <c r="L175" s="45" t="s">
        <v>14</v>
      </c>
      <c r="M175" s="16" t="s">
        <v>40</v>
      </c>
      <c r="N175" s="11" t="s">
        <v>464</v>
      </c>
      <c r="O175" s="45" t="s">
        <v>465</v>
      </c>
      <c r="P175" s="45" t="s">
        <v>537</v>
      </c>
      <c r="Q175" s="45" t="s">
        <v>1319</v>
      </c>
    </row>
    <row r="176" spans="1:17" s="13" customFormat="1" ht="75" x14ac:dyDescent="0.25">
      <c r="A176" s="49">
        <f t="shared" si="2"/>
        <v>171</v>
      </c>
      <c r="B176" s="56">
        <v>42445</v>
      </c>
      <c r="C176" s="56">
        <v>42445</v>
      </c>
      <c r="D176" s="9">
        <v>1175</v>
      </c>
      <c r="E176" s="41">
        <v>360000</v>
      </c>
      <c r="F176" s="41">
        <v>0</v>
      </c>
      <c r="G176" s="57" t="s">
        <v>332</v>
      </c>
      <c r="H176" s="57" t="s">
        <v>332</v>
      </c>
      <c r="I176" s="23" t="s">
        <v>12</v>
      </c>
      <c r="J176" s="10" t="s">
        <v>186</v>
      </c>
      <c r="K176" s="45" t="s">
        <v>14</v>
      </c>
      <c r="L176" s="45" t="s">
        <v>14</v>
      </c>
      <c r="M176" s="16" t="s">
        <v>466</v>
      </c>
      <c r="N176" s="11" t="s">
        <v>229</v>
      </c>
      <c r="O176" s="66" t="s">
        <v>467</v>
      </c>
      <c r="P176" s="10" t="s">
        <v>573</v>
      </c>
      <c r="Q176" s="10" t="s">
        <v>1203</v>
      </c>
    </row>
    <row r="177" spans="1:17" s="13" customFormat="1" ht="60" x14ac:dyDescent="0.25">
      <c r="A177" s="49">
        <f t="shared" si="2"/>
        <v>172</v>
      </c>
      <c r="B177" s="56">
        <v>42446</v>
      </c>
      <c r="C177" s="56">
        <v>42446</v>
      </c>
      <c r="D177" s="9">
        <v>306</v>
      </c>
      <c r="E177" s="41">
        <v>60000</v>
      </c>
      <c r="F177" s="41">
        <v>0</v>
      </c>
      <c r="G177" s="58" t="s">
        <v>468</v>
      </c>
      <c r="H177" s="58" t="s">
        <v>468</v>
      </c>
      <c r="I177" s="45" t="s">
        <v>387</v>
      </c>
      <c r="J177" s="10" t="s">
        <v>403</v>
      </c>
      <c r="K177" s="45" t="s">
        <v>14</v>
      </c>
      <c r="L177" s="45" t="s">
        <v>14</v>
      </c>
      <c r="M177" s="45" t="s">
        <v>773</v>
      </c>
      <c r="N177" s="11" t="s">
        <v>470</v>
      </c>
      <c r="O177" s="66" t="s">
        <v>471</v>
      </c>
      <c r="P177" s="10" t="s">
        <v>577</v>
      </c>
      <c r="Q177" s="10" t="s">
        <v>1204</v>
      </c>
    </row>
    <row r="178" spans="1:17" s="13" customFormat="1" ht="60" x14ac:dyDescent="0.25">
      <c r="A178" s="49">
        <f t="shared" si="2"/>
        <v>173</v>
      </c>
      <c r="B178" s="14">
        <v>42446</v>
      </c>
      <c r="C178" s="14">
        <v>42446</v>
      </c>
      <c r="D178" s="9">
        <v>307</v>
      </c>
      <c r="E178" s="15">
        <v>135000</v>
      </c>
      <c r="F178" s="15">
        <v>0</v>
      </c>
      <c r="G178" s="72" t="s">
        <v>472</v>
      </c>
      <c r="H178" s="72" t="s">
        <v>472</v>
      </c>
      <c r="I178" s="45" t="s">
        <v>387</v>
      </c>
      <c r="J178" s="10" t="s">
        <v>403</v>
      </c>
      <c r="K178" s="45" t="s">
        <v>14</v>
      </c>
      <c r="L178" s="45" t="s">
        <v>14</v>
      </c>
      <c r="M178" s="45" t="s">
        <v>1414</v>
      </c>
      <c r="N178" s="11" t="s">
        <v>61</v>
      </c>
      <c r="O178" s="66" t="s">
        <v>474</v>
      </c>
      <c r="P178" s="10" t="s">
        <v>546</v>
      </c>
      <c r="Q178" s="10" t="s">
        <v>1205</v>
      </c>
    </row>
    <row r="179" spans="1:17" s="13" customFormat="1" ht="75" x14ac:dyDescent="0.25">
      <c r="A179" s="49">
        <f t="shared" si="2"/>
        <v>174</v>
      </c>
      <c r="B179" s="14">
        <v>42450</v>
      </c>
      <c r="C179" s="14">
        <v>42450</v>
      </c>
      <c r="D179" s="9">
        <v>323</v>
      </c>
      <c r="E179" s="15">
        <v>213870.36</v>
      </c>
      <c r="F179" s="15">
        <v>0</v>
      </c>
      <c r="G179" s="74" t="s">
        <v>757</v>
      </c>
      <c r="H179" s="74" t="s">
        <v>757</v>
      </c>
      <c r="I179" s="10" t="s">
        <v>387</v>
      </c>
      <c r="J179" s="10" t="s">
        <v>376</v>
      </c>
      <c r="K179" s="10" t="s">
        <v>14</v>
      </c>
      <c r="L179" s="10" t="s">
        <v>14</v>
      </c>
      <c r="M179" s="10" t="s">
        <v>15</v>
      </c>
      <c r="N179" s="11" t="s">
        <v>476</v>
      </c>
      <c r="O179" s="67" t="s">
        <v>477</v>
      </c>
      <c r="P179" s="10" t="s">
        <v>546</v>
      </c>
      <c r="Q179" s="10" t="s">
        <v>795</v>
      </c>
    </row>
    <row r="180" spans="1:17" s="13" customFormat="1" ht="60" x14ac:dyDescent="0.25">
      <c r="A180" s="49">
        <f t="shared" si="2"/>
        <v>175</v>
      </c>
      <c r="B180" s="14">
        <v>42450</v>
      </c>
      <c r="C180" s="14">
        <v>42450</v>
      </c>
      <c r="D180" s="9">
        <v>322</v>
      </c>
      <c r="E180" s="15">
        <v>338211.25</v>
      </c>
      <c r="F180" s="15">
        <v>0</v>
      </c>
      <c r="G180" s="147" t="s">
        <v>1788</v>
      </c>
      <c r="H180" s="58" t="s">
        <v>478</v>
      </c>
      <c r="I180" s="45" t="s">
        <v>387</v>
      </c>
      <c r="J180" s="45" t="s">
        <v>479</v>
      </c>
      <c r="K180" s="45" t="s">
        <v>14</v>
      </c>
      <c r="L180" s="45" t="s">
        <v>14</v>
      </c>
      <c r="M180" s="45" t="s">
        <v>887</v>
      </c>
      <c r="N180" s="11" t="s">
        <v>480</v>
      </c>
      <c r="O180" s="66" t="s">
        <v>481</v>
      </c>
      <c r="P180" s="45" t="s">
        <v>562</v>
      </c>
      <c r="Q180" s="45" t="s">
        <v>1206</v>
      </c>
    </row>
    <row r="181" spans="1:17" s="13" customFormat="1" ht="60" x14ac:dyDescent="0.25">
      <c r="A181" s="49">
        <f t="shared" si="2"/>
        <v>176</v>
      </c>
      <c r="B181" s="14">
        <v>42450</v>
      </c>
      <c r="C181" s="14">
        <v>42450</v>
      </c>
      <c r="D181" s="9">
        <v>321</v>
      </c>
      <c r="E181" s="15">
        <v>511095</v>
      </c>
      <c r="F181" s="15">
        <v>0</v>
      </c>
      <c r="G181" s="58" t="s">
        <v>482</v>
      </c>
      <c r="H181" s="58" t="s">
        <v>482</v>
      </c>
      <c r="I181" s="45" t="s">
        <v>387</v>
      </c>
      <c r="J181" s="10" t="s">
        <v>483</v>
      </c>
      <c r="K181" s="45" t="s">
        <v>14</v>
      </c>
      <c r="L181" s="45" t="s">
        <v>14</v>
      </c>
      <c r="M181" s="45" t="s">
        <v>40</v>
      </c>
      <c r="N181" s="11" t="s">
        <v>286</v>
      </c>
      <c r="O181" s="66" t="s">
        <v>484</v>
      </c>
      <c r="P181" s="10" t="s">
        <v>542</v>
      </c>
      <c r="Q181" s="10" t="s">
        <v>1207</v>
      </c>
    </row>
    <row r="182" spans="1:17" s="13" customFormat="1" ht="60" x14ac:dyDescent="0.25">
      <c r="A182" s="49">
        <f t="shared" si="2"/>
        <v>177</v>
      </c>
      <c r="B182" s="14">
        <v>42464</v>
      </c>
      <c r="C182" s="14">
        <v>42464</v>
      </c>
      <c r="D182" s="9">
        <v>406</v>
      </c>
      <c r="E182" s="41">
        <v>65945.399999999994</v>
      </c>
      <c r="F182" s="41">
        <v>0</v>
      </c>
      <c r="G182" s="11" t="s">
        <v>485</v>
      </c>
      <c r="H182" s="11" t="s">
        <v>485</v>
      </c>
      <c r="I182" s="45" t="s">
        <v>387</v>
      </c>
      <c r="J182" s="45" t="s">
        <v>486</v>
      </c>
      <c r="K182" s="45" t="s">
        <v>14</v>
      </c>
      <c r="L182" s="45" t="s">
        <v>14</v>
      </c>
      <c r="M182" s="16" t="s">
        <v>912</v>
      </c>
      <c r="N182" s="11" t="s">
        <v>487</v>
      </c>
      <c r="O182" s="12" t="s">
        <v>488</v>
      </c>
      <c r="P182" s="45" t="s">
        <v>542</v>
      </c>
      <c r="Q182" s="45" t="s">
        <v>1093</v>
      </c>
    </row>
    <row r="183" spans="1:17" s="13" customFormat="1" ht="60" x14ac:dyDescent="0.25">
      <c r="A183" s="49">
        <f t="shared" si="2"/>
        <v>178</v>
      </c>
      <c r="B183" s="14">
        <v>42464</v>
      </c>
      <c r="C183" s="14">
        <v>42464</v>
      </c>
      <c r="D183" s="9">
        <v>407</v>
      </c>
      <c r="E183" s="41">
        <v>150281.5</v>
      </c>
      <c r="F183" s="41">
        <v>0</v>
      </c>
      <c r="G183" s="11" t="s">
        <v>489</v>
      </c>
      <c r="H183" s="11" t="s">
        <v>489</v>
      </c>
      <c r="I183" s="20" t="s">
        <v>387</v>
      </c>
      <c r="J183" s="45" t="s">
        <v>39</v>
      </c>
      <c r="K183" s="45" t="s">
        <v>14</v>
      </c>
      <c r="L183" s="45" t="s">
        <v>14</v>
      </c>
      <c r="M183" s="16" t="s">
        <v>965</v>
      </c>
      <c r="N183" s="11" t="s">
        <v>490</v>
      </c>
      <c r="O183" s="12" t="s">
        <v>491</v>
      </c>
      <c r="P183" s="45" t="s">
        <v>542</v>
      </c>
      <c r="Q183" s="45" t="s">
        <v>1094</v>
      </c>
    </row>
    <row r="184" spans="1:17" s="13" customFormat="1" ht="75" x14ac:dyDescent="0.25">
      <c r="A184" s="49">
        <f t="shared" si="2"/>
        <v>179</v>
      </c>
      <c r="B184" s="14">
        <v>42465</v>
      </c>
      <c r="C184" s="14">
        <v>42465</v>
      </c>
      <c r="D184" s="9">
        <v>1</v>
      </c>
      <c r="E184" s="41">
        <v>29697.18</v>
      </c>
      <c r="F184" s="41">
        <v>0</v>
      </c>
      <c r="G184" s="11" t="s">
        <v>159</v>
      </c>
      <c r="H184" s="11" t="s">
        <v>159</v>
      </c>
      <c r="I184" s="20" t="s">
        <v>160</v>
      </c>
      <c r="J184" s="45" t="s">
        <v>161</v>
      </c>
      <c r="K184" s="45" t="s">
        <v>14</v>
      </c>
      <c r="L184" s="45" t="s">
        <v>14</v>
      </c>
      <c r="M184" s="16" t="s">
        <v>492</v>
      </c>
      <c r="N184" s="11" t="s">
        <v>163</v>
      </c>
      <c r="O184" s="12" t="s">
        <v>493</v>
      </c>
      <c r="P184" s="45" t="s">
        <v>551</v>
      </c>
      <c r="Q184" s="45" t="s">
        <v>1095</v>
      </c>
    </row>
    <row r="185" spans="1:17" s="13" customFormat="1" ht="75" x14ac:dyDescent="0.25">
      <c r="A185" s="49">
        <f t="shared" si="2"/>
        <v>180</v>
      </c>
      <c r="B185" s="14">
        <v>42465</v>
      </c>
      <c r="C185" s="14">
        <v>42465</v>
      </c>
      <c r="D185" s="9">
        <v>412</v>
      </c>
      <c r="E185" s="41">
        <v>180847.98</v>
      </c>
      <c r="F185" s="41">
        <v>0</v>
      </c>
      <c r="G185" s="11" t="s">
        <v>494</v>
      </c>
      <c r="H185" s="11" t="s">
        <v>494</v>
      </c>
      <c r="I185" s="20" t="s">
        <v>387</v>
      </c>
      <c r="J185" s="45" t="s">
        <v>495</v>
      </c>
      <c r="K185" s="45" t="s">
        <v>14</v>
      </c>
      <c r="L185" s="45" t="s">
        <v>14</v>
      </c>
      <c r="M185" s="16" t="s">
        <v>50</v>
      </c>
      <c r="N185" s="11" t="s">
        <v>497</v>
      </c>
      <c r="O185" s="12" t="s">
        <v>498</v>
      </c>
      <c r="P185" s="45" t="s">
        <v>546</v>
      </c>
      <c r="Q185" s="45" t="s">
        <v>1096</v>
      </c>
    </row>
    <row r="186" spans="1:17" s="59" customFormat="1" ht="75" x14ac:dyDescent="0.25">
      <c r="A186" s="49">
        <f t="shared" si="2"/>
        <v>181</v>
      </c>
      <c r="B186" s="14">
        <v>42473</v>
      </c>
      <c r="C186" s="14">
        <v>42473</v>
      </c>
      <c r="D186" s="9">
        <v>432</v>
      </c>
      <c r="E186" s="41">
        <v>63000</v>
      </c>
      <c r="F186" s="41">
        <v>0</v>
      </c>
      <c r="G186" s="11" t="s">
        <v>499</v>
      </c>
      <c r="H186" s="11" t="s">
        <v>499</v>
      </c>
      <c r="I186" s="20" t="s">
        <v>387</v>
      </c>
      <c r="J186" s="45" t="s">
        <v>39</v>
      </c>
      <c r="K186" s="45" t="s">
        <v>26</v>
      </c>
      <c r="L186" s="45" t="s">
        <v>248</v>
      </c>
      <c r="M186" s="16" t="s">
        <v>933</v>
      </c>
      <c r="N186" s="11" t="s">
        <v>501</v>
      </c>
      <c r="O186" s="12" t="s">
        <v>502</v>
      </c>
      <c r="P186" s="45" t="s">
        <v>542</v>
      </c>
      <c r="Q186" s="45" t="s">
        <v>1097</v>
      </c>
    </row>
    <row r="187" spans="1:17" s="59" customFormat="1" ht="60" x14ac:dyDescent="0.25">
      <c r="A187" s="49">
        <f t="shared" si="2"/>
        <v>182</v>
      </c>
      <c r="B187" s="14">
        <v>42473</v>
      </c>
      <c r="C187" s="14">
        <v>42473</v>
      </c>
      <c r="D187" s="9">
        <v>431</v>
      </c>
      <c r="E187" s="41">
        <v>24345.56</v>
      </c>
      <c r="F187" s="41">
        <v>0</v>
      </c>
      <c r="G187" s="11" t="s">
        <v>503</v>
      </c>
      <c r="H187" s="11" t="s">
        <v>503</v>
      </c>
      <c r="I187" s="20" t="s">
        <v>387</v>
      </c>
      <c r="J187" s="45" t="s">
        <v>504</v>
      </c>
      <c r="K187" s="45" t="s">
        <v>14</v>
      </c>
      <c r="L187" s="45" t="s">
        <v>14</v>
      </c>
      <c r="M187" s="16" t="s">
        <v>104</v>
      </c>
      <c r="N187" s="11" t="s">
        <v>121</v>
      </c>
      <c r="O187" s="12" t="s">
        <v>505</v>
      </c>
      <c r="P187" s="45" t="s">
        <v>542</v>
      </c>
      <c r="Q187" s="45" t="s">
        <v>1098</v>
      </c>
    </row>
    <row r="188" spans="1:17" s="59" customFormat="1" ht="75" x14ac:dyDescent="0.25">
      <c r="A188" s="49">
        <f t="shared" si="2"/>
        <v>183</v>
      </c>
      <c r="B188" s="14">
        <v>42474</v>
      </c>
      <c r="C188" s="14">
        <v>42474</v>
      </c>
      <c r="D188" s="9">
        <v>437</v>
      </c>
      <c r="E188" s="15">
        <v>164000</v>
      </c>
      <c r="F188" s="15">
        <v>0</v>
      </c>
      <c r="G188" s="11" t="s">
        <v>436</v>
      </c>
      <c r="H188" s="11" t="s">
        <v>436</v>
      </c>
      <c r="I188" s="45" t="s">
        <v>387</v>
      </c>
      <c r="J188" s="10" t="s">
        <v>437</v>
      </c>
      <c r="K188" s="45" t="s">
        <v>14</v>
      </c>
      <c r="L188" s="45" t="s">
        <v>14</v>
      </c>
      <c r="M188" s="16" t="s">
        <v>1276</v>
      </c>
      <c r="N188" s="11" t="s">
        <v>439</v>
      </c>
      <c r="O188" s="12" t="s">
        <v>507</v>
      </c>
      <c r="P188" s="10" t="s">
        <v>551</v>
      </c>
      <c r="Q188" s="10" t="s">
        <v>1099</v>
      </c>
    </row>
    <row r="189" spans="1:17" s="59" customFormat="1" ht="60" x14ac:dyDescent="0.25">
      <c r="A189" s="49">
        <f t="shared" si="2"/>
        <v>184</v>
      </c>
      <c r="B189" s="14">
        <v>42478</v>
      </c>
      <c r="C189" s="14">
        <v>42478</v>
      </c>
      <c r="D189" s="9">
        <v>450</v>
      </c>
      <c r="E189" s="15">
        <v>153000</v>
      </c>
      <c r="F189" s="15">
        <v>0</v>
      </c>
      <c r="G189" s="72" t="s">
        <v>508</v>
      </c>
      <c r="H189" s="72" t="s">
        <v>508</v>
      </c>
      <c r="I189" s="45" t="s">
        <v>387</v>
      </c>
      <c r="J189" s="10" t="s">
        <v>509</v>
      </c>
      <c r="K189" s="45" t="s">
        <v>14</v>
      </c>
      <c r="L189" s="45" t="s">
        <v>14</v>
      </c>
      <c r="M189" s="16" t="s">
        <v>939</v>
      </c>
      <c r="N189" s="11" t="s">
        <v>510</v>
      </c>
      <c r="O189" s="55" t="s">
        <v>511</v>
      </c>
      <c r="P189" s="10" t="s">
        <v>542</v>
      </c>
      <c r="Q189" s="10" t="s">
        <v>1100</v>
      </c>
    </row>
    <row r="190" spans="1:17" s="59" customFormat="1" ht="75" x14ac:dyDescent="0.25">
      <c r="A190" s="49">
        <f t="shared" si="2"/>
        <v>185</v>
      </c>
      <c r="B190" s="14">
        <v>42478</v>
      </c>
      <c r="C190" s="14">
        <v>42478</v>
      </c>
      <c r="D190" s="9">
        <v>451</v>
      </c>
      <c r="E190" s="15">
        <v>419128.09</v>
      </c>
      <c r="F190" s="15">
        <v>0</v>
      </c>
      <c r="G190" s="42" t="s">
        <v>423</v>
      </c>
      <c r="H190" s="42" t="s">
        <v>423</v>
      </c>
      <c r="I190" s="45" t="s">
        <v>387</v>
      </c>
      <c r="J190" s="10" t="s">
        <v>424</v>
      </c>
      <c r="K190" s="45" t="s">
        <v>14</v>
      </c>
      <c r="L190" s="45" t="s">
        <v>14</v>
      </c>
      <c r="M190" s="46" t="s">
        <v>65</v>
      </c>
      <c r="N190" s="11" t="s">
        <v>425</v>
      </c>
      <c r="O190" s="66" t="s">
        <v>512</v>
      </c>
      <c r="P190" s="10" t="s">
        <v>577</v>
      </c>
      <c r="Q190" s="10" t="s">
        <v>1078</v>
      </c>
    </row>
    <row r="191" spans="1:17" s="59" customFormat="1" ht="60" x14ac:dyDescent="0.25">
      <c r="A191" s="49">
        <f t="shared" si="2"/>
        <v>186</v>
      </c>
      <c r="B191" s="14">
        <v>42480</v>
      </c>
      <c r="C191" s="14">
        <v>42480</v>
      </c>
      <c r="D191" s="9">
        <v>459</v>
      </c>
      <c r="E191" s="15">
        <v>396000</v>
      </c>
      <c r="F191" s="15">
        <v>0</v>
      </c>
      <c r="G191" s="68" t="s">
        <v>413</v>
      </c>
      <c r="H191" s="68" t="s">
        <v>413</v>
      </c>
      <c r="I191" s="45" t="s">
        <v>387</v>
      </c>
      <c r="J191" s="10" t="s">
        <v>403</v>
      </c>
      <c r="K191" s="45" t="s">
        <v>14</v>
      </c>
      <c r="L191" s="45" t="s">
        <v>14</v>
      </c>
      <c r="M191" s="16" t="s">
        <v>114</v>
      </c>
      <c r="N191" s="11" t="s">
        <v>115</v>
      </c>
      <c r="O191" s="55" t="s">
        <v>513</v>
      </c>
      <c r="P191" s="10" t="s">
        <v>573</v>
      </c>
      <c r="Q191" s="10" t="s">
        <v>1079</v>
      </c>
    </row>
    <row r="192" spans="1:17" s="59" customFormat="1" ht="75" x14ac:dyDescent="0.25">
      <c r="A192" s="49">
        <f t="shared" si="2"/>
        <v>187</v>
      </c>
      <c r="B192" s="14">
        <v>42480</v>
      </c>
      <c r="C192" s="14">
        <v>42480</v>
      </c>
      <c r="D192" s="9">
        <v>460</v>
      </c>
      <c r="E192" s="15">
        <v>304176.27</v>
      </c>
      <c r="F192" s="15">
        <v>0</v>
      </c>
      <c r="G192" s="68" t="s">
        <v>514</v>
      </c>
      <c r="H192" s="68" t="s">
        <v>514</v>
      </c>
      <c r="I192" s="45" t="s">
        <v>387</v>
      </c>
      <c r="J192" s="45" t="s">
        <v>515</v>
      </c>
      <c r="K192" s="45" t="s">
        <v>14</v>
      </c>
      <c r="L192" s="45" t="s">
        <v>14</v>
      </c>
      <c r="M192" s="16" t="s">
        <v>774</v>
      </c>
      <c r="N192" s="11" t="s">
        <v>464</v>
      </c>
      <c r="O192" s="55" t="s">
        <v>516</v>
      </c>
      <c r="P192" s="45" t="s">
        <v>551</v>
      </c>
      <c r="Q192" s="45" t="s">
        <v>1080</v>
      </c>
    </row>
    <row r="193" spans="1:17" s="59" customFormat="1" ht="75" x14ac:dyDescent="0.25">
      <c r="A193" s="49">
        <f t="shared" si="2"/>
        <v>188</v>
      </c>
      <c r="B193" s="14">
        <v>42485</v>
      </c>
      <c r="C193" s="14">
        <v>42485</v>
      </c>
      <c r="D193" s="9">
        <v>493</v>
      </c>
      <c r="E193" s="15">
        <v>255057.61</v>
      </c>
      <c r="F193" s="15">
        <v>0</v>
      </c>
      <c r="G193" s="58" t="s">
        <v>482</v>
      </c>
      <c r="H193" s="58" t="s">
        <v>482</v>
      </c>
      <c r="I193" s="45" t="s">
        <v>387</v>
      </c>
      <c r="J193" s="10" t="s">
        <v>483</v>
      </c>
      <c r="K193" s="45" t="s">
        <v>14</v>
      </c>
      <c r="L193" s="45" t="s">
        <v>14</v>
      </c>
      <c r="M193" s="16" t="s">
        <v>40</v>
      </c>
      <c r="N193" s="11" t="s">
        <v>61</v>
      </c>
      <c r="O193" s="55" t="s">
        <v>517</v>
      </c>
      <c r="P193" s="10" t="s">
        <v>542</v>
      </c>
      <c r="Q193" s="10" t="s">
        <v>1081</v>
      </c>
    </row>
    <row r="194" spans="1:17" s="13" customFormat="1" ht="75" x14ac:dyDescent="0.25">
      <c r="A194" s="49">
        <f t="shared" si="2"/>
        <v>189</v>
      </c>
      <c r="B194" s="14">
        <v>42487</v>
      </c>
      <c r="C194" s="14">
        <v>42487</v>
      </c>
      <c r="D194" s="9">
        <v>512</v>
      </c>
      <c r="E194" s="15">
        <v>48000</v>
      </c>
      <c r="F194" s="15">
        <v>0</v>
      </c>
      <c r="G194" s="58" t="s">
        <v>227</v>
      </c>
      <c r="H194" s="11" t="s">
        <v>227</v>
      </c>
      <c r="I194" s="45" t="s">
        <v>387</v>
      </c>
      <c r="J194" s="10" t="s">
        <v>54</v>
      </c>
      <c r="K194" s="45" t="s">
        <v>14</v>
      </c>
      <c r="L194" s="45" t="s">
        <v>14</v>
      </c>
      <c r="M194" s="16" t="s">
        <v>228</v>
      </c>
      <c r="N194" s="11" t="s">
        <v>229</v>
      </c>
      <c r="O194" s="55" t="s">
        <v>734</v>
      </c>
      <c r="P194" s="10" t="s">
        <v>551</v>
      </c>
      <c r="Q194" s="10" t="s">
        <v>1082</v>
      </c>
    </row>
    <row r="195" spans="1:17" s="13" customFormat="1" ht="75" x14ac:dyDescent="0.25">
      <c r="A195" s="49">
        <f t="shared" si="2"/>
        <v>190</v>
      </c>
      <c r="B195" s="14">
        <v>42489</v>
      </c>
      <c r="C195" s="14">
        <v>42489</v>
      </c>
      <c r="D195" s="9">
        <v>519</v>
      </c>
      <c r="E195" s="15">
        <v>87321.24</v>
      </c>
      <c r="F195" s="15">
        <v>0</v>
      </c>
      <c r="G195" s="58" t="s">
        <v>84</v>
      </c>
      <c r="H195" s="58" t="s">
        <v>84</v>
      </c>
      <c r="I195" s="45" t="s">
        <v>387</v>
      </c>
      <c r="J195" s="10" t="s">
        <v>85</v>
      </c>
      <c r="K195" s="45" t="s">
        <v>14</v>
      </c>
      <c r="L195" s="45" t="s">
        <v>14</v>
      </c>
      <c r="M195" s="16" t="s">
        <v>86</v>
      </c>
      <c r="N195" s="11" t="s">
        <v>87</v>
      </c>
      <c r="O195" s="55" t="s">
        <v>735</v>
      </c>
      <c r="P195" s="10" t="s">
        <v>551</v>
      </c>
      <c r="Q195" s="10" t="s">
        <v>1083</v>
      </c>
    </row>
    <row r="196" spans="1:17" s="13" customFormat="1" ht="60" x14ac:dyDescent="0.25">
      <c r="A196" s="49">
        <f t="shared" si="2"/>
        <v>191</v>
      </c>
      <c r="B196" s="14">
        <v>42495</v>
      </c>
      <c r="C196" s="14">
        <v>42495</v>
      </c>
      <c r="D196" s="9">
        <v>536</v>
      </c>
      <c r="E196" s="15">
        <v>225581.37</v>
      </c>
      <c r="F196" s="15">
        <v>0</v>
      </c>
      <c r="G196" s="75" t="s">
        <v>786</v>
      </c>
      <c r="H196" s="58" t="s">
        <v>786</v>
      </c>
      <c r="I196" s="45" t="s">
        <v>387</v>
      </c>
      <c r="J196" s="10" t="s">
        <v>763</v>
      </c>
      <c r="K196" s="45" t="s">
        <v>14</v>
      </c>
      <c r="L196" s="45" t="s">
        <v>14</v>
      </c>
      <c r="M196" s="16" t="s">
        <v>787</v>
      </c>
      <c r="N196" s="11" t="s">
        <v>78</v>
      </c>
      <c r="O196" s="55" t="s">
        <v>788</v>
      </c>
      <c r="P196" s="10" t="s">
        <v>562</v>
      </c>
      <c r="Q196" s="10" t="s">
        <v>1084</v>
      </c>
    </row>
    <row r="197" spans="1:17" s="13" customFormat="1" ht="60" x14ac:dyDescent="0.25">
      <c r="A197" s="49">
        <f t="shared" si="2"/>
        <v>192</v>
      </c>
      <c r="B197" s="14">
        <v>42496</v>
      </c>
      <c r="C197" s="14">
        <v>42496</v>
      </c>
      <c r="D197" s="9">
        <v>544</v>
      </c>
      <c r="E197" s="15">
        <v>227430.49</v>
      </c>
      <c r="F197" s="15">
        <v>0</v>
      </c>
      <c r="G197" s="58" t="s">
        <v>53</v>
      </c>
      <c r="H197" s="58" t="s">
        <v>53</v>
      </c>
      <c r="I197" s="45" t="s">
        <v>387</v>
      </c>
      <c r="J197" s="10" t="s">
        <v>54</v>
      </c>
      <c r="K197" s="45" t="s">
        <v>14</v>
      </c>
      <c r="L197" s="45" t="s">
        <v>14</v>
      </c>
      <c r="M197" s="16" t="s">
        <v>55</v>
      </c>
      <c r="N197" s="11" t="s">
        <v>56</v>
      </c>
      <c r="O197" s="55" t="s">
        <v>736</v>
      </c>
      <c r="P197" s="10" t="s">
        <v>551</v>
      </c>
      <c r="Q197" s="10" t="s">
        <v>1085</v>
      </c>
    </row>
    <row r="198" spans="1:17" s="13" customFormat="1" ht="60" x14ac:dyDescent="0.25">
      <c r="A198" s="49">
        <f t="shared" si="2"/>
        <v>193</v>
      </c>
      <c r="B198" s="14">
        <v>42496</v>
      </c>
      <c r="C198" s="14">
        <v>42496</v>
      </c>
      <c r="D198" s="9">
        <v>543</v>
      </c>
      <c r="E198" s="15">
        <v>438326.34</v>
      </c>
      <c r="F198" s="15">
        <v>0</v>
      </c>
      <c r="G198" s="58" t="s">
        <v>738</v>
      </c>
      <c r="H198" s="11" t="s">
        <v>738</v>
      </c>
      <c r="I198" s="45" t="s">
        <v>387</v>
      </c>
      <c r="J198" s="10" t="s">
        <v>424</v>
      </c>
      <c r="K198" s="45" t="s">
        <v>14</v>
      </c>
      <c r="L198" s="45" t="s">
        <v>14</v>
      </c>
      <c r="M198" s="16" t="s">
        <v>767</v>
      </c>
      <c r="N198" s="11" t="s">
        <v>770</v>
      </c>
      <c r="O198" s="55" t="s">
        <v>737</v>
      </c>
      <c r="P198" s="10" t="s">
        <v>600</v>
      </c>
      <c r="Q198" s="10" t="s">
        <v>1202</v>
      </c>
    </row>
    <row r="199" spans="1:17" s="13" customFormat="1" ht="60" x14ac:dyDescent="0.25">
      <c r="A199" s="49">
        <f t="shared" si="2"/>
        <v>194</v>
      </c>
      <c r="B199" s="14">
        <v>42502</v>
      </c>
      <c r="C199" s="14">
        <v>42502</v>
      </c>
      <c r="D199" s="9">
        <v>554</v>
      </c>
      <c r="E199" s="15">
        <v>335150.56</v>
      </c>
      <c r="F199" s="15">
        <v>0</v>
      </c>
      <c r="G199" s="58" t="s">
        <v>741</v>
      </c>
      <c r="H199" s="58" t="s">
        <v>741</v>
      </c>
      <c r="I199" s="45" t="s">
        <v>387</v>
      </c>
      <c r="J199" s="10" t="s">
        <v>740</v>
      </c>
      <c r="K199" s="45" t="s">
        <v>14</v>
      </c>
      <c r="L199" s="45" t="s">
        <v>14</v>
      </c>
      <c r="M199" s="16" t="s">
        <v>768</v>
      </c>
      <c r="N199" s="11" t="s">
        <v>771</v>
      </c>
      <c r="O199" s="55" t="s">
        <v>739</v>
      </c>
      <c r="P199" s="10" t="s">
        <v>551</v>
      </c>
      <c r="Q199" s="10" t="s">
        <v>802</v>
      </c>
    </row>
    <row r="200" spans="1:17" s="13" customFormat="1" ht="60" x14ac:dyDescent="0.25">
      <c r="A200" s="49">
        <f t="shared" ref="A200:A234" si="3">A199+1</f>
        <v>195</v>
      </c>
      <c r="B200" s="14">
        <v>42503</v>
      </c>
      <c r="C200" s="14">
        <v>42503</v>
      </c>
      <c r="D200" s="9">
        <v>567</v>
      </c>
      <c r="E200" s="15">
        <v>57000</v>
      </c>
      <c r="F200" s="15">
        <v>0</v>
      </c>
      <c r="G200" s="58" t="s">
        <v>48</v>
      </c>
      <c r="H200" s="58" t="s">
        <v>48</v>
      </c>
      <c r="I200" s="45" t="s">
        <v>387</v>
      </c>
      <c r="J200" s="10" t="s">
        <v>745</v>
      </c>
      <c r="K200" s="45" t="s">
        <v>14</v>
      </c>
      <c r="L200" s="45" t="s">
        <v>14</v>
      </c>
      <c r="M200" s="16" t="s">
        <v>50</v>
      </c>
      <c r="N200" s="11" t="s">
        <v>51</v>
      </c>
      <c r="O200" s="55" t="s">
        <v>742</v>
      </c>
      <c r="P200" s="10" t="s">
        <v>542</v>
      </c>
      <c r="Q200" s="10" t="s">
        <v>1091</v>
      </c>
    </row>
    <row r="201" spans="1:17" s="13" customFormat="1" ht="60" x14ac:dyDescent="0.25">
      <c r="A201" s="49">
        <f t="shared" si="3"/>
        <v>196</v>
      </c>
      <c r="B201" s="14">
        <v>42503</v>
      </c>
      <c r="C201" s="14">
        <v>42503</v>
      </c>
      <c r="D201" s="9">
        <v>569</v>
      </c>
      <c r="E201" s="15">
        <v>51000</v>
      </c>
      <c r="F201" s="15">
        <v>0</v>
      </c>
      <c r="G201" s="58" t="s">
        <v>747</v>
      </c>
      <c r="H201" s="58" t="s">
        <v>747</v>
      </c>
      <c r="I201" s="45" t="s">
        <v>387</v>
      </c>
      <c r="J201" s="10" t="s">
        <v>746</v>
      </c>
      <c r="K201" s="45" t="s">
        <v>14</v>
      </c>
      <c r="L201" s="45" t="s">
        <v>14</v>
      </c>
      <c r="M201" s="16" t="s">
        <v>769</v>
      </c>
      <c r="N201" s="11" t="s">
        <v>434</v>
      </c>
      <c r="O201" s="55" t="s">
        <v>743</v>
      </c>
      <c r="P201" s="10" t="s">
        <v>542</v>
      </c>
      <c r="Q201" s="10" t="s">
        <v>1092</v>
      </c>
    </row>
    <row r="202" spans="1:17" s="13" customFormat="1" ht="60" x14ac:dyDescent="0.25">
      <c r="A202" s="49">
        <f t="shared" si="3"/>
        <v>197</v>
      </c>
      <c r="B202" s="14">
        <v>42503</v>
      </c>
      <c r="C202" s="14">
        <v>42503</v>
      </c>
      <c r="D202" s="9">
        <v>568</v>
      </c>
      <c r="E202" s="15">
        <v>76678.2</v>
      </c>
      <c r="F202" s="15">
        <v>0</v>
      </c>
      <c r="G202" s="58" t="s">
        <v>748</v>
      </c>
      <c r="H202" s="58" t="s">
        <v>748</v>
      </c>
      <c r="I202" s="45" t="s">
        <v>387</v>
      </c>
      <c r="J202" s="10" t="s">
        <v>59</v>
      </c>
      <c r="K202" s="45" t="s">
        <v>14</v>
      </c>
      <c r="L202" s="45" t="s">
        <v>14</v>
      </c>
      <c r="M202" s="16" t="s">
        <v>60</v>
      </c>
      <c r="N202" s="11" t="s">
        <v>772</v>
      </c>
      <c r="O202" s="55" t="s">
        <v>744</v>
      </c>
      <c r="P202" s="10" t="s">
        <v>542</v>
      </c>
      <c r="Q202" s="10" t="s">
        <v>1086</v>
      </c>
    </row>
    <row r="203" spans="1:17" s="71" customFormat="1" ht="75" x14ac:dyDescent="0.25">
      <c r="A203" s="39">
        <f t="shared" si="3"/>
        <v>198</v>
      </c>
      <c r="B203" s="14">
        <v>42506</v>
      </c>
      <c r="C203" s="14">
        <v>42506</v>
      </c>
      <c r="D203" s="9">
        <v>570</v>
      </c>
      <c r="E203" s="15">
        <v>49225.52</v>
      </c>
      <c r="F203" s="15">
        <v>0</v>
      </c>
      <c r="G203" s="11" t="s">
        <v>84</v>
      </c>
      <c r="H203" s="11" t="s">
        <v>84</v>
      </c>
      <c r="I203" s="10" t="s">
        <v>387</v>
      </c>
      <c r="J203" s="10" t="s">
        <v>85</v>
      </c>
      <c r="K203" s="10" t="s">
        <v>14</v>
      </c>
      <c r="L203" s="10" t="s">
        <v>14</v>
      </c>
      <c r="M203" s="16" t="s">
        <v>86</v>
      </c>
      <c r="N203" s="11" t="s">
        <v>87</v>
      </c>
      <c r="O203" s="64" t="s">
        <v>749</v>
      </c>
      <c r="P203" s="10" t="s">
        <v>551</v>
      </c>
      <c r="Q203" s="10" t="s">
        <v>1192</v>
      </c>
    </row>
    <row r="204" spans="1:17" s="13" customFormat="1" ht="75" x14ac:dyDescent="0.25">
      <c r="A204" s="49">
        <f t="shared" si="3"/>
        <v>199</v>
      </c>
      <c r="B204" s="14">
        <v>42506</v>
      </c>
      <c r="C204" s="14">
        <v>42506</v>
      </c>
      <c r="D204" s="9">
        <v>571</v>
      </c>
      <c r="E204" s="15">
        <v>147000</v>
      </c>
      <c r="F204" s="15">
        <v>0</v>
      </c>
      <c r="G204" s="58" t="s">
        <v>456</v>
      </c>
      <c r="H204" s="58" t="s">
        <v>456</v>
      </c>
      <c r="I204" s="45" t="s">
        <v>387</v>
      </c>
      <c r="J204" s="10" t="s">
        <v>39</v>
      </c>
      <c r="K204" s="45" t="s">
        <v>26</v>
      </c>
      <c r="L204" s="45" t="s">
        <v>248</v>
      </c>
      <c r="M204" s="16" t="s">
        <v>141</v>
      </c>
      <c r="N204" s="11" t="s">
        <v>458</v>
      </c>
      <c r="O204" s="55" t="s">
        <v>752</v>
      </c>
      <c r="P204" s="10" t="s">
        <v>542</v>
      </c>
      <c r="Q204" s="10" t="s">
        <v>1087</v>
      </c>
    </row>
    <row r="205" spans="1:17" s="13" customFormat="1" ht="75" x14ac:dyDescent="0.25">
      <c r="A205" s="49">
        <f t="shared" si="3"/>
        <v>200</v>
      </c>
      <c r="B205" s="14">
        <v>42508</v>
      </c>
      <c r="C205" s="14">
        <v>42508</v>
      </c>
      <c r="D205" s="9">
        <v>580</v>
      </c>
      <c r="E205" s="15">
        <v>153000</v>
      </c>
      <c r="F205" s="15">
        <v>0</v>
      </c>
      <c r="G205" s="58" t="s">
        <v>508</v>
      </c>
      <c r="H205" s="58" t="s">
        <v>508</v>
      </c>
      <c r="I205" s="45" t="s">
        <v>387</v>
      </c>
      <c r="J205" s="10" t="s">
        <v>509</v>
      </c>
      <c r="K205" s="45" t="s">
        <v>14</v>
      </c>
      <c r="L205" s="45" t="s">
        <v>14</v>
      </c>
      <c r="M205" s="16" t="s">
        <v>228</v>
      </c>
      <c r="N205" s="11" t="s">
        <v>510</v>
      </c>
      <c r="O205" s="55" t="s">
        <v>750</v>
      </c>
      <c r="P205" s="10" t="s">
        <v>542</v>
      </c>
      <c r="Q205" s="10" t="s">
        <v>1088</v>
      </c>
    </row>
    <row r="206" spans="1:17" s="13" customFormat="1" ht="75" x14ac:dyDescent="0.25">
      <c r="A206" s="49">
        <f t="shared" si="3"/>
        <v>201</v>
      </c>
      <c r="B206" s="14">
        <v>42508</v>
      </c>
      <c r="C206" s="14">
        <v>42508</v>
      </c>
      <c r="D206" s="9">
        <v>581</v>
      </c>
      <c r="E206" s="15">
        <v>204000</v>
      </c>
      <c r="F206" s="15">
        <v>0</v>
      </c>
      <c r="G206" s="58" t="s">
        <v>508</v>
      </c>
      <c r="H206" s="58" t="s">
        <v>508</v>
      </c>
      <c r="I206" s="45" t="s">
        <v>387</v>
      </c>
      <c r="J206" s="10" t="s">
        <v>509</v>
      </c>
      <c r="K206" s="45" t="s">
        <v>14</v>
      </c>
      <c r="L206" s="45" t="s">
        <v>14</v>
      </c>
      <c r="M206" s="16" t="s">
        <v>228</v>
      </c>
      <c r="N206" s="11" t="s">
        <v>510</v>
      </c>
      <c r="O206" s="55" t="s">
        <v>751</v>
      </c>
      <c r="P206" s="10" t="s">
        <v>542</v>
      </c>
      <c r="Q206" s="10" t="s">
        <v>1089</v>
      </c>
    </row>
    <row r="207" spans="1:17" s="13" customFormat="1" ht="75" x14ac:dyDescent="0.25">
      <c r="A207" s="49">
        <f t="shared" si="3"/>
        <v>202</v>
      </c>
      <c r="B207" s="14">
        <v>42508</v>
      </c>
      <c r="C207" s="14">
        <v>42508</v>
      </c>
      <c r="D207" s="9">
        <v>582</v>
      </c>
      <c r="E207" s="15">
        <v>140010.74</v>
      </c>
      <c r="F207" s="15">
        <v>0</v>
      </c>
      <c r="G207" s="58" t="s">
        <v>468</v>
      </c>
      <c r="H207" s="58" t="s">
        <v>468</v>
      </c>
      <c r="I207" s="45" t="s">
        <v>387</v>
      </c>
      <c r="J207" s="10" t="s">
        <v>754</v>
      </c>
      <c r="K207" s="45" t="s">
        <v>14</v>
      </c>
      <c r="L207" s="45" t="s">
        <v>14</v>
      </c>
      <c r="M207" s="16" t="s">
        <v>773</v>
      </c>
      <c r="N207" s="11" t="s">
        <v>470</v>
      </c>
      <c r="O207" s="55" t="s">
        <v>753</v>
      </c>
      <c r="P207" s="10" t="s">
        <v>577</v>
      </c>
      <c r="Q207" s="10" t="s">
        <v>1090</v>
      </c>
    </row>
    <row r="208" spans="1:17" s="13" customFormat="1" ht="60" x14ac:dyDescent="0.25">
      <c r="A208" s="39">
        <f t="shared" si="3"/>
        <v>203</v>
      </c>
      <c r="B208" s="14">
        <v>42513</v>
      </c>
      <c r="C208" s="14">
        <v>42513</v>
      </c>
      <c r="D208" s="9">
        <v>2227</v>
      </c>
      <c r="E208" s="15">
        <v>307221.90000000002</v>
      </c>
      <c r="F208" s="15">
        <v>0</v>
      </c>
      <c r="G208" s="11" t="s">
        <v>273</v>
      </c>
      <c r="H208" s="11" t="s">
        <v>273</v>
      </c>
      <c r="I208" s="10" t="s">
        <v>12</v>
      </c>
      <c r="J208" s="10" t="s">
        <v>424</v>
      </c>
      <c r="K208" s="10" t="s">
        <v>14</v>
      </c>
      <c r="L208" s="10" t="s">
        <v>14</v>
      </c>
      <c r="M208" s="16" t="s">
        <v>275</v>
      </c>
      <c r="N208" s="11" t="s">
        <v>152</v>
      </c>
      <c r="O208" s="64" t="s">
        <v>755</v>
      </c>
      <c r="P208" s="10" t="s">
        <v>551</v>
      </c>
      <c r="Q208" s="10" t="s">
        <v>803</v>
      </c>
    </row>
    <row r="209" spans="1:17" s="13" customFormat="1" ht="75" x14ac:dyDescent="0.25">
      <c r="A209" s="39">
        <f t="shared" si="3"/>
        <v>204</v>
      </c>
      <c r="B209" s="14">
        <v>42510</v>
      </c>
      <c r="C209" s="14">
        <v>42510</v>
      </c>
      <c r="D209" s="9">
        <v>81</v>
      </c>
      <c r="E209" s="127">
        <v>-91658.73</v>
      </c>
      <c r="F209" s="15">
        <v>0</v>
      </c>
      <c r="G209" s="84" t="s">
        <v>757</v>
      </c>
      <c r="H209" s="84" t="s">
        <v>197</v>
      </c>
      <c r="I209" s="20" t="s">
        <v>387</v>
      </c>
      <c r="J209" s="39" t="s">
        <v>376</v>
      </c>
      <c r="K209" s="10" t="s">
        <v>14</v>
      </c>
      <c r="L209" s="10" t="s">
        <v>14</v>
      </c>
      <c r="M209" s="10" t="s">
        <v>15</v>
      </c>
      <c r="N209" s="11" t="s">
        <v>377</v>
      </c>
      <c r="O209" s="10" t="s">
        <v>796</v>
      </c>
      <c r="P209" s="39" t="s">
        <v>546</v>
      </c>
      <c r="Q209" s="10" t="s">
        <v>805</v>
      </c>
    </row>
    <row r="210" spans="1:17" s="13" customFormat="1" ht="60" x14ac:dyDescent="0.25">
      <c r="A210" s="39">
        <f t="shared" si="3"/>
        <v>205</v>
      </c>
      <c r="B210" s="14">
        <v>42513</v>
      </c>
      <c r="C210" s="14">
        <v>42513</v>
      </c>
      <c r="D210" s="9">
        <v>595</v>
      </c>
      <c r="E210" s="15">
        <v>91658.73</v>
      </c>
      <c r="F210" s="15">
        <v>0</v>
      </c>
      <c r="G210" s="11" t="s">
        <v>757</v>
      </c>
      <c r="H210" s="11" t="s">
        <v>757</v>
      </c>
      <c r="I210" s="10" t="s">
        <v>387</v>
      </c>
      <c r="J210" s="10" t="s">
        <v>376</v>
      </c>
      <c r="K210" s="10" t="s">
        <v>14</v>
      </c>
      <c r="L210" s="10" t="s">
        <v>14</v>
      </c>
      <c r="M210" s="16" t="s">
        <v>15</v>
      </c>
      <c r="N210" s="11" t="s">
        <v>377</v>
      </c>
      <c r="O210" s="64" t="s">
        <v>756</v>
      </c>
      <c r="P210" s="10" t="s">
        <v>546</v>
      </c>
      <c r="Q210" s="10" t="s">
        <v>795</v>
      </c>
    </row>
    <row r="211" spans="1:17" s="71" customFormat="1" ht="75" x14ac:dyDescent="0.25">
      <c r="A211" s="39">
        <f t="shared" si="3"/>
        <v>206</v>
      </c>
      <c r="B211" s="14">
        <v>42515</v>
      </c>
      <c r="C211" s="14">
        <v>42515</v>
      </c>
      <c r="D211" s="9">
        <v>606</v>
      </c>
      <c r="E211" s="15">
        <v>44835.3</v>
      </c>
      <c r="F211" s="15">
        <v>0</v>
      </c>
      <c r="G211" s="11" t="s">
        <v>764</v>
      </c>
      <c r="H211" s="11" t="s">
        <v>764</v>
      </c>
      <c r="I211" s="10" t="s">
        <v>387</v>
      </c>
      <c r="J211" s="10" t="s">
        <v>761</v>
      </c>
      <c r="K211" s="10" t="s">
        <v>14</v>
      </c>
      <c r="L211" s="10" t="s">
        <v>14</v>
      </c>
      <c r="M211" s="16" t="s">
        <v>15</v>
      </c>
      <c r="N211" s="11" t="s">
        <v>775</v>
      </c>
      <c r="O211" s="64" t="s">
        <v>758</v>
      </c>
      <c r="P211" s="10" t="s">
        <v>540</v>
      </c>
      <c r="Q211" s="10" t="s">
        <v>1201</v>
      </c>
    </row>
    <row r="212" spans="1:17" s="71" customFormat="1" ht="60" x14ac:dyDescent="0.25">
      <c r="A212" s="39">
        <f t="shared" si="3"/>
        <v>207</v>
      </c>
      <c r="B212" s="14">
        <v>42515</v>
      </c>
      <c r="C212" s="14">
        <v>42515</v>
      </c>
      <c r="D212" s="9">
        <v>607</v>
      </c>
      <c r="E212" s="15">
        <v>219628.5</v>
      </c>
      <c r="F212" s="15">
        <v>0</v>
      </c>
      <c r="G212" s="11" t="s">
        <v>764</v>
      </c>
      <c r="H212" s="11" t="s">
        <v>764</v>
      </c>
      <c r="I212" s="10" t="s">
        <v>387</v>
      </c>
      <c r="J212" s="10" t="s">
        <v>762</v>
      </c>
      <c r="K212" s="10" t="s">
        <v>14</v>
      </c>
      <c r="L212" s="10" t="s">
        <v>14</v>
      </c>
      <c r="M212" s="16" t="s">
        <v>15</v>
      </c>
      <c r="N212" s="11" t="s">
        <v>775</v>
      </c>
      <c r="O212" s="64" t="s">
        <v>759</v>
      </c>
      <c r="P212" s="10" t="s">
        <v>793</v>
      </c>
      <c r="Q212" s="10" t="s">
        <v>1201</v>
      </c>
    </row>
    <row r="213" spans="1:17" s="71" customFormat="1" ht="60" x14ac:dyDescent="0.25">
      <c r="A213" s="39">
        <f t="shared" si="3"/>
        <v>208</v>
      </c>
      <c r="B213" s="14">
        <v>42515</v>
      </c>
      <c r="C213" s="14">
        <v>42515</v>
      </c>
      <c r="D213" s="9">
        <v>608</v>
      </c>
      <c r="E213" s="15">
        <v>166676.67000000001</v>
      </c>
      <c r="F213" s="15">
        <v>0</v>
      </c>
      <c r="G213" s="11" t="s">
        <v>765</v>
      </c>
      <c r="H213" s="11" t="s">
        <v>765</v>
      </c>
      <c r="I213" s="10" t="s">
        <v>387</v>
      </c>
      <c r="J213" s="10" t="s">
        <v>763</v>
      </c>
      <c r="K213" s="10" t="s">
        <v>14</v>
      </c>
      <c r="L213" s="10" t="s">
        <v>14</v>
      </c>
      <c r="M213" s="16" t="s">
        <v>774</v>
      </c>
      <c r="N213" s="11" t="s">
        <v>195</v>
      </c>
      <c r="O213" s="64" t="s">
        <v>760</v>
      </c>
      <c r="P213" s="10" t="s">
        <v>562</v>
      </c>
      <c r="Q213" s="10" t="s">
        <v>1198</v>
      </c>
    </row>
    <row r="214" spans="1:17" s="71" customFormat="1" ht="60" x14ac:dyDescent="0.25">
      <c r="A214" s="39">
        <f t="shared" si="3"/>
        <v>209</v>
      </c>
      <c r="B214" s="14">
        <v>42515</v>
      </c>
      <c r="C214" s="14">
        <v>42515</v>
      </c>
      <c r="D214" s="9">
        <v>605</v>
      </c>
      <c r="E214" s="15">
        <v>209000</v>
      </c>
      <c r="F214" s="15">
        <v>0</v>
      </c>
      <c r="G214" s="11" t="s">
        <v>112</v>
      </c>
      <c r="H214" s="11" t="s">
        <v>112</v>
      </c>
      <c r="I214" s="10" t="s">
        <v>387</v>
      </c>
      <c r="J214" s="10" t="s">
        <v>403</v>
      </c>
      <c r="K214" s="10" t="s">
        <v>14</v>
      </c>
      <c r="L214" s="10" t="s">
        <v>14</v>
      </c>
      <c r="M214" s="16" t="s">
        <v>114</v>
      </c>
      <c r="N214" s="11" t="s">
        <v>115</v>
      </c>
      <c r="O214" s="64" t="s">
        <v>513</v>
      </c>
      <c r="P214" s="10" t="s">
        <v>573</v>
      </c>
      <c r="Q214" s="10" t="s">
        <v>1197</v>
      </c>
    </row>
    <row r="215" spans="1:17" s="13" customFormat="1" ht="75" x14ac:dyDescent="0.25">
      <c r="A215" s="39">
        <f t="shared" si="3"/>
        <v>210</v>
      </c>
      <c r="B215" s="14">
        <v>42520</v>
      </c>
      <c r="C215" s="14">
        <v>42520</v>
      </c>
      <c r="D215" s="9">
        <v>5</v>
      </c>
      <c r="E215" s="61">
        <v>537000.30000000005</v>
      </c>
      <c r="F215" s="15">
        <v>0</v>
      </c>
      <c r="G215" s="11" t="s">
        <v>766</v>
      </c>
      <c r="H215" s="11" t="s">
        <v>766</v>
      </c>
      <c r="I215" s="10" t="s">
        <v>118</v>
      </c>
      <c r="J215" s="10" t="s">
        <v>54</v>
      </c>
      <c r="K215" s="10" t="s">
        <v>14</v>
      </c>
      <c r="L215" s="10" t="s">
        <v>14</v>
      </c>
      <c r="M215" s="16" t="s">
        <v>65</v>
      </c>
      <c r="N215" s="11" t="s">
        <v>776</v>
      </c>
      <c r="O215" s="64" t="s">
        <v>794</v>
      </c>
      <c r="P215" s="10" t="s">
        <v>551</v>
      </c>
      <c r="Q215" s="10" t="s">
        <v>804</v>
      </c>
    </row>
    <row r="216" spans="1:17" s="13" customFormat="1" ht="75" x14ac:dyDescent="0.25">
      <c r="A216" s="39">
        <f t="shared" si="3"/>
        <v>211</v>
      </c>
      <c r="B216" s="14">
        <v>42537</v>
      </c>
      <c r="C216" s="14">
        <v>42537</v>
      </c>
      <c r="D216" s="9">
        <v>695</v>
      </c>
      <c r="E216" s="61">
        <v>164000</v>
      </c>
      <c r="F216" s="15">
        <v>0</v>
      </c>
      <c r="G216" s="92" t="s">
        <v>436</v>
      </c>
      <c r="H216" s="11" t="s">
        <v>436</v>
      </c>
      <c r="I216" s="10" t="s">
        <v>387</v>
      </c>
      <c r="J216" s="90" t="s">
        <v>437</v>
      </c>
      <c r="K216" s="10" t="s">
        <v>14</v>
      </c>
      <c r="L216" s="10" t="s">
        <v>14</v>
      </c>
      <c r="M216" s="16" t="s">
        <v>867</v>
      </c>
      <c r="N216" s="11" t="s">
        <v>439</v>
      </c>
      <c r="O216" s="91" t="s">
        <v>826</v>
      </c>
      <c r="P216" s="10" t="s">
        <v>551</v>
      </c>
      <c r="Q216" s="10" t="s">
        <v>914</v>
      </c>
    </row>
    <row r="217" spans="1:17" s="13" customFormat="1" ht="60" x14ac:dyDescent="0.25">
      <c r="A217" s="39">
        <f t="shared" si="3"/>
        <v>212</v>
      </c>
      <c r="B217" s="14">
        <v>42535</v>
      </c>
      <c r="C217" s="14">
        <v>42535</v>
      </c>
      <c r="D217" s="9">
        <v>690</v>
      </c>
      <c r="E217" s="61">
        <v>170945.32</v>
      </c>
      <c r="F217" s="15">
        <v>0</v>
      </c>
      <c r="G217" s="92" t="s">
        <v>870</v>
      </c>
      <c r="H217" s="11" t="s">
        <v>868</v>
      </c>
      <c r="I217" s="10" t="s">
        <v>387</v>
      </c>
      <c r="J217" s="90" t="s">
        <v>260</v>
      </c>
      <c r="K217" s="10" t="s">
        <v>14</v>
      </c>
      <c r="L217" s="10" t="s">
        <v>14</v>
      </c>
      <c r="M217" s="16" t="s">
        <v>865</v>
      </c>
      <c r="N217" s="11" t="s">
        <v>866</v>
      </c>
      <c r="O217" s="91" t="s">
        <v>827</v>
      </c>
      <c r="P217" s="10" t="s">
        <v>577</v>
      </c>
      <c r="Q217" s="10" t="s">
        <v>871</v>
      </c>
    </row>
    <row r="218" spans="1:17" s="13" customFormat="1" ht="75" x14ac:dyDescent="0.25">
      <c r="A218" s="39">
        <f t="shared" si="3"/>
        <v>213</v>
      </c>
      <c r="B218" s="14">
        <v>42537</v>
      </c>
      <c r="C218" s="14">
        <v>42537</v>
      </c>
      <c r="D218" s="9">
        <v>696</v>
      </c>
      <c r="E218" s="61">
        <v>937497.39</v>
      </c>
      <c r="F218" s="15">
        <v>0</v>
      </c>
      <c r="G218" s="92" t="s">
        <v>911</v>
      </c>
      <c r="H218" s="11" t="s">
        <v>482</v>
      </c>
      <c r="I218" s="45" t="s">
        <v>387</v>
      </c>
      <c r="J218" s="90" t="s">
        <v>483</v>
      </c>
      <c r="K218" s="10" t="s">
        <v>14</v>
      </c>
      <c r="L218" s="10" t="s">
        <v>14</v>
      </c>
      <c r="M218" s="16" t="s">
        <v>40</v>
      </c>
      <c r="N218" s="11" t="s">
        <v>61</v>
      </c>
      <c r="O218" s="91" t="s">
        <v>828</v>
      </c>
      <c r="P218" s="10" t="s">
        <v>542</v>
      </c>
      <c r="Q218" s="10" t="s">
        <v>1199</v>
      </c>
    </row>
    <row r="219" spans="1:17" s="13" customFormat="1" ht="60" x14ac:dyDescent="0.25">
      <c r="A219" s="39">
        <f t="shared" si="3"/>
        <v>214</v>
      </c>
      <c r="B219" s="14">
        <v>42522</v>
      </c>
      <c r="C219" s="14">
        <v>42522</v>
      </c>
      <c r="D219" s="9">
        <v>657</v>
      </c>
      <c r="E219" s="61">
        <v>58500</v>
      </c>
      <c r="F219" s="15">
        <v>0</v>
      </c>
      <c r="G219" s="92" t="s">
        <v>937</v>
      </c>
      <c r="H219" s="11" t="s">
        <v>869</v>
      </c>
      <c r="I219" s="10" t="s">
        <v>387</v>
      </c>
      <c r="J219" s="90" t="s">
        <v>808</v>
      </c>
      <c r="K219" s="89" t="s">
        <v>26</v>
      </c>
      <c r="L219" s="10" t="s">
        <v>248</v>
      </c>
      <c r="M219" s="16" t="s">
        <v>141</v>
      </c>
      <c r="N219" s="11" t="s">
        <v>405</v>
      </c>
      <c r="O219" s="94" t="s">
        <v>1288</v>
      </c>
      <c r="P219" s="10" t="s">
        <v>542</v>
      </c>
      <c r="Q219" s="10" t="s">
        <v>938</v>
      </c>
    </row>
    <row r="220" spans="1:17" s="13" customFormat="1" ht="75" x14ac:dyDescent="0.25">
      <c r="A220" s="39">
        <f t="shared" si="3"/>
        <v>215</v>
      </c>
      <c r="B220" s="14">
        <v>42522</v>
      </c>
      <c r="C220" s="14">
        <v>42522</v>
      </c>
      <c r="D220" s="9">
        <v>656</v>
      </c>
      <c r="E220" s="61">
        <v>12984</v>
      </c>
      <c r="F220" s="15">
        <v>0</v>
      </c>
      <c r="G220" s="58" t="s">
        <v>227</v>
      </c>
      <c r="H220" s="11" t="s">
        <v>227</v>
      </c>
      <c r="I220" s="45" t="s">
        <v>387</v>
      </c>
      <c r="J220" s="90" t="s">
        <v>54</v>
      </c>
      <c r="K220" s="89" t="s">
        <v>14</v>
      </c>
      <c r="L220" s="10" t="s">
        <v>14</v>
      </c>
      <c r="M220" s="16" t="s">
        <v>228</v>
      </c>
      <c r="N220" s="11" t="s">
        <v>229</v>
      </c>
      <c r="O220" s="91" t="s">
        <v>830</v>
      </c>
      <c r="P220" s="10" t="s">
        <v>551</v>
      </c>
      <c r="Q220" s="10" t="s">
        <v>1200</v>
      </c>
    </row>
    <row r="221" spans="1:17" s="13" customFormat="1" ht="75" x14ac:dyDescent="0.25">
      <c r="A221" s="39">
        <f t="shared" si="3"/>
        <v>216</v>
      </c>
      <c r="B221" s="14">
        <v>42523</v>
      </c>
      <c r="C221" s="14">
        <v>42523</v>
      </c>
      <c r="D221" s="9">
        <v>663</v>
      </c>
      <c r="E221" s="61">
        <v>70500</v>
      </c>
      <c r="F221" s="15">
        <v>0</v>
      </c>
      <c r="G221" s="92" t="s">
        <v>932</v>
      </c>
      <c r="H221" s="11" t="s">
        <v>931</v>
      </c>
      <c r="I221" s="10" t="s">
        <v>387</v>
      </c>
      <c r="J221" s="90" t="s">
        <v>809</v>
      </c>
      <c r="K221" s="89" t="s">
        <v>26</v>
      </c>
      <c r="L221" s="10" t="s">
        <v>248</v>
      </c>
      <c r="M221" s="16" t="s">
        <v>141</v>
      </c>
      <c r="N221" s="11" t="s">
        <v>929</v>
      </c>
      <c r="O221" s="91" t="s">
        <v>831</v>
      </c>
      <c r="P221" s="10" t="s">
        <v>925</v>
      </c>
      <c r="Q221" s="10" t="s">
        <v>930</v>
      </c>
    </row>
    <row r="222" spans="1:17" s="13" customFormat="1" ht="60" x14ac:dyDescent="0.25">
      <c r="A222" s="39">
        <f t="shared" si="3"/>
        <v>217</v>
      </c>
      <c r="B222" s="14">
        <v>42523</v>
      </c>
      <c r="C222" s="14">
        <v>42523</v>
      </c>
      <c r="D222" s="9">
        <v>662</v>
      </c>
      <c r="E222" s="61">
        <v>112650</v>
      </c>
      <c r="F222" s="15">
        <v>0</v>
      </c>
      <c r="G222" s="92" t="s">
        <v>860</v>
      </c>
      <c r="H222" s="11" t="s">
        <v>935</v>
      </c>
      <c r="I222" s="10" t="s">
        <v>387</v>
      </c>
      <c r="J222" s="90" t="s">
        <v>809</v>
      </c>
      <c r="K222" s="89" t="s">
        <v>26</v>
      </c>
      <c r="L222" s="10" t="s">
        <v>248</v>
      </c>
      <c r="M222" s="16" t="s">
        <v>933</v>
      </c>
      <c r="N222" s="11" t="s">
        <v>918</v>
      </c>
      <c r="O222" s="91" t="s">
        <v>832</v>
      </c>
      <c r="P222" s="10" t="s">
        <v>925</v>
      </c>
      <c r="Q222" s="10" t="s">
        <v>934</v>
      </c>
    </row>
    <row r="223" spans="1:17" s="13" customFormat="1" ht="60" x14ac:dyDescent="0.25">
      <c r="A223" s="39">
        <f t="shared" si="3"/>
        <v>218</v>
      </c>
      <c r="B223" s="14">
        <v>42541</v>
      </c>
      <c r="C223" s="14">
        <v>42541</v>
      </c>
      <c r="D223" s="9">
        <v>718</v>
      </c>
      <c r="E223" s="61">
        <v>206571.89</v>
      </c>
      <c r="F223" s="15">
        <v>0</v>
      </c>
      <c r="G223" s="92" t="s">
        <v>880</v>
      </c>
      <c r="H223" s="11" t="s">
        <v>879</v>
      </c>
      <c r="I223" s="10" t="s">
        <v>387</v>
      </c>
      <c r="J223" s="90" t="s">
        <v>201</v>
      </c>
      <c r="K223" s="10" t="s">
        <v>14</v>
      </c>
      <c r="L223" s="10" t="s">
        <v>14</v>
      </c>
      <c r="M223" s="16" t="s">
        <v>151</v>
      </c>
      <c r="N223" s="11" t="s">
        <v>447</v>
      </c>
      <c r="O223" s="91" t="s">
        <v>833</v>
      </c>
      <c r="P223" s="10" t="s">
        <v>551</v>
      </c>
      <c r="Q223" s="10" t="s">
        <v>882</v>
      </c>
    </row>
    <row r="224" spans="1:17" s="13" customFormat="1" ht="75" x14ac:dyDescent="0.25">
      <c r="A224" s="39">
        <f t="shared" si="3"/>
        <v>219</v>
      </c>
      <c r="B224" s="14">
        <v>42529</v>
      </c>
      <c r="C224" s="14">
        <v>42529</v>
      </c>
      <c r="D224" s="9">
        <v>677</v>
      </c>
      <c r="E224" s="61">
        <v>94860</v>
      </c>
      <c r="F224" s="15">
        <v>0</v>
      </c>
      <c r="G224" s="92" t="s">
        <v>928</v>
      </c>
      <c r="H224" s="11" t="s">
        <v>927</v>
      </c>
      <c r="I224" s="10" t="s">
        <v>387</v>
      </c>
      <c r="J224" s="90" t="s">
        <v>809</v>
      </c>
      <c r="K224" s="89" t="s">
        <v>26</v>
      </c>
      <c r="L224" s="10" t="s">
        <v>248</v>
      </c>
      <c r="M224" s="16" t="s">
        <v>141</v>
      </c>
      <c r="N224" s="11" t="s">
        <v>924</v>
      </c>
      <c r="O224" s="94" t="s">
        <v>936</v>
      </c>
      <c r="P224" s="10" t="s">
        <v>925</v>
      </c>
      <c r="Q224" s="10" t="s">
        <v>926</v>
      </c>
    </row>
    <row r="225" spans="1:28" s="13" customFormat="1" ht="60" x14ac:dyDescent="0.25">
      <c r="A225" s="39">
        <f t="shared" si="3"/>
        <v>220</v>
      </c>
      <c r="B225" s="14">
        <v>42529</v>
      </c>
      <c r="C225" s="14">
        <v>42529</v>
      </c>
      <c r="D225" s="9">
        <v>678</v>
      </c>
      <c r="E225" s="61">
        <v>474338.4</v>
      </c>
      <c r="F225" s="15">
        <v>0</v>
      </c>
      <c r="G225" s="92" t="s">
        <v>903</v>
      </c>
      <c r="H225" s="11" t="s">
        <v>900</v>
      </c>
      <c r="I225" s="10" t="s">
        <v>387</v>
      </c>
      <c r="J225" s="90" t="s">
        <v>810</v>
      </c>
      <c r="K225" s="10" t="s">
        <v>14</v>
      </c>
      <c r="L225" s="10" t="s">
        <v>14</v>
      </c>
      <c r="M225" s="16" t="s">
        <v>65</v>
      </c>
      <c r="N225" s="11" t="s">
        <v>881</v>
      </c>
      <c r="O225" s="91" t="s">
        <v>834</v>
      </c>
      <c r="P225" s="10" t="s">
        <v>551</v>
      </c>
      <c r="Q225" s="10" t="s">
        <v>898</v>
      </c>
    </row>
    <row r="226" spans="1:28" s="13" customFormat="1" ht="60" x14ac:dyDescent="0.25">
      <c r="A226" s="39">
        <f t="shared" si="3"/>
        <v>221</v>
      </c>
      <c r="B226" s="14">
        <v>42529</v>
      </c>
      <c r="C226" s="14">
        <v>42529</v>
      </c>
      <c r="D226" s="9">
        <v>679</v>
      </c>
      <c r="E226" s="61">
        <v>45000</v>
      </c>
      <c r="F226" s="15">
        <v>0</v>
      </c>
      <c r="G226" s="92" t="s">
        <v>901</v>
      </c>
      <c r="H226" s="11" t="s">
        <v>901</v>
      </c>
      <c r="I226" s="10" t="s">
        <v>387</v>
      </c>
      <c r="J226" s="90" t="s">
        <v>59</v>
      </c>
      <c r="K226" s="10" t="s">
        <v>14</v>
      </c>
      <c r="L226" s="10" t="s">
        <v>14</v>
      </c>
      <c r="M226" s="16" t="s">
        <v>65</v>
      </c>
      <c r="N226" s="11" t="s">
        <v>920</v>
      </c>
      <c r="O226" s="91" t="s">
        <v>835</v>
      </c>
      <c r="P226" s="10" t="s">
        <v>921</v>
      </c>
      <c r="Q226" s="10" t="s">
        <v>922</v>
      </c>
    </row>
    <row r="227" spans="1:28" s="13" customFormat="1" ht="60" x14ac:dyDescent="0.25">
      <c r="A227" s="39">
        <f t="shared" si="3"/>
        <v>222</v>
      </c>
      <c r="B227" s="14">
        <v>42531</v>
      </c>
      <c r="C227" s="14">
        <v>42531</v>
      </c>
      <c r="D227" s="9">
        <v>688</v>
      </c>
      <c r="E227" s="61">
        <v>228668.27</v>
      </c>
      <c r="F227" s="15">
        <v>0</v>
      </c>
      <c r="G227" s="92" t="s">
        <v>919</v>
      </c>
      <c r="H227" s="11" t="s">
        <v>902</v>
      </c>
      <c r="I227" s="10" t="s">
        <v>387</v>
      </c>
      <c r="J227" s="90" t="s">
        <v>811</v>
      </c>
      <c r="K227" s="89" t="s">
        <v>14</v>
      </c>
      <c r="L227" s="10" t="s">
        <v>14</v>
      </c>
      <c r="M227" s="16" t="s">
        <v>917</v>
      </c>
      <c r="N227" s="11" t="s">
        <v>918</v>
      </c>
      <c r="O227" s="91" t="s">
        <v>836</v>
      </c>
      <c r="P227" s="10" t="s">
        <v>915</v>
      </c>
      <c r="Q227" s="10" t="s">
        <v>916</v>
      </c>
    </row>
    <row r="228" spans="1:28" s="13" customFormat="1" ht="75" x14ac:dyDescent="0.25">
      <c r="A228" s="39">
        <f t="shared" si="3"/>
        <v>223</v>
      </c>
      <c r="B228" s="14">
        <v>42535</v>
      </c>
      <c r="C228" s="14">
        <v>42535</v>
      </c>
      <c r="D228" s="9">
        <v>691</v>
      </c>
      <c r="E228" s="61">
        <v>178915.8</v>
      </c>
      <c r="F228" s="15">
        <v>0</v>
      </c>
      <c r="G228" s="92" t="s">
        <v>748</v>
      </c>
      <c r="H228" s="11" t="s">
        <v>748</v>
      </c>
      <c r="I228" s="10" t="s">
        <v>387</v>
      </c>
      <c r="J228" s="90" t="s">
        <v>59</v>
      </c>
      <c r="K228" s="10" t="s">
        <v>14</v>
      </c>
      <c r="L228" s="10" t="s">
        <v>14</v>
      </c>
      <c r="M228" s="16" t="s">
        <v>60</v>
      </c>
      <c r="N228" s="11" t="s">
        <v>772</v>
      </c>
      <c r="O228" s="91" t="s">
        <v>837</v>
      </c>
      <c r="P228" s="10" t="s">
        <v>540</v>
      </c>
      <c r="Q228" s="10" t="s">
        <v>864</v>
      </c>
    </row>
    <row r="229" spans="1:28" s="13" customFormat="1" ht="60" x14ac:dyDescent="0.25">
      <c r="A229" s="39">
        <f t="shared" si="3"/>
        <v>224</v>
      </c>
      <c r="B229" s="14">
        <v>42537</v>
      </c>
      <c r="C229" s="14">
        <v>42537</v>
      </c>
      <c r="D229" s="9">
        <v>697</v>
      </c>
      <c r="E229" s="61">
        <v>153872.6</v>
      </c>
      <c r="F229" s="15">
        <v>0</v>
      </c>
      <c r="G229" s="92" t="s">
        <v>485</v>
      </c>
      <c r="H229" s="11" t="s">
        <v>485</v>
      </c>
      <c r="I229" s="10" t="s">
        <v>387</v>
      </c>
      <c r="J229" s="90" t="s">
        <v>486</v>
      </c>
      <c r="K229" s="89" t="s">
        <v>14</v>
      </c>
      <c r="L229" s="10" t="s">
        <v>14</v>
      </c>
      <c r="M229" s="16" t="s">
        <v>912</v>
      </c>
      <c r="N229" s="11" t="s">
        <v>487</v>
      </c>
      <c r="O229" s="91" t="s">
        <v>838</v>
      </c>
      <c r="P229" s="10" t="s">
        <v>542</v>
      </c>
      <c r="Q229" s="45" t="s">
        <v>1195</v>
      </c>
    </row>
    <row r="230" spans="1:28" s="111" customFormat="1" ht="60" x14ac:dyDescent="0.25">
      <c r="A230" s="121">
        <f t="shared" si="3"/>
        <v>225</v>
      </c>
      <c r="B230" s="56">
        <v>42538</v>
      </c>
      <c r="C230" s="56">
        <v>42538</v>
      </c>
      <c r="D230" s="60">
        <v>714</v>
      </c>
      <c r="E230" s="61">
        <v>160726.91</v>
      </c>
      <c r="F230" s="118">
        <v>0</v>
      </c>
      <c r="G230" s="119" t="s">
        <v>1257</v>
      </c>
      <c r="H230" s="63" t="s">
        <v>1257</v>
      </c>
      <c r="I230" s="10" t="s">
        <v>387</v>
      </c>
      <c r="J230" s="120" t="s">
        <v>812</v>
      </c>
      <c r="K230" s="89" t="s">
        <v>14</v>
      </c>
      <c r="L230" s="10" t="s">
        <v>14</v>
      </c>
      <c r="M230" s="24" t="s">
        <v>104</v>
      </c>
      <c r="N230" s="63" t="s">
        <v>105</v>
      </c>
      <c r="O230" s="122" t="s">
        <v>839</v>
      </c>
      <c r="P230" s="62" t="s">
        <v>540</v>
      </c>
      <c r="Q230" s="45" t="s">
        <v>1303</v>
      </c>
      <c r="R230" s="125"/>
      <c r="S230" s="125"/>
      <c r="T230" s="125"/>
      <c r="U230" s="125"/>
      <c r="V230" s="125"/>
      <c r="W230" s="125"/>
      <c r="X230" s="125"/>
      <c r="Y230" s="125"/>
      <c r="Z230" s="125"/>
      <c r="AA230" s="125"/>
      <c r="AB230" s="125"/>
    </row>
    <row r="231" spans="1:28" s="111" customFormat="1" ht="60" x14ac:dyDescent="0.25">
      <c r="A231" s="121">
        <f t="shared" si="3"/>
        <v>226</v>
      </c>
      <c r="B231" s="56">
        <v>42538</v>
      </c>
      <c r="C231" s="56">
        <v>42538</v>
      </c>
      <c r="D231" s="60">
        <v>715</v>
      </c>
      <c r="E231" s="61">
        <v>91811.19</v>
      </c>
      <c r="F231" s="118">
        <v>0</v>
      </c>
      <c r="G231" s="119" t="s">
        <v>1257</v>
      </c>
      <c r="H231" s="63" t="s">
        <v>1257</v>
      </c>
      <c r="I231" s="10" t="s">
        <v>387</v>
      </c>
      <c r="J231" s="120" t="s">
        <v>812</v>
      </c>
      <c r="K231" s="89" t="s">
        <v>14</v>
      </c>
      <c r="L231" s="10" t="s">
        <v>14</v>
      </c>
      <c r="M231" s="24" t="s">
        <v>104</v>
      </c>
      <c r="N231" s="63" t="s">
        <v>105</v>
      </c>
      <c r="O231" s="122" t="s">
        <v>840</v>
      </c>
      <c r="P231" s="62" t="s">
        <v>551</v>
      </c>
      <c r="Q231" s="45" t="s">
        <v>1303</v>
      </c>
      <c r="R231" s="125"/>
      <c r="S231" s="125"/>
      <c r="T231" s="125"/>
      <c r="U231" s="125"/>
      <c r="V231" s="125"/>
      <c r="W231" s="125"/>
      <c r="X231" s="125"/>
      <c r="Y231" s="125"/>
      <c r="Z231" s="125"/>
      <c r="AA231" s="125"/>
      <c r="AB231" s="125"/>
    </row>
    <row r="232" spans="1:28" s="13" customFormat="1" ht="75" x14ac:dyDescent="0.25">
      <c r="A232" s="39">
        <v>225</v>
      </c>
      <c r="B232" s="18">
        <v>42538</v>
      </c>
      <c r="C232" s="18">
        <v>42538</v>
      </c>
      <c r="D232" s="7">
        <v>717</v>
      </c>
      <c r="E232" s="61">
        <v>115478.13</v>
      </c>
      <c r="F232" s="95">
        <v>0</v>
      </c>
      <c r="G232" s="92" t="s">
        <v>878</v>
      </c>
      <c r="H232" s="25" t="s">
        <v>877</v>
      </c>
      <c r="I232" s="10" t="s">
        <v>387</v>
      </c>
      <c r="J232" s="90" t="s">
        <v>813</v>
      </c>
      <c r="K232" s="6" t="s">
        <v>14</v>
      </c>
      <c r="L232" s="5" t="s">
        <v>14</v>
      </c>
      <c r="M232" s="16" t="s">
        <v>875</v>
      </c>
      <c r="N232" s="8" t="s">
        <v>213</v>
      </c>
      <c r="O232" s="91" t="s">
        <v>859</v>
      </c>
      <c r="P232" s="19" t="s">
        <v>551</v>
      </c>
      <c r="Q232" s="19" t="s">
        <v>876</v>
      </c>
    </row>
    <row r="233" spans="1:28" s="13" customFormat="1" ht="60" x14ac:dyDescent="0.25">
      <c r="A233" s="39">
        <f t="shared" si="3"/>
        <v>226</v>
      </c>
      <c r="B233" s="14">
        <v>42538</v>
      </c>
      <c r="C233" s="14">
        <v>42538</v>
      </c>
      <c r="D233" s="9">
        <v>716</v>
      </c>
      <c r="E233" s="61">
        <v>501093</v>
      </c>
      <c r="F233" s="95">
        <v>0</v>
      </c>
      <c r="G233" s="92" t="s">
        <v>874</v>
      </c>
      <c r="H233" s="11" t="s">
        <v>874</v>
      </c>
      <c r="I233" s="10" t="s">
        <v>387</v>
      </c>
      <c r="J233" s="90" t="s">
        <v>814</v>
      </c>
      <c r="K233" s="89" t="s">
        <v>14</v>
      </c>
      <c r="L233" s="10" t="s">
        <v>14</v>
      </c>
      <c r="M233" s="16" t="s">
        <v>872</v>
      </c>
      <c r="N233" s="11" t="s">
        <v>458</v>
      </c>
      <c r="O233" s="91" t="s">
        <v>841</v>
      </c>
      <c r="P233" s="10" t="s">
        <v>549</v>
      </c>
      <c r="Q233" s="10" t="s">
        <v>873</v>
      </c>
    </row>
    <row r="234" spans="1:28" s="13" customFormat="1" ht="75" x14ac:dyDescent="0.25">
      <c r="A234" s="39">
        <f t="shared" si="3"/>
        <v>227</v>
      </c>
      <c r="B234" s="14">
        <v>42542</v>
      </c>
      <c r="C234" s="14">
        <v>42542</v>
      </c>
      <c r="D234" s="9">
        <v>722</v>
      </c>
      <c r="E234" s="61">
        <v>709744.63</v>
      </c>
      <c r="F234" s="95">
        <v>0</v>
      </c>
      <c r="G234" s="92" t="s">
        <v>514</v>
      </c>
      <c r="H234" s="11" t="s">
        <v>514</v>
      </c>
      <c r="I234" s="10" t="s">
        <v>387</v>
      </c>
      <c r="J234" s="90" t="s">
        <v>515</v>
      </c>
      <c r="K234" s="89" t="s">
        <v>14</v>
      </c>
      <c r="L234" s="10" t="s">
        <v>14</v>
      </c>
      <c r="M234" s="16" t="s">
        <v>774</v>
      </c>
      <c r="N234" s="11" t="s">
        <v>464</v>
      </c>
      <c r="O234" s="91" t="s">
        <v>842</v>
      </c>
      <c r="P234" s="10" t="s">
        <v>551</v>
      </c>
      <c r="Q234" s="10" t="s">
        <v>1196</v>
      </c>
    </row>
    <row r="235" spans="1:28" s="13" customFormat="1" ht="75" x14ac:dyDescent="0.25">
      <c r="A235" s="39">
        <v>228</v>
      </c>
      <c r="B235" s="14">
        <v>42551</v>
      </c>
      <c r="C235" s="14">
        <v>42551</v>
      </c>
      <c r="D235" s="9">
        <v>768</v>
      </c>
      <c r="E235" s="61">
        <v>6072.65</v>
      </c>
      <c r="F235" s="95">
        <v>0</v>
      </c>
      <c r="G235" s="92" t="s">
        <v>1552</v>
      </c>
      <c r="H235" s="11" t="s">
        <v>963</v>
      </c>
      <c r="I235" s="10" t="s">
        <v>387</v>
      </c>
      <c r="J235" s="90" t="s">
        <v>815</v>
      </c>
      <c r="K235" s="89" t="s">
        <v>14</v>
      </c>
      <c r="L235" s="10" t="s">
        <v>14</v>
      </c>
      <c r="M235" s="16" t="s">
        <v>960</v>
      </c>
      <c r="N235" s="11" t="s">
        <v>961</v>
      </c>
      <c r="O235" s="91" t="s">
        <v>843</v>
      </c>
      <c r="P235" s="10" t="s">
        <v>957</v>
      </c>
      <c r="Q235" s="10" t="s">
        <v>1072</v>
      </c>
    </row>
    <row r="236" spans="1:28" s="13" customFormat="1" ht="60" x14ac:dyDescent="0.25">
      <c r="A236" s="39">
        <v>229</v>
      </c>
      <c r="B236" s="14">
        <v>42542</v>
      </c>
      <c r="C236" s="14">
        <v>42542</v>
      </c>
      <c r="D236" s="9">
        <v>724</v>
      </c>
      <c r="E236" s="61">
        <v>426991.5</v>
      </c>
      <c r="F236" s="95">
        <v>0</v>
      </c>
      <c r="G236" s="92" t="s">
        <v>908</v>
      </c>
      <c r="H236" s="11" t="s">
        <v>908</v>
      </c>
      <c r="I236" s="20" t="s">
        <v>387</v>
      </c>
      <c r="J236" s="90" t="s">
        <v>816</v>
      </c>
      <c r="K236" s="45" t="s">
        <v>14</v>
      </c>
      <c r="L236" s="45" t="s">
        <v>14</v>
      </c>
      <c r="M236" s="16" t="s">
        <v>1267</v>
      </c>
      <c r="N236" s="11" t="s">
        <v>907</v>
      </c>
      <c r="O236" s="91" t="s">
        <v>844</v>
      </c>
      <c r="P236" s="10" t="s">
        <v>923</v>
      </c>
      <c r="Q236" s="45" t="s">
        <v>1073</v>
      </c>
    </row>
    <row r="237" spans="1:28" s="13" customFormat="1" ht="60" x14ac:dyDescent="0.25">
      <c r="A237" s="39">
        <v>230</v>
      </c>
      <c r="B237" s="14">
        <v>42543</v>
      </c>
      <c r="C237" s="14">
        <v>42543</v>
      </c>
      <c r="D237" s="9">
        <v>731</v>
      </c>
      <c r="E237" s="61">
        <v>56806.32</v>
      </c>
      <c r="F237" s="95">
        <v>0</v>
      </c>
      <c r="G237" s="93" t="s">
        <v>883</v>
      </c>
      <c r="H237" s="11" t="s">
        <v>503</v>
      </c>
      <c r="I237" s="20" t="s">
        <v>387</v>
      </c>
      <c r="J237" s="90" t="s">
        <v>504</v>
      </c>
      <c r="K237" s="45" t="s">
        <v>14</v>
      </c>
      <c r="L237" s="45" t="s">
        <v>14</v>
      </c>
      <c r="M237" s="16" t="s">
        <v>104</v>
      </c>
      <c r="N237" s="11" t="s">
        <v>121</v>
      </c>
      <c r="O237" s="91" t="s">
        <v>845</v>
      </c>
      <c r="P237" s="10" t="s">
        <v>542</v>
      </c>
      <c r="Q237" s="45" t="s">
        <v>1074</v>
      </c>
    </row>
    <row r="238" spans="1:28" s="13" customFormat="1" ht="60" x14ac:dyDescent="0.25">
      <c r="A238" s="39">
        <v>231</v>
      </c>
      <c r="B238" s="14">
        <v>42543</v>
      </c>
      <c r="C238" s="14">
        <v>42543</v>
      </c>
      <c r="D238" s="9">
        <v>735</v>
      </c>
      <c r="E238" s="61">
        <v>26529.61</v>
      </c>
      <c r="F238" s="95">
        <v>0</v>
      </c>
      <c r="G238" s="92" t="s">
        <v>897</v>
      </c>
      <c r="H238" s="58" t="s">
        <v>340</v>
      </c>
      <c r="I238" s="45" t="s">
        <v>387</v>
      </c>
      <c r="J238" s="90" t="s">
        <v>817</v>
      </c>
      <c r="K238" s="10" t="s">
        <v>14</v>
      </c>
      <c r="L238" s="10" t="s">
        <v>14</v>
      </c>
      <c r="M238" s="16" t="s">
        <v>388</v>
      </c>
      <c r="N238" s="11" t="s">
        <v>341</v>
      </c>
      <c r="O238" s="91" t="s">
        <v>846</v>
      </c>
      <c r="P238" s="10" t="s">
        <v>904</v>
      </c>
      <c r="Q238" s="10" t="s">
        <v>1075</v>
      </c>
    </row>
    <row r="239" spans="1:28" s="13" customFormat="1" ht="75" x14ac:dyDescent="0.25">
      <c r="A239" s="39">
        <v>232</v>
      </c>
      <c r="B239" s="14">
        <v>42544</v>
      </c>
      <c r="C239" s="14">
        <v>42544</v>
      </c>
      <c r="D239" s="9">
        <v>739</v>
      </c>
      <c r="E239" s="61">
        <v>472729.59</v>
      </c>
      <c r="F239" s="95">
        <v>0</v>
      </c>
      <c r="G239" s="92" t="s">
        <v>888</v>
      </c>
      <c r="H239" s="11" t="s">
        <v>478</v>
      </c>
      <c r="I239" s="45" t="s">
        <v>387</v>
      </c>
      <c r="J239" s="90" t="s">
        <v>479</v>
      </c>
      <c r="K239" s="45" t="s">
        <v>14</v>
      </c>
      <c r="L239" s="45" t="s">
        <v>14</v>
      </c>
      <c r="M239" s="16" t="s">
        <v>887</v>
      </c>
      <c r="N239" s="11" t="s">
        <v>722</v>
      </c>
      <c r="O239" s="91" t="s">
        <v>847</v>
      </c>
      <c r="P239" s="10" t="s">
        <v>562</v>
      </c>
      <c r="Q239" s="45" t="s">
        <v>1076</v>
      </c>
    </row>
    <row r="240" spans="1:28" s="13" customFormat="1" ht="75" x14ac:dyDescent="0.25">
      <c r="A240" s="39">
        <v>233</v>
      </c>
      <c r="B240" s="14">
        <v>42544</v>
      </c>
      <c r="C240" s="14">
        <v>42544</v>
      </c>
      <c r="D240" s="9">
        <v>740</v>
      </c>
      <c r="E240" s="61">
        <v>314556.26</v>
      </c>
      <c r="F240" s="95">
        <v>0</v>
      </c>
      <c r="G240" s="92" t="s">
        <v>894</v>
      </c>
      <c r="H240" s="58" t="s">
        <v>741</v>
      </c>
      <c r="I240" s="45" t="s">
        <v>387</v>
      </c>
      <c r="J240" s="90" t="s">
        <v>740</v>
      </c>
      <c r="K240" s="45" t="s">
        <v>14</v>
      </c>
      <c r="L240" s="45" t="s">
        <v>14</v>
      </c>
      <c r="M240" s="16" t="s">
        <v>768</v>
      </c>
      <c r="N240" s="11" t="s">
        <v>771</v>
      </c>
      <c r="O240" s="91" t="s">
        <v>848</v>
      </c>
      <c r="P240" s="10" t="s">
        <v>551</v>
      </c>
      <c r="Q240" s="45" t="s">
        <v>1387</v>
      </c>
    </row>
    <row r="241" spans="1:17" ht="75" x14ac:dyDescent="0.25">
      <c r="A241" s="39">
        <v>234</v>
      </c>
      <c r="B241" s="18">
        <v>42544</v>
      </c>
      <c r="C241" s="18">
        <v>42544</v>
      </c>
      <c r="D241" s="7">
        <v>741</v>
      </c>
      <c r="E241" s="61">
        <v>555000</v>
      </c>
      <c r="F241" s="95">
        <v>0</v>
      </c>
      <c r="G241" s="92" t="s">
        <v>891</v>
      </c>
      <c r="H241" s="25" t="s">
        <v>892</v>
      </c>
      <c r="I241" s="20" t="s">
        <v>387</v>
      </c>
      <c r="J241" s="90" t="s">
        <v>311</v>
      </c>
      <c r="K241" s="6" t="s">
        <v>14</v>
      </c>
      <c r="L241" s="5" t="s">
        <v>14</v>
      </c>
      <c r="M241" s="16" t="s">
        <v>65</v>
      </c>
      <c r="N241" s="8" t="s">
        <v>885</v>
      </c>
      <c r="O241" s="91" t="s">
        <v>849</v>
      </c>
      <c r="P241" s="19" t="s">
        <v>577</v>
      </c>
      <c r="Q241" s="10" t="s">
        <v>886</v>
      </c>
    </row>
    <row r="242" spans="1:17" ht="75" x14ac:dyDescent="0.25">
      <c r="A242" s="39">
        <v>235</v>
      </c>
      <c r="B242" s="18">
        <v>42548</v>
      </c>
      <c r="C242" s="18">
        <v>42548</v>
      </c>
      <c r="D242" s="7">
        <v>2628</v>
      </c>
      <c r="E242" s="61">
        <v>206034.43</v>
      </c>
      <c r="F242" s="95">
        <v>0</v>
      </c>
      <c r="G242" s="25" t="s">
        <v>956</v>
      </c>
      <c r="H242" s="25" t="s">
        <v>956</v>
      </c>
      <c r="I242" s="10" t="s">
        <v>12</v>
      </c>
      <c r="J242" s="90" t="s">
        <v>818</v>
      </c>
      <c r="K242" s="6" t="s">
        <v>14</v>
      </c>
      <c r="L242" s="5" t="s">
        <v>14</v>
      </c>
      <c r="M242" s="16" t="s">
        <v>317</v>
      </c>
      <c r="N242" s="8" t="s">
        <v>218</v>
      </c>
      <c r="O242" s="91" t="s">
        <v>850</v>
      </c>
      <c r="P242" s="19" t="s">
        <v>573</v>
      </c>
      <c r="Q242" s="19" t="s">
        <v>958</v>
      </c>
    </row>
    <row r="243" spans="1:17" ht="75" x14ac:dyDescent="0.25">
      <c r="A243" s="39">
        <v>236</v>
      </c>
      <c r="B243" s="18">
        <v>42548</v>
      </c>
      <c r="C243" s="18">
        <v>42548</v>
      </c>
      <c r="D243" s="7">
        <v>2630</v>
      </c>
      <c r="E243" s="61">
        <v>2019.14</v>
      </c>
      <c r="F243" s="95">
        <v>0</v>
      </c>
      <c r="G243" s="25" t="s">
        <v>956</v>
      </c>
      <c r="H243" s="25" t="s">
        <v>956</v>
      </c>
      <c r="I243" s="10" t="s">
        <v>12</v>
      </c>
      <c r="J243" s="90" t="s">
        <v>819</v>
      </c>
      <c r="K243" s="6" t="s">
        <v>14</v>
      </c>
      <c r="L243" s="5" t="s">
        <v>14</v>
      </c>
      <c r="M243" s="16" t="s">
        <v>317</v>
      </c>
      <c r="N243" s="8" t="s">
        <v>218</v>
      </c>
      <c r="O243" s="91" t="s">
        <v>851</v>
      </c>
      <c r="P243" s="19" t="s">
        <v>959</v>
      </c>
      <c r="Q243" s="19" t="s">
        <v>958</v>
      </c>
    </row>
    <row r="244" spans="1:17" ht="60" x14ac:dyDescent="0.25">
      <c r="A244" s="39">
        <v>237</v>
      </c>
      <c r="B244" s="18">
        <v>42545</v>
      </c>
      <c r="C244" s="18">
        <v>42545</v>
      </c>
      <c r="D244" s="7">
        <v>744</v>
      </c>
      <c r="E244" s="61">
        <v>106641.28</v>
      </c>
      <c r="F244" s="95">
        <v>0</v>
      </c>
      <c r="G244" s="25" t="s">
        <v>955</v>
      </c>
      <c r="H244" s="25" t="s">
        <v>955</v>
      </c>
      <c r="I244" s="20" t="s">
        <v>387</v>
      </c>
      <c r="J244" s="90" t="s">
        <v>820</v>
      </c>
      <c r="K244" s="6" t="s">
        <v>26</v>
      </c>
      <c r="L244" s="5" t="s">
        <v>248</v>
      </c>
      <c r="M244" s="16" t="s">
        <v>141</v>
      </c>
      <c r="N244" s="8" t="s">
        <v>907</v>
      </c>
      <c r="O244" s="91" t="s">
        <v>852</v>
      </c>
      <c r="P244" s="19" t="s">
        <v>540</v>
      </c>
      <c r="Q244" s="10" t="s">
        <v>954</v>
      </c>
    </row>
    <row r="245" spans="1:17" ht="60" x14ac:dyDescent="0.25">
      <c r="A245" s="39">
        <v>238</v>
      </c>
      <c r="B245" s="18">
        <v>42548</v>
      </c>
      <c r="C245" s="18">
        <v>42548</v>
      </c>
      <c r="D245" s="7">
        <v>748</v>
      </c>
      <c r="E245" s="61">
        <v>37471.86</v>
      </c>
      <c r="F245" s="95">
        <v>0</v>
      </c>
      <c r="G245" s="25" t="s">
        <v>941</v>
      </c>
      <c r="H245" s="25" t="s">
        <v>941</v>
      </c>
      <c r="I245" s="20" t="s">
        <v>387</v>
      </c>
      <c r="J245" s="90" t="s">
        <v>821</v>
      </c>
      <c r="K245" s="6" t="s">
        <v>14</v>
      </c>
      <c r="L245" s="5" t="s">
        <v>14</v>
      </c>
      <c r="M245" s="16" t="s">
        <v>322</v>
      </c>
      <c r="N245" s="8" t="s">
        <v>148</v>
      </c>
      <c r="O245" s="91" t="s">
        <v>853</v>
      </c>
      <c r="P245" s="19" t="s">
        <v>946</v>
      </c>
      <c r="Q245" s="19" t="s">
        <v>952</v>
      </c>
    </row>
    <row r="246" spans="1:17" ht="60" x14ac:dyDescent="0.25">
      <c r="A246" s="39">
        <v>239</v>
      </c>
      <c r="B246" s="18">
        <v>42548</v>
      </c>
      <c r="C246" s="18">
        <v>42548</v>
      </c>
      <c r="D246" s="7">
        <v>746</v>
      </c>
      <c r="E246" s="61">
        <v>48180</v>
      </c>
      <c r="F246" s="95">
        <v>0</v>
      </c>
      <c r="G246" s="25" t="s">
        <v>942</v>
      </c>
      <c r="H246" s="25" t="s">
        <v>942</v>
      </c>
      <c r="I246" s="20" t="s">
        <v>387</v>
      </c>
      <c r="J246" s="90" t="s">
        <v>207</v>
      </c>
      <c r="K246" s="6" t="s">
        <v>14</v>
      </c>
      <c r="L246" s="5" t="s">
        <v>14</v>
      </c>
      <c r="M246" s="16" t="s">
        <v>65</v>
      </c>
      <c r="N246" s="8" t="s">
        <v>943</v>
      </c>
      <c r="O246" s="91" t="s">
        <v>855</v>
      </c>
      <c r="P246" s="19" t="s">
        <v>944</v>
      </c>
      <c r="Q246" s="19" t="s">
        <v>953</v>
      </c>
    </row>
    <row r="247" spans="1:17" ht="60" x14ac:dyDescent="0.25">
      <c r="A247" s="39">
        <v>240</v>
      </c>
      <c r="B247" s="18">
        <v>42548</v>
      </c>
      <c r="C247" s="18">
        <v>42548</v>
      </c>
      <c r="D247" s="7">
        <v>749</v>
      </c>
      <c r="E247" s="61">
        <v>43800</v>
      </c>
      <c r="F247" s="95">
        <v>0</v>
      </c>
      <c r="G247" s="25" t="s">
        <v>941</v>
      </c>
      <c r="H247" s="25" t="s">
        <v>941</v>
      </c>
      <c r="I247" s="20" t="s">
        <v>387</v>
      </c>
      <c r="J247" s="90" t="s">
        <v>823</v>
      </c>
      <c r="K247" s="6" t="s">
        <v>14</v>
      </c>
      <c r="L247" s="5" t="s">
        <v>14</v>
      </c>
      <c r="M247" s="16" t="s">
        <v>322</v>
      </c>
      <c r="N247" s="8" t="s">
        <v>148</v>
      </c>
      <c r="O247" s="91" t="s">
        <v>856</v>
      </c>
      <c r="P247" s="19" t="s">
        <v>540</v>
      </c>
      <c r="Q247" s="19" t="s">
        <v>952</v>
      </c>
    </row>
    <row r="248" spans="1:17" ht="75" x14ac:dyDescent="0.25">
      <c r="A248" s="39">
        <v>241</v>
      </c>
      <c r="B248" s="18">
        <v>42549</v>
      </c>
      <c r="C248" s="18">
        <v>42549</v>
      </c>
      <c r="D248" s="7">
        <v>750</v>
      </c>
      <c r="E248" s="61">
        <v>431081</v>
      </c>
      <c r="F248" s="95">
        <v>0</v>
      </c>
      <c r="G248" s="92" t="s">
        <v>947</v>
      </c>
      <c r="H248" s="25" t="s">
        <v>947</v>
      </c>
      <c r="I248" s="20" t="s">
        <v>387</v>
      </c>
      <c r="J248" s="90" t="s">
        <v>824</v>
      </c>
      <c r="K248" s="6" t="s">
        <v>14</v>
      </c>
      <c r="L248" s="5" t="s">
        <v>14</v>
      </c>
      <c r="M248" s="16" t="s">
        <v>867</v>
      </c>
      <c r="N248" s="8" t="s">
        <v>948</v>
      </c>
      <c r="O248" s="91" t="s">
        <v>857</v>
      </c>
      <c r="P248" s="19" t="s">
        <v>551</v>
      </c>
      <c r="Q248" s="19" t="s">
        <v>1060</v>
      </c>
    </row>
    <row r="249" spans="1:17" ht="60" x14ac:dyDescent="0.25">
      <c r="A249" s="39">
        <v>242</v>
      </c>
      <c r="B249" s="18">
        <v>42549</v>
      </c>
      <c r="C249" s="18">
        <v>42549</v>
      </c>
      <c r="D249" s="7">
        <v>752</v>
      </c>
      <c r="E249" s="61">
        <v>1000552.68</v>
      </c>
      <c r="F249" s="95">
        <v>0</v>
      </c>
      <c r="G249" s="25" t="s">
        <v>949</v>
      </c>
      <c r="H249" s="25" t="s">
        <v>949</v>
      </c>
      <c r="I249" s="20" t="s">
        <v>387</v>
      </c>
      <c r="J249" s="90" t="s">
        <v>825</v>
      </c>
      <c r="K249" s="6" t="s">
        <v>14</v>
      </c>
      <c r="L249" s="5" t="s">
        <v>14</v>
      </c>
      <c r="M249" s="16" t="s">
        <v>950</v>
      </c>
      <c r="N249" s="8" t="s">
        <v>350</v>
      </c>
      <c r="O249" s="91" t="s">
        <v>858</v>
      </c>
      <c r="P249" s="19" t="s">
        <v>551</v>
      </c>
      <c r="Q249" s="19" t="s">
        <v>1059</v>
      </c>
    </row>
    <row r="250" spans="1:17" ht="75" x14ac:dyDescent="0.25">
      <c r="A250" s="39">
        <v>243</v>
      </c>
      <c r="B250" s="18">
        <v>42550</v>
      </c>
      <c r="C250" s="18">
        <v>42550</v>
      </c>
      <c r="D250" s="7">
        <v>763</v>
      </c>
      <c r="E250" s="61">
        <v>269448.96000000002</v>
      </c>
      <c r="F250" s="95">
        <v>0</v>
      </c>
      <c r="G250" s="25" t="s">
        <v>877</v>
      </c>
      <c r="H250" s="25" t="s">
        <v>877</v>
      </c>
      <c r="I250" s="10" t="s">
        <v>387</v>
      </c>
      <c r="J250" s="90" t="s">
        <v>813</v>
      </c>
      <c r="K250" s="6" t="s">
        <v>14</v>
      </c>
      <c r="L250" s="5" t="s">
        <v>14</v>
      </c>
      <c r="M250" s="16" t="s">
        <v>875</v>
      </c>
      <c r="N250" s="8" t="s">
        <v>213</v>
      </c>
      <c r="O250" s="91" t="s">
        <v>859</v>
      </c>
      <c r="P250" s="19" t="s">
        <v>551</v>
      </c>
      <c r="Q250" s="19" t="s">
        <v>1058</v>
      </c>
    </row>
    <row r="251" spans="1:17" ht="75" x14ac:dyDescent="0.25">
      <c r="A251" s="39">
        <v>244</v>
      </c>
      <c r="B251" s="18">
        <v>42551</v>
      </c>
      <c r="C251" s="18">
        <v>42551</v>
      </c>
      <c r="D251" s="7">
        <v>769</v>
      </c>
      <c r="E251" s="61">
        <v>350656.82</v>
      </c>
      <c r="F251" s="95">
        <v>0</v>
      </c>
      <c r="G251" s="25" t="s">
        <v>489</v>
      </c>
      <c r="H251" s="25" t="s">
        <v>489</v>
      </c>
      <c r="I251" s="10" t="s">
        <v>387</v>
      </c>
      <c r="J251" s="19" t="s">
        <v>39</v>
      </c>
      <c r="K251" s="6" t="s">
        <v>14</v>
      </c>
      <c r="L251" s="5" t="s">
        <v>14</v>
      </c>
      <c r="M251" s="16" t="s">
        <v>965</v>
      </c>
      <c r="N251" s="8" t="s">
        <v>490</v>
      </c>
      <c r="O251" s="91" t="s">
        <v>964</v>
      </c>
      <c r="P251" s="45" t="s">
        <v>542</v>
      </c>
      <c r="Q251" s="45" t="s">
        <v>1070</v>
      </c>
    </row>
    <row r="252" spans="1:17" ht="30" x14ac:dyDescent="0.25">
      <c r="A252" s="39">
        <v>245</v>
      </c>
      <c r="B252" s="18">
        <v>42542</v>
      </c>
      <c r="C252" s="18">
        <v>42542</v>
      </c>
      <c r="D252" s="7">
        <v>6499</v>
      </c>
      <c r="E252" s="162">
        <v>-206571.89</v>
      </c>
      <c r="F252" s="95">
        <v>0</v>
      </c>
      <c r="G252" s="92" t="s">
        <v>880</v>
      </c>
      <c r="H252" s="11" t="s">
        <v>879</v>
      </c>
      <c r="I252" s="10" t="s">
        <v>387</v>
      </c>
      <c r="J252" s="19" t="s">
        <v>201</v>
      </c>
      <c r="K252" s="6" t="s">
        <v>14</v>
      </c>
      <c r="L252" s="5" t="s">
        <v>14</v>
      </c>
      <c r="M252" s="16" t="s">
        <v>151</v>
      </c>
      <c r="N252" s="8" t="s">
        <v>447</v>
      </c>
      <c r="O252" s="94" t="s">
        <v>1367</v>
      </c>
      <c r="P252" s="45" t="s">
        <v>1659</v>
      </c>
      <c r="Q252" s="45" t="s">
        <v>805</v>
      </c>
    </row>
    <row r="253" spans="1:17" ht="60" x14ac:dyDescent="0.25">
      <c r="A253" s="39">
        <v>246</v>
      </c>
      <c r="B253" s="18">
        <v>42555</v>
      </c>
      <c r="C253" s="18">
        <v>42555</v>
      </c>
      <c r="D253" s="7">
        <v>747</v>
      </c>
      <c r="E253" s="61">
        <v>92325.34</v>
      </c>
      <c r="F253" s="95">
        <v>0</v>
      </c>
      <c r="G253" s="25" t="s">
        <v>941</v>
      </c>
      <c r="H253" s="25" t="s">
        <v>941</v>
      </c>
      <c r="I253" s="10" t="s">
        <v>387</v>
      </c>
      <c r="J253" s="19" t="s">
        <v>822</v>
      </c>
      <c r="K253" s="6" t="s">
        <v>14</v>
      </c>
      <c r="L253" s="5" t="s">
        <v>14</v>
      </c>
      <c r="M253" s="16" t="s">
        <v>322</v>
      </c>
      <c r="N253" s="8" t="s">
        <v>148</v>
      </c>
      <c r="O253" s="91" t="s">
        <v>854</v>
      </c>
      <c r="P253" s="45" t="s">
        <v>540</v>
      </c>
      <c r="Q253" s="45" t="s">
        <v>1036</v>
      </c>
    </row>
    <row r="254" spans="1:17" ht="75" x14ac:dyDescent="0.25">
      <c r="A254" s="39">
        <v>247</v>
      </c>
      <c r="B254" s="18">
        <v>42555</v>
      </c>
      <c r="C254" s="18">
        <v>42555</v>
      </c>
      <c r="D254" s="7">
        <v>786</v>
      </c>
      <c r="E254" s="61">
        <v>115000</v>
      </c>
      <c r="F254" s="95">
        <v>0</v>
      </c>
      <c r="G254" s="11" t="s">
        <v>112</v>
      </c>
      <c r="H254" s="11" t="s">
        <v>112</v>
      </c>
      <c r="I254" s="10" t="s">
        <v>387</v>
      </c>
      <c r="J254" s="19" t="s">
        <v>403</v>
      </c>
      <c r="K254" s="6" t="s">
        <v>14</v>
      </c>
      <c r="L254" s="5" t="s">
        <v>14</v>
      </c>
      <c r="M254" s="16" t="s">
        <v>114</v>
      </c>
      <c r="N254" s="8" t="s">
        <v>115</v>
      </c>
      <c r="O254" s="91" t="s">
        <v>969</v>
      </c>
      <c r="P254" s="10" t="s">
        <v>573</v>
      </c>
      <c r="Q254" s="45" t="s">
        <v>1071</v>
      </c>
    </row>
    <row r="255" spans="1:17" ht="60" x14ac:dyDescent="0.25">
      <c r="A255" s="39">
        <v>248</v>
      </c>
      <c r="B255" s="18">
        <v>42555</v>
      </c>
      <c r="C255" s="18">
        <v>42555</v>
      </c>
      <c r="D255" s="7">
        <v>789</v>
      </c>
      <c r="E255" s="61">
        <v>103409.82</v>
      </c>
      <c r="F255" s="95">
        <v>0</v>
      </c>
      <c r="G255" s="25" t="s">
        <v>1067</v>
      </c>
      <c r="H255" s="25" t="s">
        <v>1067</v>
      </c>
      <c r="I255" s="10" t="s">
        <v>19</v>
      </c>
      <c r="J255" s="19" t="s">
        <v>975</v>
      </c>
      <c r="K255" s="6" t="s">
        <v>14</v>
      </c>
      <c r="L255" s="5" t="s">
        <v>14</v>
      </c>
      <c r="M255" s="16" t="s">
        <v>1012</v>
      </c>
      <c r="N255" s="8" t="s">
        <v>1014</v>
      </c>
      <c r="O255" s="91" t="s">
        <v>970</v>
      </c>
      <c r="P255" s="45" t="s">
        <v>1068</v>
      </c>
      <c r="Q255" s="45" t="s">
        <v>1069</v>
      </c>
    </row>
    <row r="256" spans="1:17" ht="60" x14ac:dyDescent="0.25">
      <c r="A256" s="39">
        <v>249</v>
      </c>
      <c r="B256" s="18">
        <v>42555</v>
      </c>
      <c r="C256" s="18">
        <v>42555</v>
      </c>
      <c r="D256" s="7">
        <v>788</v>
      </c>
      <c r="E256" s="61">
        <v>117039.62</v>
      </c>
      <c r="F256" s="95">
        <v>0</v>
      </c>
      <c r="G256" s="25" t="s">
        <v>1035</v>
      </c>
      <c r="H256" s="25" t="s">
        <v>1035</v>
      </c>
      <c r="I256" s="45" t="s">
        <v>387</v>
      </c>
      <c r="J256" s="19" t="s">
        <v>763</v>
      </c>
      <c r="K256" s="6" t="s">
        <v>14</v>
      </c>
      <c r="L256" s="5" t="s">
        <v>14</v>
      </c>
      <c r="M256" s="16" t="s">
        <v>388</v>
      </c>
      <c r="N256" s="8" t="s">
        <v>1013</v>
      </c>
      <c r="O256" s="91" t="s">
        <v>971</v>
      </c>
      <c r="P256" s="45" t="s">
        <v>540</v>
      </c>
      <c r="Q256" s="45" t="s">
        <v>1039</v>
      </c>
    </row>
    <row r="257" spans="1:17" ht="60" x14ac:dyDescent="0.25">
      <c r="A257" s="39">
        <v>250</v>
      </c>
      <c r="B257" s="18">
        <v>42555</v>
      </c>
      <c r="C257" s="18">
        <v>42555</v>
      </c>
      <c r="D257" s="7">
        <v>787</v>
      </c>
      <c r="E257" s="61">
        <v>75177.56</v>
      </c>
      <c r="F257" s="95">
        <v>0</v>
      </c>
      <c r="G257" s="25" t="s">
        <v>1034</v>
      </c>
      <c r="H257" s="25" t="s">
        <v>1034</v>
      </c>
      <c r="I257" s="10" t="s">
        <v>19</v>
      </c>
      <c r="J257" s="19" t="s">
        <v>976</v>
      </c>
      <c r="K257" s="6" t="s">
        <v>26</v>
      </c>
      <c r="L257" s="5" t="s">
        <v>248</v>
      </c>
      <c r="M257" s="16" t="s">
        <v>141</v>
      </c>
      <c r="N257" s="8" t="s">
        <v>148</v>
      </c>
      <c r="O257" s="91" t="s">
        <v>972</v>
      </c>
      <c r="P257" s="45" t="s">
        <v>562</v>
      </c>
      <c r="Q257" s="45" t="s">
        <v>1040</v>
      </c>
    </row>
    <row r="258" spans="1:17" ht="75" x14ac:dyDescent="0.25">
      <c r="A258" s="39">
        <v>251</v>
      </c>
      <c r="B258" s="18">
        <v>42555</v>
      </c>
      <c r="C258" s="18">
        <v>42555</v>
      </c>
      <c r="D258" s="7">
        <v>785</v>
      </c>
      <c r="E258" s="61">
        <v>133000</v>
      </c>
      <c r="F258" s="95">
        <v>0</v>
      </c>
      <c r="G258" s="58" t="s">
        <v>48</v>
      </c>
      <c r="H258" s="58" t="s">
        <v>48</v>
      </c>
      <c r="I258" s="45" t="s">
        <v>387</v>
      </c>
      <c r="J258" s="19" t="s">
        <v>745</v>
      </c>
      <c r="K258" s="6" t="s">
        <v>14</v>
      </c>
      <c r="L258" s="5" t="s">
        <v>14</v>
      </c>
      <c r="M258" s="16" t="s">
        <v>50</v>
      </c>
      <c r="N258" s="8" t="s">
        <v>51</v>
      </c>
      <c r="O258" s="91" t="s">
        <v>973</v>
      </c>
      <c r="P258" s="10" t="s">
        <v>542</v>
      </c>
      <c r="Q258" s="10" t="s">
        <v>1077</v>
      </c>
    </row>
    <row r="259" spans="1:17" ht="75" x14ac:dyDescent="0.25">
      <c r="A259" s="39">
        <v>252</v>
      </c>
      <c r="B259" s="18">
        <v>42555</v>
      </c>
      <c r="C259" s="18">
        <v>42555</v>
      </c>
      <c r="D259" s="7">
        <v>784</v>
      </c>
      <c r="E259" s="61">
        <v>75950.429999999993</v>
      </c>
      <c r="F259" s="95">
        <v>0</v>
      </c>
      <c r="G259" s="11" t="s">
        <v>84</v>
      </c>
      <c r="H259" s="11" t="s">
        <v>84</v>
      </c>
      <c r="I259" s="10" t="s">
        <v>387</v>
      </c>
      <c r="J259" s="19" t="s">
        <v>85</v>
      </c>
      <c r="K259" s="6" t="s">
        <v>14</v>
      </c>
      <c r="L259" s="5" t="s">
        <v>14</v>
      </c>
      <c r="M259" s="16" t="s">
        <v>86</v>
      </c>
      <c r="N259" s="8" t="s">
        <v>87</v>
      </c>
      <c r="O259" s="91" t="s">
        <v>974</v>
      </c>
      <c r="P259" s="45" t="s">
        <v>551</v>
      </c>
      <c r="Q259" s="10" t="s">
        <v>1194</v>
      </c>
    </row>
    <row r="260" spans="1:17" ht="60" x14ac:dyDescent="0.25">
      <c r="A260" s="39">
        <v>253</v>
      </c>
      <c r="B260" s="18">
        <v>42555</v>
      </c>
      <c r="C260" s="18">
        <v>42556</v>
      </c>
      <c r="D260" s="7">
        <v>6</v>
      </c>
      <c r="E260" s="61">
        <v>491224.2</v>
      </c>
      <c r="F260" s="95">
        <v>0</v>
      </c>
      <c r="G260" s="25" t="s">
        <v>1044</v>
      </c>
      <c r="H260" s="25" t="s">
        <v>1044</v>
      </c>
      <c r="I260" s="10" t="s">
        <v>118</v>
      </c>
      <c r="J260" s="19" t="s">
        <v>979</v>
      </c>
      <c r="K260" s="6" t="s">
        <v>14</v>
      </c>
      <c r="L260" s="5" t="s">
        <v>14</v>
      </c>
      <c r="M260" s="16" t="s">
        <v>1016</v>
      </c>
      <c r="N260" s="8" t="s">
        <v>1021</v>
      </c>
      <c r="O260" s="91" t="s">
        <v>977</v>
      </c>
      <c r="P260" s="45" t="s">
        <v>551</v>
      </c>
      <c r="Q260" s="45" t="s">
        <v>1043</v>
      </c>
    </row>
    <row r="261" spans="1:17" ht="60" x14ac:dyDescent="0.25">
      <c r="A261" s="39">
        <v>254</v>
      </c>
      <c r="B261" s="18">
        <v>42555</v>
      </c>
      <c r="C261" s="18">
        <v>42556</v>
      </c>
      <c r="D261" s="7">
        <v>7</v>
      </c>
      <c r="E261" s="61">
        <v>243018</v>
      </c>
      <c r="F261" s="95">
        <v>0</v>
      </c>
      <c r="G261" s="25" t="s">
        <v>1045</v>
      </c>
      <c r="H261" s="25" t="s">
        <v>1045</v>
      </c>
      <c r="I261" s="10" t="s">
        <v>118</v>
      </c>
      <c r="J261" s="19" t="s">
        <v>980</v>
      </c>
      <c r="K261" s="6" t="s">
        <v>14</v>
      </c>
      <c r="L261" s="5" t="s">
        <v>14</v>
      </c>
      <c r="M261" s="16" t="s">
        <v>875</v>
      </c>
      <c r="N261" s="8" t="s">
        <v>1022</v>
      </c>
      <c r="O261" s="91" t="s">
        <v>978</v>
      </c>
      <c r="P261" s="45" t="s">
        <v>551</v>
      </c>
      <c r="Q261" s="45" t="s">
        <v>1042</v>
      </c>
    </row>
    <row r="262" spans="1:17" ht="60" x14ac:dyDescent="0.25">
      <c r="A262" s="39">
        <v>255</v>
      </c>
      <c r="B262" s="18">
        <v>42557</v>
      </c>
      <c r="C262" s="18">
        <v>42557</v>
      </c>
      <c r="D262" s="7">
        <v>793</v>
      </c>
      <c r="E262" s="61">
        <v>125663.78</v>
      </c>
      <c r="F262" s="95">
        <v>0</v>
      </c>
      <c r="G262" s="25" t="s">
        <v>1037</v>
      </c>
      <c r="H262" s="25" t="s">
        <v>1037</v>
      </c>
      <c r="I262" s="10" t="s">
        <v>19</v>
      </c>
      <c r="J262" s="19" t="s">
        <v>983</v>
      </c>
      <c r="K262" s="6" t="s">
        <v>14</v>
      </c>
      <c r="L262" s="5" t="s">
        <v>14</v>
      </c>
      <c r="M262" s="16" t="s">
        <v>1017</v>
      </c>
      <c r="N262" s="8" t="s">
        <v>1023</v>
      </c>
      <c r="O262" s="91" t="s">
        <v>981</v>
      </c>
      <c r="P262" s="45" t="s">
        <v>562</v>
      </c>
      <c r="Q262" s="45" t="s">
        <v>1038</v>
      </c>
    </row>
    <row r="263" spans="1:17" ht="60" x14ac:dyDescent="0.25">
      <c r="A263" s="39">
        <v>256</v>
      </c>
      <c r="B263" s="18">
        <v>42557</v>
      </c>
      <c r="C263" s="18">
        <v>42557</v>
      </c>
      <c r="D263" s="7">
        <v>794</v>
      </c>
      <c r="E263" s="61">
        <v>73140</v>
      </c>
      <c r="F263" s="95">
        <v>0</v>
      </c>
      <c r="G263" s="25" t="s">
        <v>1041</v>
      </c>
      <c r="H263" s="25" t="s">
        <v>1041</v>
      </c>
      <c r="I263" s="10" t="s">
        <v>19</v>
      </c>
      <c r="J263" s="19" t="s">
        <v>984</v>
      </c>
      <c r="K263" s="6" t="s">
        <v>14</v>
      </c>
      <c r="L263" s="5" t="s">
        <v>14</v>
      </c>
      <c r="M263" s="16" t="s">
        <v>1018</v>
      </c>
      <c r="N263" s="8" t="s">
        <v>1024</v>
      </c>
      <c r="O263" s="91" t="s">
        <v>982</v>
      </c>
      <c r="P263" s="45" t="s">
        <v>540</v>
      </c>
      <c r="Q263" s="45" t="s">
        <v>1056</v>
      </c>
    </row>
    <row r="264" spans="1:17" ht="75" x14ac:dyDescent="0.25">
      <c r="A264" s="39">
        <v>257</v>
      </c>
      <c r="B264" s="18">
        <v>42559</v>
      </c>
      <c r="C264" s="18">
        <v>42559</v>
      </c>
      <c r="D264" s="7">
        <v>2868</v>
      </c>
      <c r="E264" s="61">
        <v>610000</v>
      </c>
      <c r="F264" s="95">
        <v>0</v>
      </c>
      <c r="G264" s="11" t="s">
        <v>273</v>
      </c>
      <c r="H264" s="11" t="s">
        <v>273</v>
      </c>
      <c r="I264" s="10" t="s">
        <v>12</v>
      </c>
      <c r="J264" s="19" t="s">
        <v>424</v>
      </c>
      <c r="K264" s="6" t="s">
        <v>14</v>
      </c>
      <c r="L264" s="5" t="s">
        <v>14</v>
      </c>
      <c r="M264" s="16" t="s">
        <v>275</v>
      </c>
      <c r="N264" s="8" t="s">
        <v>152</v>
      </c>
      <c r="O264" s="91" t="s">
        <v>985</v>
      </c>
      <c r="P264" s="10" t="s">
        <v>551</v>
      </c>
      <c r="Q264" s="10" t="s">
        <v>1066</v>
      </c>
    </row>
    <row r="265" spans="1:17" ht="75" x14ac:dyDescent="0.25">
      <c r="A265" s="39">
        <v>258</v>
      </c>
      <c r="B265" s="18">
        <v>42559</v>
      </c>
      <c r="C265" s="18">
        <v>42559</v>
      </c>
      <c r="D265" s="7">
        <v>824</v>
      </c>
      <c r="E265" s="61">
        <v>300000</v>
      </c>
      <c r="F265" s="95">
        <v>0</v>
      </c>
      <c r="G265" s="58" t="s">
        <v>53</v>
      </c>
      <c r="H265" s="58" t="s">
        <v>53</v>
      </c>
      <c r="I265" s="45" t="s">
        <v>387</v>
      </c>
      <c r="J265" s="19" t="s">
        <v>54</v>
      </c>
      <c r="K265" s="6" t="s">
        <v>14</v>
      </c>
      <c r="L265" s="5" t="s">
        <v>14</v>
      </c>
      <c r="M265" s="16" t="s">
        <v>55</v>
      </c>
      <c r="N265" s="8" t="s">
        <v>56</v>
      </c>
      <c r="O265" s="91" t="s">
        <v>987</v>
      </c>
      <c r="P265" s="45" t="s">
        <v>551</v>
      </c>
      <c r="Q265" s="10" t="s">
        <v>1304</v>
      </c>
    </row>
    <row r="266" spans="1:17" ht="75" x14ac:dyDescent="0.25">
      <c r="A266" s="39">
        <v>259</v>
      </c>
      <c r="B266" s="18">
        <v>42562</v>
      </c>
      <c r="C266" s="18">
        <v>42562</v>
      </c>
      <c r="D266" s="7">
        <v>839</v>
      </c>
      <c r="E266" s="61">
        <v>21600.35</v>
      </c>
      <c r="F266" s="95">
        <v>0</v>
      </c>
      <c r="G266" s="72" t="s">
        <v>200</v>
      </c>
      <c r="H266" s="72" t="s">
        <v>200</v>
      </c>
      <c r="I266" s="45" t="s">
        <v>387</v>
      </c>
      <c r="J266" s="19" t="s">
        <v>201</v>
      </c>
      <c r="K266" s="6" t="s">
        <v>14</v>
      </c>
      <c r="L266" s="5" t="s">
        <v>14</v>
      </c>
      <c r="M266" s="16" t="s">
        <v>202</v>
      </c>
      <c r="N266" s="8" t="s">
        <v>1025</v>
      </c>
      <c r="O266" s="91" t="s">
        <v>989</v>
      </c>
      <c r="P266" s="73" t="s">
        <v>551</v>
      </c>
      <c r="Q266" s="45" t="s">
        <v>1215</v>
      </c>
    </row>
    <row r="267" spans="1:17" ht="60" x14ac:dyDescent="0.25">
      <c r="A267" s="39">
        <v>260</v>
      </c>
      <c r="B267" s="18">
        <v>42564</v>
      </c>
      <c r="C267" s="18">
        <v>42564</v>
      </c>
      <c r="D267" s="7">
        <v>846</v>
      </c>
      <c r="E267" s="61">
        <v>214961.9</v>
      </c>
      <c r="F267" s="95">
        <v>0</v>
      </c>
      <c r="G267" s="25" t="s">
        <v>1048</v>
      </c>
      <c r="H267" s="25" t="s">
        <v>1048</v>
      </c>
      <c r="I267" s="10" t="s">
        <v>19</v>
      </c>
      <c r="J267" s="19" t="s">
        <v>996</v>
      </c>
      <c r="K267" s="6" t="s">
        <v>14</v>
      </c>
      <c r="L267" s="5" t="s">
        <v>14</v>
      </c>
      <c r="M267" s="16" t="s">
        <v>208</v>
      </c>
      <c r="N267" s="8" t="s">
        <v>1026</v>
      </c>
      <c r="O267" s="91" t="s">
        <v>990</v>
      </c>
      <c r="P267" s="45" t="s">
        <v>540</v>
      </c>
      <c r="Q267" s="45" t="s">
        <v>1051</v>
      </c>
    </row>
    <row r="268" spans="1:17" ht="60" x14ac:dyDescent="0.25">
      <c r="A268" s="39">
        <v>261</v>
      </c>
      <c r="B268" s="18">
        <v>42564</v>
      </c>
      <c r="C268" s="18">
        <v>42564</v>
      </c>
      <c r="D268" s="7">
        <v>845</v>
      </c>
      <c r="E268" s="61">
        <v>297156</v>
      </c>
      <c r="F268" s="95">
        <v>0</v>
      </c>
      <c r="G268" s="25" t="s">
        <v>1046</v>
      </c>
      <c r="H268" s="25" t="s">
        <v>1046</v>
      </c>
      <c r="I268" s="10" t="s">
        <v>19</v>
      </c>
      <c r="J268" s="19" t="s">
        <v>997</v>
      </c>
      <c r="K268" s="6" t="s">
        <v>14</v>
      </c>
      <c r="L268" s="5" t="s">
        <v>14</v>
      </c>
      <c r="M268" s="16" t="s">
        <v>890</v>
      </c>
      <c r="N268" s="8" t="s">
        <v>1027</v>
      </c>
      <c r="O268" s="91" t="s">
        <v>991</v>
      </c>
      <c r="P268" s="45" t="s">
        <v>551</v>
      </c>
      <c r="Q268" s="45" t="s">
        <v>1052</v>
      </c>
    </row>
    <row r="269" spans="1:17" ht="75" x14ac:dyDescent="0.25">
      <c r="A269" s="39">
        <v>262</v>
      </c>
      <c r="B269" s="18">
        <v>42564</v>
      </c>
      <c r="C269" s="18">
        <v>42564</v>
      </c>
      <c r="D269" s="7">
        <v>843</v>
      </c>
      <c r="E269" s="61">
        <v>104615.7</v>
      </c>
      <c r="F269" s="95">
        <v>0</v>
      </c>
      <c r="G269" s="11" t="s">
        <v>764</v>
      </c>
      <c r="H269" s="11" t="s">
        <v>764</v>
      </c>
      <c r="I269" s="10" t="s">
        <v>387</v>
      </c>
      <c r="J269" s="19" t="s">
        <v>761</v>
      </c>
      <c r="K269" s="6" t="s">
        <v>14</v>
      </c>
      <c r="L269" s="5" t="s">
        <v>14</v>
      </c>
      <c r="M269" s="16" t="s">
        <v>15</v>
      </c>
      <c r="N269" s="8" t="s">
        <v>775</v>
      </c>
      <c r="O269" s="91" t="s">
        <v>992</v>
      </c>
      <c r="P269" s="45" t="s">
        <v>540</v>
      </c>
      <c r="Q269" s="45" t="s">
        <v>1209</v>
      </c>
    </row>
    <row r="270" spans="1:17" ht="60" x14ac:dyDescent="0.25">
      <c r="A270" s="39">
        <v>263</v>
      </c>
      <c r="B270" s="18">
        <v>42564</v>
      </c>
      <c r="C270" s="18">
        <v>42564</v>
      </c>
      <c r="D270" s="7">
        <v>844</v>
      </c>
      <c r="E270" s="61">
        <v>482981.63</v>
      </c>
      <c r="F270" s="95">
        <v>0</v>
      </c>
      <c r="G270" s="25" t="s">
        <v>1049</v>
      </c>
      <c r="H270" s="25" t="s">
        <v>1049</v>
      </c>
      <c r="I270" s="10" t="s">
        <v>19</v>
      </c>
      <c r="J270" s="19" t="s">
        <v>810</v>
      </c>
      <c r="K270" s="6" t="s">
        <v>14</v>
      </c>
      <c r="L270" s="5" t="s">
        <v>14</v>
      </c>
      <c r="M270" s="16" t="s">
        <v>65</v>
      </c>
      <c r="N270" s="8" t="s">
        <v>1028</v>
      </c>
      <c r="O270" s="91" t="s">
        <v>993</v>
      </c>
      <c r="P270" s="45" t="s">
        <v>551</v>
      </c>
      <c r="Q270" s="45" t="s">
        <v>1053</v>
      </c>
    </row>
    <row r="271" spans="1:17" ht="60" x14ac:dyDescent="0.25">
      <c r="A271" s="39">
        <v>264</v>
      </c>
      <c r="B271" s="18">
        <v>42564</v>
      </c>
      <c r="C271" s="18">
        <v>42564</v>
      </c>
      <c r="D271" s="7">
        <v>2937</v>
      </c>
      <c r="E271" s="61">
        <v>256400.08</v>
      </c>
      <c r="F271" s="95">
        <v>0</v>
      </c>
      <c r="G271" s="25" t="s">
        <v>1047</v>
      </c>
      <c r="H271" s="25" t="s">
        <v>1047</v>
      </c>
      <c r="I271" s="10" t="s">
        <v>12</v>
      </c>
      <c r="J271" s="19" t="s">
        <v>998</v>
      </c>
      <c r="K271" s="6" t="s">
        <v>14</v>
      </c>
      <c r="L271" s="5" t="s">
        <v>14</v>
      </c>
      <c r="M271" s="16" t="s">
        <v>1019</v>
      </c>
      <c r="N271" s="8" t="s">
        <v>881</v>
      </c>
      <c r="O271" s="91" t="s">
        <v>994</v>
      </c>
      <c r="P271" s="45" t="s">
        <v>551</v>
      </c>
      <c r="Q271" s="45" t="s">
        <v>1054</v>
      </c>
    </row>
    <row r="272" spans="1:17" ht="30" x14ac:dyDescent="0.25">
      <c r="A272" s="39">
        <v>265</v>
      </c>
      <c r="B272" s="18">
        <v>42566</v>
      </c>
      <c r="C272" s="18">
        <v>42566</v>
      </c>
      <c r="D272" s="7">
        <v>144</v>
      </c>
      <c r="E272" s="162">
        <v>-256400.08</v>
      </c>
      <c r="F272" s="95">
        <v>0</v>
      </c>
      <c r="G272" s="25" t="s">
        <v>1047</v>
      </c>
      <c r="H272" s="25" t="s">
        <v>1047</v>
      </c>
      <c r="I272" s="10" t="s">
        <v>12</v>
      </c>
      <c r="J272" s="19" t="s">
        <v>998</v>
      </c>
      <c r="K272" s="6" t="s">
        <v>14</v>
      </c>
      <c r="L272" s="5" t="s">
        <v>14</v>
      </c>
      <c r="M272" s="16" t="s">
        <v>1019</v>
      </c>
      <c r="N272" s="8" t="s">
        <v>881</v>
      </c>
      <c r="O272" s="94" t="s">
        <v>1364</v>
      </c>
      <c r="P272" s="45" t="s">
        <v>1659</v>
      </c>
      <c r="Q272" s="45" t="s">
        <v>805</v>
      </c>
    </row>
    <row r="273" spans="1:17" ht="60" x14ac:dyDescent="0.25">
      <c r="A273" s="39">
        <v>266</v>
      </c>
      <c r="B273" s="18">
        <v>42564</v>
      </c>
      <c r="C273" s="18">
        <v>42564</v>
      </c>
      <c r="D273" s="7">
        <v>9</v>
      </c>
      <c r="E273" s="61">
        <v>183000</v>
      </c>
      <c r="F273" s="95">
        <v>0</v>
      </c>
      <c r="G273" s="25" t="s">
        <v>1050</v>
      </c>
      <c r="H273" s="25" t="s">
        <v>1050</v>
      </c>
      <c r="I273" s="10" t="s">
        <v>118</v>
      </c>
      <c r="J273" s="19" t="s">
        <v>999</v>
      </c>
      <c r="K273" s="6" t="s">
        <v>14</v>
      </c>
      <c r="L273" s="5" t="s">
        <v>14</v>
      </c>
      <c r="M273" s="16" t="s">
        <v>1020</v>
      </c>
      <c r="N273" s="8" t="s">
        <v>1029</v>
      </c>
      <c r="O273" s="91" t="s">
        <v>995</v>
      </c>
      <c r="P273" s="45" t="s">
        <v>549</v>
      </c>
      <c r="Q273" s="45" t="s">
        <v>1057</v>
      </c>
    </row>
    <row r="274" spans="1:17" ht="60" x14ac:dyDescent="0.25">
      <c r="A274" s="39">
        <v>267</v>
      </c>
      <c r="B274" s="18">
        <v>42565</v>
      </c>
      <c r="C274" s="18">
        <v>42565</v>
      </c>
      <c r="D274" s="7">
        <v>10</v>
      </c>
      <c r="E274" s="61">
        <v>39643.199999999997</v>
      </c>
      <c r="F274" s="95">
        <v>0</v>
      </c>
      <c r="G274" s="25" t="s">
        <v>263</v>
      </c>
      <c r="H274" s="25" t="s">
        <v>263</v>
      </c>
      <c r="I274" s="10" t="s">
        <v>118</v>
      </c>
      <c r="J274" s="19" t="s">
        <v>988</v>
      </c>
      <c r="K274" s="6" t="s">
        <v>14</v>
      </c>
      <c r="L274" s="5" t="s">
        <v>14</v>
      </c>
      <c r="M274" s="16" t="s">
        <v>890</v>
      </c>
      <c r="N274" s="8" t="s">
        <v>265</v>
      </c>
      <c r="O274" s="91" t="s">
        <v>986</v>
      </c>
      <c r="P274" s="45" t="s">
        <v>549</v>
      </c>
      <c r="Q274" s="45" t="s">
        <v>1055</v>
      </c>
    </row>
    <row r="275" spans="1:17" ht="60" x14ac:dyDescent="0.25">
      <c r="A275" s="39">
        <v>268</v>
      </c>
      <c r="B275" s="18">
        <v>42569</v>
      </c>
      <c r="C275" s="18">
        <v>42569</v>
      </c>
      <c r="D275" s="7">
        <v>866</v>
      </c>
      <c r="E275" s="61">
        <v>323370.90000000002</v>
      </c>
      <c r="F275" s="95">
        <v>0</v>
      </c>
      <c r="G275" s="25" t="s">
        <v>1062</v>
      </c>
      <c r="H275" s="25" t="s">
        <v>1062</v>
      </c>
      <c r="I275" s="10" t="s">
        <v>19</v>
      </c>
      <c r="J275" s="19" t="s">
        <v>1002</v>
      </c>
      <c r="K275" s="6" t="s">
        <v>14</v>
      </c>
      <c r="L275" s="5" t="s">
        <v>14</v>
      </c>
      <c r="M275" s="16" t="s">
        <v>1030</v>
      </c>
      <c r="N275" s="8" t="s">
        <v>501</v>
      </c>
      <c r="O275" s="91" t="s">
        <v>1000</v>
      </c>
      <c r="P275" s="45" t="s">
        <v>551</v>
      </c>
      <c r="Q275" s="45" t="s">
        <v>1061</v>
      </c>
    </row>
    <row r="276" spans="1:17" ht="60" x14ac:dyDescent="0.25">
      <c r="A276" s="39">
        <v>269</v>
      </c>
      <c r="B276" s="18">
        <v>42569</v>
      </c>
      <c r="C276" s="18">
        <v>42569</v>
      </c>
      <c r="D276" s="7">
        <v>867</v>
      </c>
      <c r="E276" s="61">
        <v>137639.09</v>
      </c>
      <c r="F276" s="95">
        <v>0</v>
      </c>
      <c r="G276" s="25" t="s">
        <v>1063</v>
      </c>
      <c r="H276" s="25" t="s">
        <v>1063</v>
      </c>
      <c r="I276" s="10" t="s">
        <v>19</v>
      </c>
      <c r="J276" s="19" t="s">
        <v>975</v>
      </c>
      <c r="K276" s="6" t="s">
        <v>14</v>
      </c>
      <c r="L276" s="5" t="s">
        <v>14</v>
      </c>
      <c r="M276" s="16" t="s">
        <v>1031</v>
      </c>
      <c r="N276" s="8" t="s">
        <v>1015</v>
      </c>
      <c r="O276" s="91" t="s">
        <v>1001</v>
      </c>
      <c r="P276" s="45" t="s">
        <v>1064</v>
      </c>
      <c r="Q276" s="45" t="s">
        <v>1065</v>
      </c>
    </row>
    <row r="277" spans="1:17" ht="75" x14ac:dyDescent="0.25">
      <c r="A277" s="39">
        <v>270</v>
      </c>
      <c r="B277" s="18">
        <v>42570</v>
      </c>
      <c r="C277" s="18">
        <v>42570</v>
      </c>
      <c r="D277" s="7">
        <v>868</v>
      </c>
      <c r="E277" s="61">
        <v>105000</v>
      </c>
      <c r="F277" s="95">
        <v>0</v>
      </c>
      <c r="G277" s="25" t="s">
        <v>1218</v>
      </c>
      <c r="H277" s="25" t="s">
        <v>1218</v>
      </c>
      <c r="I277" s="10" t="s">
        <v>19</v>
      </c>
      <c r="J277" s="19" t="s">
        <v>59</v>
      </c>
      <c r="K277" s="6" t="s">
        <v>14</v>
      </c>
      <c r="L277" s="5" t="s">
        <v>14</v>
      </c>
      <c r="M277" s="16" t="s">
        <v>890</v>
      </c>
      <c r="N277" s="8" t="s">
        <v>920</v>
      </c>
      <c r="O277" s="91" t="s">
        <v>1003</v>
      </c>
      <c r="P277" s="10" t="s">
        <v>921</v>
      </c>
      <c r="Q277" s="10" t="s">
        <v>1301</v>
      </c>
    </row>
    <row r="278" spans="1:17" ht="60" x14ac:dyDescent="0.25">
      <c r="A278" s="39">
        <v>271</v>
      </c>
      <c r="B278" s="18">
        <v>42570</v>
      </c>
      <c r="C278" s="18">
        <v>42570</v>
      </c>
      <c r="D278" s="7">
        <v>870</v>
      </c>
      <c r="E278" s="61">
        <v>141762.49</v>
      </c>
      <c r="F278" s="95">
        <v>0</v>
      </c>
      <c r="G278" s="25" t="s">
        <v>1217</v>
      </c>
      <c r="H278" s="25" t="s">
        <v>1217</v>
      </c>
      <c r="I278" s="10" t="s">
        <v>19</v>
      </c>
      <c r="J278" s="19" t="s">
        <v>975</v>
      </c>
      <c r="K278" s="6" t="s">
        <v>14</v>
      </c>
      <c r="L278" s="5" t="s">
        <v>14</v>
      </c>
      <c r="M278" s="16" t="s">
        <v>1032</v>
      </c>
      <c r="N278" s="8" t="s">
        <v>918</v>
      </c>
      <c r="O278" s="91" t="s">
        <v>1004</v>
      </c>
      <c r="P278" s="45" t="s">
        <v>577</v>
      </c>
      <c r="Q278" s="45" t="s">
        <v>1295</v>
      </c>
    </row>
    <row r="279" spans="1:17" ht="75" x14ac:dyDescent="0.25">
      <c r="A279" s="39">
        <v>272</v>
      </c>
      <c r="B279" s="18">
        <v>42570</v>
      </c>
      <c r="C279" s="18">
        <v>42570</v>
      </c>
      <c r="D279" s="7">
        <v>869</v>
      </c>
      <c r="E279" s="61">
        <v>512466.5</v>
      </c>
      <c r="F279" s="113">
        <v>0</v>
      </c>
      <c r="G279" s="11" t="s">
        <v>764</v>
      </c>
      <c r="H279" s="11" t="s">
        <v>764</v>
      </c>
      <c r="I279" s="10" t="s">
        <v>387</v>
      </c>
      <c r="J279" s="19" t="s">
        <v>762</v>
      </c>
      <c r="K279" s="6" t="s">
        <v>14</v>
      </c>
      <c r="L279" s="5" t="s">
        <v>14</v>
      </c>
      <c r="M279" s="16" t="s">
        <v>15</v>
      </c>
      <c r="N279" s="8" t="s">
        <v>775</v>
      </c>
      <c r="O279" s="91" t="s">
        <v>1005</v>
      </c>
      <c r="P279" s="10" t="s">
        <v>793</v>
      </c>
      <c r="Q279" s="10" t="s">
        <v>1208</v>
      </c>
    </row>
    <row r="280" spans="1:17" ht="75" x14ac:dyDescent="0.25">
      <c r="A280" s="39">
        <v>273</v>
      </c>
      <c r="B280" s="18">
        <v>42569</v>
      </c>
      <c r="C280" s="18">
        <v>42570</v>
      </c>
      <c r="D280" s="7">
        <v>2989</v>
      </c>
      <c r="E280" s="61">
        <v>228000</v>
      </c>
      <c r="F280" s="95">
        <v>0</v>
      </c>
      <c r="G280" s="25" t="s">
        <v>150</v>
      </c>
      <c r="H280" s="25" t="s">
        <v>150</v>
      </c>
      <c r="I280" s="10" t="s">
        <v>12</v>
      </c>
      <c r="J280" s="19" t="s">
        <v>54</v>
      </c>
      <c r="K280" s="6" t="s">
        <v>14</v>
      </c>
      <c r="L280" s="5" t="s">
        <v>14</v>
      </c>
      <c r="M280" s="16" t="s">
        <v>151</v>
      </c>
      <c r="N280" s="8" t="s">
        <v>152</v>
      </c>
      <c r="O280" s="91" t="s">
        <v>1006</v>
      </c>
      <c r="P280" s="45" t="s">
        <v>551</v>
      </c>
      <c r="Q280" s="10" t="s">
        <v>1300</v>
      </c>
    </row>
    <row r="281" spans="1:17" ht="60" x14ac:dyDescent="0.25">
      <c r="A281" s="39">
        <v>274</v>
      </c>
      <c r="B281" s="18">
        <v>42571</v>
      </c>
      <c r="C281" s="18">
        <v>42571</v>
      </c>
      <c r="D281" s="7">
        <v>877</v>
      </c>
      <c r="E281" s="61">
        <v>325386.18</v>
      </c>
      <c r="F281" s="95">
        <v>0</v>
      </c>
      <c r="G281" s="25" t="s">
        <v>178</v>
      </c>
      <c r="H281" s="25" t="s">
        <v>178</v>
      </c>
      <c r="I281" s="10" t="s">
        <v>19</v>
      </c>
      <c r="J281" s="19" t="s">
        <v>179</v>
      </c>
      <c r="K281" s="6" t="s">
        <v>14</v>
      </c>
      <c r="L281" s="5" t="s">
        <v>14</v>
      </c>
      <c r="M281" s="16" t="s">
        <v>180</v>
      </c>
      <c r="N281" s="8" t="s">
        <v>181</v>
      </c>
      <c r="O281" s="91" t="s">
        <v>1007</v>
      </c>
      <c r="P281" s="10" t="s">
        <v>577</v>
      </c>
      <c r="Q281" s="10" t="s">
        <v>1297</v>
      </c>
    </row>
    <row r="282" spans="1:17" ht="60" x14ac:dyDescent="0.25">
      <c r="A282" s="39">
        <v>275</v>
      </c>
      <c r="B282" s="18">
        <v>42571</v>
      </c>
      <c r="C282" s="18">
        <v>42571</v>
      </c>
      <c r="D282" s="7">
        <v>878</v>
      </c>
      <c r="E282" s="61">
        <v>139157.04999999999</v>
      </c>
      <c r="F282" s="95">
        <v>0</v>
      </c>
      <c r="G282" s="25" t="s">
        <v>18</v>
      </c>
      <c r="H282" s="25" t="s">
        <v>18</v>
      </c>
      <c r="I282" s="10" t="s">
        <v>19</v>
      </c>
      <c r="J282" s="19" t="s">
        <v>166</v>
      </c>
      <c r="K282" s="6" t="s">
        <v>14</v>
      </c>
      <c r="L282" s="5" t="s">
        <v>14</v>
      </c>
      <c r="M282" s="16" t="s">
        <v>1033</v>
      </c>
      <c r="N282" s="8" t="s">
        <v>21</v>
      </c>
      <c r="O282" s="91" t="s">
        <v>1008</v>
      </c>
      <c r="P282" s="45" t="s">
        <v>551</v>
      </c>
      <c r="Q282" s="45" t="s">
        <v>1294</v>
      </c>
    </row>
    <row r="283" spans="1:17" ht="60" x14ac:dyDescent="0.25">
      <c r="A283" s="39">
        <v>276</v>
      </c>
      <c r="B283" s="18">
        <v>42570</v>
      </c>
      <c r="C283" s="18">
        <v>42571</v>
      </c>
      <c r="D283" s="7">
        <v>11</v>
      </c>
      <c r="E283" s="61">
        <v>150820.20000000001</v>
      </c>
      <c r="F283" s="95">
        <v>0</v>
      </c>
      <c r="G283" s="25" t="s">
        <v>1216</v>
      </c>
      <c r="H283" s="25" t="s">
        <v>1216</v>
      </c>
      <c r="I283" s="10" t="s">
        <v>118</v>
      </c>
      <c r="J283" s="19" t="s">
        <v>1010</v>
      </c>
      <c r="K283" s="6" t="s">
        <v>14</v>
      </c>
      <c r="L283" s="5" t="s">
        <v>14</v>
      </c>
      <c r="M283" s="16" t="s">
        <v>45</v>
      </c>
      <c r="N283" s="8" t="s">
        <v>510</v>
      </c>
      <c r="O283" s="91" t="s">
        <v>1009</v>
      </c>
      <c r="P283" s="45" t="s">
        <v>577</v>
      </c>
      <c r="Q283" s="10" t="s">
        <v>1293</v>
      </c>
    </row>
    <row r="284" spans="1:17" ht="75" x14ac:dyDescent="0.25">
      <c r="A284" s="39">
        <v>277</v>
      </c>
      <c r="B284" s="18">
        <v>42576</v>
      </c>
      <c r="C284" s="18">
        <v>42576</v>
      </c>
      <c r="D284" s="7">
        <v>892</v>
      </c>
      <c r="E284" s="61">
        <v>551275.69999999995</v>
      </c>
      <c r="F284" s="95">
        <v>0</v>
      </c>
      <c r="G284" s="25" t="s">
        <v>1271</v>
      </c>
      <c r="H284" s="25" t="s">
        <v>1271</v>
      </c>
      <c r="I284" s="10" t="s">
        <v>19</v>
      </c>
      <c r="J284" s="19" t="s">
        <v>54</v>
      </c>
      <c r="K284" s="6" t="s">
        <v>14</v>
      </c>
      <c r="L284" s="5" t="s">
        <v>14</v>
      </c>
      <c r="M284" s="16" t="s">
        <v>252</v>
      </c>
      <c r="N284" s="8" t="s">
        <v>1021</v>
      </c>
      <c r="O284" s="91" t="s">
        <v>1219</v>
      </c>
      <c r="P284" s="45" t="s">
        <v>551</v>
      </c>
      <c r="Q284" s="45" t="s">
        <v>1292</v>
      </c>
    </row>
    <row r="285" spans="1:17" ht="60" x14ac:dyDescent="0.25">
      <c r="A285" s="39">
        <v>278</v>
      </c>
      <c r="B285" s="18">
        <v>42576</v>
      </c>
      <c r="C285" s="18">
        <v>42576</v>
      </c>
      <c r="D285" s="7">
        <v>891</v>
      </c>
      <c r="E285" s="61">
        <v>436083.6</v>
      </c>
      <c r="F285" s="95">
        <v>0</v>
      </c>
      <c r="G285" s="25" t="s">
        <v>1272</v>
      </c>
      <c r="H285" s="25" t="s">
        <v>1272</v>
      </c>
      <c r="I285" s="10" t="s">
        <v>19</v>
      </c>
      <c r="J285" s="19" t="s">
        <v>1221</v>
      </c>
      <c r="K285" s="6" t="s">
        <v>1223</v>
      </c>
      <c r="L285" s="5" t="s">
        <v>1222</v>
      </c>
      <c r="M285" s="16" t="s">
        <v>1224</v>
      </c>
      <c r="N285" s="8" t="s">
        <v>218</v>
      </c>
      <c r="O285" s="91" t="s">
        <v>1220</v>
      </c>
      <c r="P285" s="45" t="s">
        <v>551</v>
      </c>
      <c r="Q285" s="45" t="s">
        <v>1298</v>
      </c>
    </row>
    <row r="286" spans="1:17" ht="75" x14ac:dyDescent="0.25">
      <c r="A286" s="39">
        <v>279</v>
      </c>
      <c r="B286" s="18">
        <v>42577</v>
      </c>
      <c r="C286" s="18">
        <v>42577</v>
      </c>
      <c r="D286" s="7">
        <v>3104</v>
      </c>
      <c r="E286" s="61">
        <v>344786.4</v>
      </c>
      <c r="F286" s="95">
        <v>0</v>
      </c>
      <c r="G286" s="25" t="s">
        <v>224</v>
      </c>
      <c r="H286" s="25" t="s">
        <v>224</v>
      </c>
      <c r="I286" s="10" t="s">
        <v>12</v>
      </c>
      <c r="J286" s="19" t="s">
        <v>1229</v>
      </c>
      <c r="K286" s="6" t="s">
        <v>14</v>
      </c>
      <c r="L286" s="5" t="s">
        <v>14</v>
      </c>
      <c r="M286" s="16" t="s">
        <v>15</v>
      </c>
      <c r="N286" s="8" t="s">
        <v>16</v>
      </c>
      <c r="O286" s="91" t="s">
        <v>1225</v>
      </c>
      <c r="P286" s="45" t="s">
        <v>549</v>
      </c>
      <c r="Q286" s="45" t="s">
        <v>1275</v>
      </c>
    </row>
    <row r="287" spans="1:17" ht="60" x14ac:dyDescent="0.25">
      <c r="A287" s="39">
        <v>280</v>
      </c>
      <c r="B287" s="18">
        <v>42577</v>
      </c>
      <c r="C287" s="18">
        <v>42577</v>
      </c>
      <c r="D287" s="7">
        <v>895</v>
      </c>
      <c r="E287" s="61">
        <v>248829.64</v>
      </c>
      <c r="F287" s="95">
        <v>0</v>
      </c>
      <c r="G287" s="25" t="s">
        <v>955</v>
      </c>
      <c r="H287" s="25" t="s">
        <v>955</v>
      </c>
      <c r="I287" s="20" t="s">
        <v>387</v>
      </c>
      <c r="J287" s="19" t="s">
        <v>820</v>
      </c>
      <c r="K287" s="6" t="s">
        <v>26</v>
      </c>
      <c r="L287" s="5" t="s">
        <v>248</v>
      </c>
      <c r="M287" s="16" t="s">
        <v>141</v>
      </c>
      <c r="N287" s="8" t="s">
        <v>907</v>
      </c>
      <c r="O287" s="94" t="s">
        <v>1231</v>
      </c>
      <c r="P287" s="45" t="s">
        <v>540</v>
      </c>
      <c r="Q287" s="10" t="s">
        <v>1274</v>
      </c>
    </row>
    <row r="288" spans="1:17" ht="60" x14ac:dyDescent="0.25">
      <c r="A288" s="39">
        <v>281</v>
      </c>
      <c r="B288" s="18">
        <v>42577</v>
      </c>
      <c r="C288" s="18">
        <v>42577</v>
      </c>
      <c r="D288" s="7">
        <v>896</v>
      </c>
      <c r="E288" s="61">
        <v>996313.5</v>
      </c>
      <c r="F288" s="95">
        <v>0</v>
      </c>
      <c r="G288" s="92" t="s">
        <v>908</v>
      </c>
      <c r="H288" s="11" t="s">
        <v>908</v>
      </c>
      <c r="I288" s="20" t="s">
        <v>387</v>
      </c>
      <c r="J288" s="19" t="s">
        <v>816</v>
      </c>
      <c r="K288" s="6" t="s">
        <v>14</v>
      </c>
      <c r="L288" s="5" t="s">
        <v>14</v>
      </c>
      <c r="M288" s="16" t="s">
        <v>1232</v>
      </c>
      <c r="N288" s="8" t="s">
        <v>907</v>
      </c>
      <c r="O288" s="91" t="s">
        <v>1226</v>
      </c>
      <c r="P288" s="10" t="s">
        <v>923</v>
      </c>
      <c r="Q288" s="10" t="s">
        <v>1273</v>
      </c>
    </row>
    <row r="289" spans="1:17" ht="75" x14ac:dyDescent="0.25">
      <c r="A289" s="39">
        <v>282</v>
      </c>
      <c r="B289" s="18">
        <v>42577</v>
      </c>
      <c r="C289" s="18">
        <v>42577</v>
      </c>
      <c r="D289" s="7">
        <v>898</v>
      </c>
      <c r="E289" s="61">
        <v>266308.25</v>
      </c>
      <c r="F289" s="95">
        <v>0</v>
      </c>
      <c r="G289" s="25" t="s">
        <v>1265</v>
      </c>
      <c r="H289" s="25" t="s">
        <v>1265</v>
      </c>
      <c r="I289" s="10" t="s">
        <v>19</v>
      </c>
      <c r="J289" s="19" t="s">
        <v>1230</v>
      </c>
      <c r="K289" s="6" t="s">
        <v>14</v>
      </c>
      <c r="L289" s="5" t="s">
        <v>14</v>
      </c>
      <c r="M289" s="16" t="s">
        <v>15</v>
      </c>
      <c r="N289" s="8" t="s">
        <v>1233</v>
      </c>
      <c r="O289" s="91" t="s">
        <v>1227</v>
      </c>
      <c r="P289" s="45" t="s">
        <v>562</v>
      </c>
      <c r="Q289" s="10" t="s">
        <v>1273</v>
      </c>
    </row>
    <row r="290" spans="1:17" ht="75" x14ac:dyDescent="0.25">
      <c r="A290" s="39">
        <v>283</v>
      </c>
      <c r="B290" s="18">
        <v>42577</v>
      </c>
      <c r="C290" s="18">
        <v>42577</v>
      </c>
      <c r="D290" s="7">
        <v>897</v>
      </c>
      <c r="E290" s="61">
        <v>286328.18</v>
      </c>
      <c r="F290" s="95">
        <v>0</v>
      </c>
      <c r="G290" s="92" t="s">
        <v>894</v>
      </c>
      <c r="H290" s="58" t="s">
        <v>741</v>
      </c>
      <c r="I290" s="45" t="s">
        <v>387</v>
      </c>
      <c r="J290" s="19" t="s">
        <v>740</v>
      </c>
      <c r="K290" s="6" t="s">
        <v>14</v>
      </c>
      <c r="L290" s="5" t="s">
        <v>14</v>
      </c>
      <c r="M290" s="16" t="s">
        <v>768</v>
      </c>
      <c r="N290" s="8" t="s">
        <v>771</v>
      </c>
      <c r="O290" s="91" t="s">
        <v>1228</v>
      </c>
      <c r="P290" s="45" t="s">
        <v>551</v>
      </c>
      <c r="Q290" s="10" t="s">
        <v>1386</v>
      </c>
    </row>
    <row r="291" spans="1:17" ht="60" x14ac:dyDescent="0.25">
      <c r="A291" s="39">
        <v>284</v>
      </c>
      <c r="B291" s="18">
        <v>42578</v>
      </c>
      <c r="C291" s="18">
        <v>42578</v>
      </c>
      <c r="D291" s="7">
        <v>905</v>
      </c>
      <c r="E291" s="61">
        <v>222173.04</v>
      </c>
      <c r="F291" s="95">
        <v>0</v>
      </c>
      <c r="G291" s="25" t="s">
        <v>1268</v>
      </c>
      <c r="H291" s="25" t="s">
        <v>1268</v>
      </c>
      <c r="I291" s="10" t="s">
        <v>19</v>
      </c>
      <c r="J291" s="19" t="s">
        <v>1244</v>
      </c>
      <c r="K291" s="6" t="s">
        <v>14</v>
      </c>
      <c r="L291" s="5" t="s">
        <v>14</v>
      </c>
      <c r="M291" s="16" t="s">
        <v>1250</v>
      </c>
      <c r="N291" s="8" t="s">
        <v>1252</v>
      </c>
      <c r="O291" s="91" t="s">
        <v>1234</v>
      </c>
      <c r="P291" s="45" t="s">
        <v>577</v>
      </c>
      <c r="Q291" s="10" t="s">
        <v>1385</v>
      </c>
    </row>
    <row r="292" spans="1:17" ht="60" x14ac:dyDescent="0.25">
      <c r="A292" s="39">
        <v>285</v>
      </c>
      <c r="B292" s="18">
        <v>42578</v>
      </c>
      <c r="C292" s="18">
        <v>42578</v>
      </c>
      <c r="D292" s="7">
        <v>908</v>
      </c>
      <c r="E292" s="61">
        <v>87842.05</v>
      </c>
      <c r="F292" s="95">
        <v>0</v>
      </c>
      <c r="G292" s="25" t="s">
        <v>1270</v>
      </c>
      <c r="H292" s="25" t="s">
        <v>1270</v>
      </c>
      <c r="I292" s="10" t="s">
        <v>19</v>
      </c>
      <c r="J292" s="19" t="s">
        <v>1245</v>
      </c>
      <c r="K292" s="6" t="s">
        <v>14</v>
      </c>
      <c r="L292" s="5" t="s">
        <v>14</v>
      </c>
      <c r="M292" s="16" t="s">
        <v>890</v>
      </c>
      <c r="N292" s="8" t="s">
        <v>1253</v>
      </c>
      <c r="O292" s="91" t="s">
        <v>1235</v>
      </c>
      <c r="P292" s="45" t="s">
        <v>551</v>
      </c>
      <c r="Q292" s="10" t="s">
        <v>1384</v>
      </c>
    </row>
    <row r="293" spans="1:17" ht="60" x14ac:dyDescent="0.25">
      <c r="A293" s="39">
        <v>286</v>
      </c>
      <c r="B293" s="18">
        <v>42578</v>
      </c>
      <c r="C293" s="18">
        <v>42578</v>
      </c>
      <c r="D293" s="7">
        <v>902</v>
      </c>
      <c r="E293" s="61">
        <v>72080.77</v>
      </c>
      <c r="F293" s="95">
        <v>0</v>
      </c>
      <c r="G293" s="25" t="s">
        <v>1256</v>
      </c>
      <c r="H293" s="25" t="s">
        <v>1256</v>
      </c>
      <c r="I293" s="10" t="s">
        <v>19</v>
      </c>
      <c r="J293" s="19" t="s">
        <v>424</v>
      </c>
      <c r="K293" s="6" t="s">
        <v>14</v>
      </c>
      <c r="L293" s="5" t="s">
        <v>14</v>
      </c>
      <c r="M293" s="16" t="s">
        <v>1251</v>
      </c>
      <c r="N293" s="8" t="s">
        <v>458</v>
      </c>
      <c r="O293" s="91" t="s">
        <v>1236</v>
      </c>
      <c r="P293" s="45" t="s">
        <v>573</v>
      </c>
      <c r="Q293" s="45" t="s">
        <v>1383</v>
      </c>
    </row>
    <row r="294" spans="1:17" ht="60" x14ac:dyDescent="0.25">
      <c r="A294" s="39">
        <v>287</v>
      </c>
      <c r="B294" s="18">
        <v>42578</v>
      </c>
      <c r="C294" s="18">
        <v>42578</v>
      </c>
      <c r="D294" s="7">
        <v>3107</v>
      </c>
      <c r="E294" s="61">
        <v>159900.29999999999</v>
      </c>
      <c r="F294" s="95">
        <v>0</v>
      </c>
      <c r="G294" s="25" t="s">
        <v>1290</v>
      </c>
      <c r="H294" s="25" t="s">
        <v>1290</v>
      </c>
      <c r="I294" s="10" t="s">
        <v>12</v>
      </c>
      <c r="J294" s="19" t="s">
        <v>983</v>
      </c>
      <c r="K294" s="6" t="s">
        <v>14</v>
      </c>
      <c r="L294" s="5" t="s">
        <v>14</v>
      </c>
      <c r="M294" s="16" t="s">
        <v>1017</v>
      </c>
      <c r="N294" s="8" t="s">
        <v>1264</v>
      </c>
      <c r="O294" s="91" t="s">
        <v>1237</v>
      </c>
      <c r="P294" s="45" t="s">
        <v>577</v>
      </c>
      <c r="Q294" s="45" t="s">
        <v>1382</v>
      </c>
    </row>
    <row r="295" spans="1:17" ht="60" x14ac:dyDescent="0.25">
      <c r="A295" s="39">
        <v>288</v>
      </c>
      <c r="B295" s="18">
        <v>42578</v>
      </c>
      <c r="C295" s="18">
        <v>42578</v>
      </c>
      <c r="D295" s="7">
        <v>903</v>
      </c>
      <c r="E295" s="61">
        <v>91118.49</v>
      </c>
      <c r="F295" s="95">
        <v>0</v>
      </c>
      <c r="G295" s="25" t="s">
        <v>1269</v>
      </c>
      <c r="H295" s="25" t="s">
        <v>1269</v>
      </c>
      <c r="I295" s="10" t="s">
        <v>19</v>
      </c>
      <c r="J295" s="19" t="s">
        <v>1002</v>
      </c>
      <c r="K295" s="6" t="s">
        <v>14</v>
      </c>
      <c r="L295" s="5" t="s">
        <v>14</v>
      </c>
      <c r="M295" s="16" t="s">
        <v>1018</v>
      </c>
      <c r="N295" s="8" t="s">
        <v>61</v>
      </c>
      <c r="O295" s="91" t="s">
        <v>1238</v>
      </c>
      <c r="P295" s="45" t="s">
        <v>549</v>
      </c>
      <c r="Q295" s="45" t="s">
        <v>1379</v>
      </c>
    </row>
    <row r="296" spans="1:17" ht="60" x14ac:dyDescent="0.25">
      <c r="A296" s="39">
        <v>289</v>
      </c>
      <c r="B296" s="18">
        <v>42578</v>
      </c>
      <c r="C296" s="18">
        <v>42578</v>
      </c>
      <c r="D296" s="7">
        <v>3106</v>
      </c>
      <c r="E296" s="61">
        <v>482981.64</v>
      </c>
      <c r="F296" s="95">
        <v>0</v>
      </c>
      <c r="G296" s="25" t="s">
        <v>1291</v>
      </c>
      <c r="H296" s="25" t="s">
        <v>1291</v>
      </c>
      <c r="I296" s="10" t="s">
        <v>12</v>
      </c>
      <c r="J296" s="19" t="s">
        <v>1246</v>
      </c>
      <c r="K296" s="6" t="s">
        <v>14</v>
      </c>
      <c r="L296" s="5" t="s">
        <v>14</v>
      </c>
      <c r="M296" s="16" t="s">
        <v>890</v>
      </c>
      <c r="N296" s="8" t="s">
        <v>1254</v>
      </c>
      <c r="O296" s="91" t="s">
        <v>1239</v>
      </c>
      <c r="P296" s="45" t="s">
        <v>551</v>
      </c>
      <c r="Q296" s="45" t="s">
        <v>1380</v>
      </c>
    </row>
    <row r="297" spans="1:17" ht="60" x14ac:dyDescent="0.25">
      <c r="A297" s="39">
        <v>290</v>
      </c>
      <c r="B297" s="18">
        <v>42578</v>
      </c>
      <c r="C297" s="18">
        <v>42578</v>
      </c>
      <c r="D297" s="7">
        <v>804</v>
      </c>
      <c r="E297" s="61">
        <v>121546.56</v>
      </c>
      <c r="F297" s="95">
        <v>0</v>
      </c>
      <c r="G297" s="25" t="s">
        <v>239</v>
      </c>
      <c r="H297" s="25" t="s">
        <v>239</v>
      </c>
      <c r="I297" s="10" t="s">
        <v>19</v>
      </c>
      <c r="J297" s="19" t="s">
        <v>1247</v>
      </c>
      <c r="K297" s="6" t="s">
        <v>14</v>
      </c>
      <c r="L297" s="5" t="s">
        <v>14</v>
      </c>
      <c r="M297" s="16" t="s">
        <v>180</v>
      </c>
      <c r="N297" s="8" t="s">
        <v>241</v>
      </c>
      <c r="O297" s="91" t="s">
        <v>1240</v>
      </c>
      <c r="P297" s="45" t="s">
        <v>562</v>
      </c>
      <c r="Q297" s="45" t="s">
        <v>1381</v>
      </c>
    </row>
    <row r="298" spans="1:17" ht="60" x14ac:dyDescent="0.25">
      <c r="A298" s="39">
        <v>291</v>
      </c>
      <c r="B298" s="18">
        <v>42578</v>
      </c>
      <c r="C298" s="18">
        <v>42578</v>
      </c>
      <c r="D298" s="7">
        <v>906</v>
      </c>
      <c r="E298" s="61">
        <v>118005.6</v>
      </c>
      <c r="F298" s="95">
        <v>0</v>
      </c>
      <c r="G298" s="25" t="s">
        <v>1289</v>
      </c>
      <c r="H298" s="25" t="s">
        <v>1289</v>
      </c>
      <c r="I298" s="10" t="s">
        <v>19</v>
      </c>
      <c r="J298" s="19" t="s">
        <v>1248</v>
      </c>
      <c r="K298" s="6" t="s">
        <v>14</v>
      </c>
      <c r="L298" s="5" t="s">
        <v>14</v>
      </c>
      <c r="M298" s="16" t="s">
        <v>92</v>
      </c>
      <c r="N298" s="8" t="s">
        <v>405</v>
      </c>
      <c r="O298" s="91" t="s">
        <v>1241</v>
      </c>
      <c r="P298" s="45" t="s">
        <v>551</v>
      </c>
      <c r="Q298" s="45" t="s">
        <v>1391</v>
      </c>
    </row>
    <row r="299" spans="1:17" ht="60" x14ac:dyDescent="0.25">
      <c r="A299" s="39">
        <v>292</v>
      </c>
      <c r="B299" s="18">
        <v>42578</v>
      </c>
      <c r="C299" s="18">
        <v>42578</v>
      </c>
      <c r="D299" s="7">
        <v>907</v>
      </c>
      <c r="E299" s="61">
        <v>41861.58</v>
      </c>
      <c r="F299" s="95">
        <v>0</v>
      </c>
      <c r="G299" s="25" t="s">
        <v>1266</v>
      </c>
      <c r="H299" s="25" t="s">
        <v>1266</v>
      </c>
      <c r="I299" s="10" t="s">
        <v>19</v>
      </c>
      <c r="J299" s="19" t="s">
        <v>1249</v>
      </c>
      <c r="K299" s="6" t="s">
        <v>14</v>
      </c>
      <c r="L299" s="5" t="s">
        <v>14</v>
      </c>
      <c r="M299" s="16" t="s">
        <v>890</v>
      </c>
      <c r="N299" s="8" t="s">
        <v>1255</v>
      </c>
      <c r="O299" s="91" t="s">
        <v>1242</v>
      </c>
      <c r="P299" s="45" t="s">
        <v>540</v>
      </c>
      <c r="Q299" s="45" t="s">
        <v>1378</v>
      </c>
    </row>
    <row r="300" spans="1:17" ht="60" x14ac:dyDescent="0.25">
      <c r="A300" s="39">
        <v>293</v>
      </c>
      <c r="B300" s="18">
        <v>42578</v>
      </c>
      <c r="C300" s="18">
        <v>42578</v>
      </c>
      <c r="D300" s="7">
        <v>909</v>
      </c>
      <c r="E300" s="61">
        <v>119000</v>
      </c>
      <c r="F300" s="95">
        <v>0</v>
      </c>
      <c r="G300" s="58" t="s">
        <v>747</v>
      </c>
      <c r="H300" s="58" t="s">
        <v>747</v>
      </c>
      <c r="I300" s="45" t="s">
        <v>387</v>
      </c>
      <c r="J300" s="19" t="s">
        <v>746</v>
      </c>
      <c r="K300" s="6" t="s">
        <v>14</v>
      </c>
      <c r="L300" s="5" t="s">
        <v>14</v>
      </c>
      <c r="M300" s="16" t="s">
        <v>769</v>
      </c>
      <c r="N300" s="8" t="s">
        <v>434</v>
      </c>
      <c r="O300" s="91" t="s">
        <v>1243</v>
      </c>
      <c r="P300" s="45" t="s">
        <v>542</v>
      </c>
      <c r="Q300" s="45" t="s">
        <v>1377</v>
      </c>
    </row>
    <row r="301" spans="1:17" ht="60" x14ac:dyDescent="0.25">
      <c r="A301" s="39">
        <v>294</v>
      </c>
      <c r="B301" s="18">
        <v>42579</v>
      </c>
      <c r="C301" s="18">
        <v>42579</v>
      </c>
      <c r="D301" s="7">
        <v>914</v>
      </c>
      <c r="E301" s="61">
        <v>136500</v>
      </c>
      <c r="F301" s="95">
        <v>0</v>
      </c>
      <c r="G301" s="116" t="s">
        <v>869</v>
      </c>
      <c r="H301" s="11" t="s">
        <v>869</v>
      </c>
      <c r="I301" s="10" t="s">
        <v>387</v>
      </c>
      <c r="J301" s="19" t="s">
        <v>808</v>
      </c>
      <c r="K301" s="6" t="s">
        <v>26</v>
      </c>
      <c r="L301" s="5" t="s">
        <v>248</v>
      </c>
      <c r="M301" s="16" t="s">
        <v>141</v>
      </c>
      <c r="N301" s="8" t="s">
        <v>405</v>
      </c>
      <c r="O301" s="91" t="s">
        <v>1258</v>
      </c>
      <c r="P301" s="10" t="s">
        <v>542</v>
      </c>
      <c r="Q301" s="45" t="s">
        <v>1391</v>
      </c>
    </row>
    <row r="302" spans="1:17" ht="75" x14ac:dyDescent="0.25">
      <c r="A302" s="39">
        <v>295</v>
      </c>
      <c r="B302" s="18">
        <v>42579</v>
      </c>
      <c r="C302" s="18">
        <v>42579</v>
      </c>
      <c r="D302" s="7">
        <v>915</v>
      </c>
      <c r="E302" s="61">
        <v>243097</v>
      </c>
      <c r="F302" s="95">
        <v>0</v>
      </c>
      <c r="G302" s="92" t="s">
        <v>874</v>
      </c>
      <c r="H302" s="11" t="s">
        <v>874</v>
      </c>
      <c r="I302" s="10" t="s">
        <v>387</v>
      </c>
      <c r="J302" s="90" t="s">
        <v>814</v>
      </c>
      <c r="K302" s="89" t="s">
        <v>14</v>
      </c>
      <c r="L302" s="10" t="s">
        <v>14</v>
      </c>
      <c r="M302" s="16" t="s">
        <v>872</v>
      </c>
      <c r="N302" s="8" t="s">
        <v>458</v>
      </c>
      <c r="O302" s="115" t="s">
        <v>1259</v>
      </c>
      <c r="P302" s="45" t="s">
        <v>549</v>
      </c>
      <c r="Q302" s="45" t="s">
        <v>1393</v>
      </c>
    </row>
    <row r="303" spans="1:17" ht="60" x14ac:dyDescent="0.25">
      <c r="A303" s="39">
        <v>296</v>
      </c>
      <c r="B303" s="18">
        <v>42579</v>
      </c>
      <c r="C303" s="18">
        <v>42579</v>
      </c>
      <c r="D303" s="7">
        <v>917</v>
      </c>
      <c r="E303" s="61">
        <v>47363.43</v>
      </c>
      <c r="F303" s="95">
        <v>0</v>
      </c>
      <c r="G303" s="58" t="s">
        <v>1302</v>
      </c>
      <c r="H303" s="58" t="s">
        <v>1302</v>
      </c>
      <c r="I303" s="45" t="s">
        <v>19</v>
      </c>
      <c r="J303" s="19" t="s">
        <v>1260</v>
      </c>
      <c r="K303" s="6" t="s">
        <v>26</v>
      </c>
      <c r="L303" s="5" t="s">
        <v>248</v>
      </c>
      <c r="M303" s="16" t="s">
        <v>141</v>
      </c>
      <c r="N303" s="8" t="s">
        <v>142</v>
      </c>
      <c r="O303" s="94" t="s">
        <v>1262</v>
      </c>
      <c r="P303" s="45" t="s">
        <v>546</v>
      </c>
      <c r="Q303" s="45" t="s">
        <v>1389</v>
      </c>
    </row>
    <row r="304" spans="1:17" ht="75" x14ac:dyDescent="0.25">
      <c r="A304" s="39">
        <v>297</v>
      </c>
      <c r="B304" s="18">
        <v>42579</v>
      </c>
      <c r="C304" s="18">
        <v>42579</v>
      </c>
      <c r="D304" s="7">
        <v>916</v>
      </c>
      <c r="E304" s="61">
        <v>39552.07</v>
      </c>
      <c r="F304" s="95">
        <v>0</v>
      </c>
      <c r="G304" s="58" t="s">
        <v>1302</v>
      </c>
      <c r="H304" s="58" t="s">
        <v>1302</v>
      </c>
      <c r="I304" s="45" t="s">
        <v>19</v>
      </c>
      <c r="J304" s="19" t="s">
        <v>1261</v>
      </c>
      <c r="K304" s="6" t="s">
        <v>26</v>
      </c>
      <c r="L304" s="5" t="s">
        <v>248</v>
      </c>
      <c r="M304" s="16" t="s">
        <v>141</v>
      </c>
      <c r="N304" s="8" t="s">
        <v>142</v>
      </c>
      <c r="O304" s="94" t="s">
        <v>1263</v>
      </c>
      <c r="P304" s="45" t="s">
        <v>546</v>
      </c>
      <c r="Q304" s="45" t="s">
        <v>1389</v>
      </c>
    </row>
    <row r="305" spans="1:17" ht="60" x14ac:dyDescent="0.25">
      <c r="A305" s="39">
        <v>298</v>
      </c>
      <c r="B305" s="18">
        <v>42580</v>
      </c>
      <c r="C305" s="18">
        <v>42580</v>
      </c>
      <c r="D305" s="7">
        <v>921</v>
      </c>
      <c r="E305" s="61">
        <v>535312.80000000005</v>
      </c>
      <c r="F305" s="95">
        <v>0</v>
      </c>
      <c r="G305" s="68" t="s">
        <v>1284</v>
      </c>
      <c r="H305" s="68" t="s">
        <v>1284</v>
      </c>
      <c r="I305" s="45" t="s">
        <v>19</v>
      </c>
      <c r="J305" s="19" t="s">
        <v>1283</v>
      </c>
      <c r="K305" s="6" t="s">
        <v>14</v>
      </c>
      <c r="L305" s="5" t="s">
        <v>14</v>
      </c>
      <c r="M305" s="16" t="s">
        <v>1286</v>
      </c>
      <c r="N305" s="8" t="s">
        <v>443</v>
      </c>
      <c r="O305" s="91" t="s">
        <v>1279</v>
      </c>
      <c r="P305" s="45" t="s">
        <v>551</v>
      </c>
      <c r="Q305" s="45" t="s">
        <v>1390</v>
      </c>
    </row>
    <row r="306" spans="1:17" ht="75" x14ac:dyDescent="0.25">
      <c r="A306" s="39">
        <v>299</v>
      </c>
      <c r="B306" s="18">
        <v>42580</v>
      </c>
      <c r="C306" s="18">
        <v>42580</v>
      </c>
      <c r="D306" s="7">
        <v>13</v>
      </c>
      <c r="E306" s="61">
        <v>375463.62</v>
      </c>
      <c r="F306" s="95">
        <v>0</v>
      </c>
      <c r="G306" s="68" t="s">
        <v>1285</v>
      </c>
      <c r="H306" s="25" t="s">
        <v>1045</v>
      </c>
      <c r="I306" s="10" t="s">
        <v>118</v>
      </c>
      <c r="J306" s="19" t="s">
        <v>980</v>
      </c>
      <c r="K306" s="6" t="s">
        <v>14</v>
      </c>
      <c r="L306" s="5" t="s">
        <v>14</v>
      </c>
      <c r="M306" s="16" t="s">
        <v>875</v>
      </c>
      <c r="N306" s="8" t="s">
        <v>1022</v>
      </c>
      <c r="O306" s="91" t="s">
        <v>1280</v>
      </c>
      <c r="P306" s="45" t="s">
        <v>551</v>
      </c>
      <c r="Q306" s="45" t="s">
        <v>1388</v>
      </c>
    </row>
    <row r="307" spans="1:17" ht="60" x14ac:dyDescent="0.25">
      <c r="A307" s="39">
        <v>300</v>
      </c>
      <c r="B307" s="18">
        <v>42580</v>
      </c>
      <c r="C307" s="18">
        <v>42550</v>
      </c>
      <c r="D307" s="7">
        <v>920</v>
      </c>
      <c r="E307" s="61">
        <v>214226.12</v>
      </c>
      <c r="F307" s="95">
        <v>0</v>
      </c>
      <c r="G307" s="68" t="s">
        <v>1257</v>
      </c>
      <c r="H307" s="58" t="s">
        <v>1257</v>
      </c>
      <c r="I307" s="45" t="s">
        <v>19</v>
      </c>
      <c r="J307" s="19" t="s">
        <v>812</v>
      </c>
      <c r="K307" s="6" t="s">
        <v>14</v>
      </c>
      <c r="L307" s="5" t="s">
        <v>14</v>
      </c>
      <c r="M307" s="16" t="s">
        <v>104</v>
      </c>
      <c r="N307" s="8" t="s">
        <v>105</v>
      </c>
      <c r="O307" s="91" t="s">
        <v>1281</v>
      </c>
      <c r="P307" s="45" t="s">
        <v>540</v>
      </c>
      <c r="Q307" s="45" t="s">
        <v>1392</v>
      </c>
    </row>
    <row r="308" spans="1:17" ht="60" x14ac:dyDescent="0.25">
      <c r="A308" s="39">
        <v>301</v>
      </c>
      <c r="B308" s="18">
        <v>42580</v>
      </c>
      <c r="C308" s="18" t="s">
        <v>1287</v>
      </c>
      <c r="D308" s="7">
        <v>919</v>
      </c>
      <c r="E308" s="61">
        <v>375029.45</v>
      </c>
      <c r="F308" s="95">
        <v>0</v>
      </c>
      <c r="G308" s="58" t="s">
        <v>102</v>
      </c>
      <c r="H308" s="58" t="s">
        <v>102</v>
      </c>
      <c r="I308" s="45" t="s">
        <v>19</v>
      </c>
      <c r="J308" s="19" t="s">
        <v>812</v>
      </c>
      <c r="K308" s="6" t="s">
        <v>14</v>
      </c>
      <c r="L308" s="5" t="s">
        <v>14</v>
      </c>
      <c r="M308" s="16" t="s">
        <v>104</v>
      </c>
      <c r="N308" s="8" t="s">
        <v>105</v>
      </c>
      <c r="O308" s="91" t="s">
        <v>1282</v>
      </c>
      <c r="P308" s="45" t="s">
        <v>551</v>
      </c>
      <c r="Q308" s="45" t="s">
        <v>1392</v>
      </c>
    </row>
    <row r="309" spans="1:17" ht="60" x14ac:dyDescent="0.25">
      <c r="A309" s="39">
        <v>302</v>
      </c>
      <c r="B309" s="18">
        <v>42580</v>
      </c>
      <c r="C309" s="18">
        <v>42583</v>
      </c>
      <c r="D309" s="7">
        <v>16</v>
      </c>
      <c r="E309" s="61">
        <v>620453.80000000005</v>
      </c>
      <c r="F309" s="95">
        <v>0</v>
      </c>
      <c r="G309" s="25" t="s">
        <v>1044</v>
      </c>
      <c r="H309" s="25" t="s">
        <v>1044</v>
      </c>
      <c r="I309" s="10" t="s">
        <v>118</v>
      </c>
      <c r="J309" s="19" t="s">
        <v>979</v>
      </c>
      <c r="K309" s="6" t="s">
        <v>14</v>
      </c>
      <c r="L309" s="5" t="s">
        <v>14</v>
      </c>
      <c r="M309" s="16" t="s">
        <v>1016</v>
      </c>
      <c r="N309" s="8" t="s">
        <v>1021</v>
      </c>
      <c r="O309" s="91" t="s">
        <v>1369</v>
      </c>
      <c r="P309" s="45" t="s">
        <v>551</v>
      </c>
      <c r="Q309" s="45" t="s">
        <v>1411</v>
      </c>
    </row>
    <row r="310" spans="1:17" ht="90" x14ac:dyDescent="0.25">
      <c r="A310" s="39">
        <v>303</v>
      </c>
      <c r="B310" s="18">
        <v>42583</v>
      </c>
      <c r="C310" s="18">
        <v>42583</v>
      </c>
      <c r="D310" s="7">
        <v>924</v>
      </c>
      <c r="E310" s="61">
        <v>300000</v>
      </c>
      <c r="F310" s="95">
        <v>0</v>
      </c>
      <c r="G310" s="58" t="s">
        <v>436</v>
      </c>
      <c r="H310" s="58" t="s">
        <v>436</v>
      </c>
      <c r="I310" s="45" t="s">
        <v>19</v>
      </c>
      <c r="J310" s="19" t="s">
        <v>437</v>
      </c>
      <c r="K310" s="6" t="s">
        <v>14</v>
      </c>
      <c r="L310" s="5" t="s">
        <v>14</v>
      </c>
      <c r="M310" s="16" t="s">
        <v>867</v>
      </c>
      <c r="N310" s="8" t="s">
        <v>439</v>
      </c>
      <c r="O310" s="91" t="s">
        <v>1370</v>
      </c>
      <c r="P310" s="19" t="s">
        <v>551</v>
      </c>
      <c r="Q310" s="45" t="s">
        <v>1410</v>
      </c>
    </row>
    <row r="311" spans="1:17" ht="60" x14ac:dyDescent="0.25">
      <c r="A311" s="39">
        <v>304</v>
      </c>
      <c r="B311" s="18">
        <v>42580</v>
      </c>
      <c r="C311" s="18">
        <v>42583</v>
      </c>
      <c r="D311" s="7">
        <v>15</v>
      </c>
      <c r="E311" s="61">
        <v>270000</v>
      </c>
      <c r="F311" s="95">
        <v>0</v>
      </c>
      <c r="G311" s="83" t="s">
        <v>409</v>
      </c>
      <c r="H311" s="83" t="s">
        <v>409</v>
      </c>
      <c r="I311" s="44" t="s">
        <v>118</v>
      </c>
      <c r="J311" s="19" t="s">
        <v>410</v>
      </c>
      <c r="K311" s="6" t="s">
        <v>14</v>
      </c>
      <c r="L311" s="5" t="s">
        <v>14</v>
      </c>
      <c r="M311" s="16" t="s">
        <v>120</v>
      </c>
      <c r="N311" s="8" t="s">
        <v>1374</v>
      </c>
      <c r="O311" s="91" t="s">
        <v>1371</v>
      </c>
      <c r="P311" s="45" t="s">
        <v>551</v>
      </c>
      <c r="Q311" s="45" t="s">
        <v>1412</v>
      </c>
    </row>
    <row r="312" spans="1:17" ht="60" x14ac:dyDescent="0.25">
      <c r="A312" s="39">
        <v>305</v>
      </c>
      <c r="B312" s="18">
        <v>42580</v>
      </c>
      <c r="C312" s="18">
        <v>42583</v>
      </c>
      <c r="D312" s="7">
        <v>14</v>
      </c>
      <c r="E312" s="61">
        <v>113367.97</v>
      </c>
      <c r="F312" s="95">
        <v>0</v>
      </c>
      <c r="G312" s="58" t="s">
        <v>1376</v>
      </c>
      <c r="H312" s="58" t="s">
        <v>1376</v>
      </c>
      <c r="I312" s="44" t="s">
        <v>118</v>
      </c>
      <c r="J312" s="19" t="s">
        <v>1245</v>
      </c>
      <c r="K312" s="6" t="s">
        <v>14</v>
      </c>
      <c r="L312" s="5" t="s">
        <v>14</v>
      </c>
      <c r="M312" s="16" t="s">
        <v>65</v>
      </c>
      <c r="N312" s="8" t="s">
        <v>1375</v>
      </c>
      <c r="O312" s="91" t="s">
        <v>1372</v>
      </c>
      <c r="P312" s="45" t="s">
        <v>551</v>
      </c>
      <c r="Q312" s="45" t="s">
        <v>1409</v>
      </c>
    </row>
    <row r="313" spans="1:17" ht="75" x14ac:dyDescent="0.25">
      <c r="A313" s="39">
        <v>306</v>
      </c>
      <c r="B313" s="18">
        <v>42587</v>
      </c>
      <c r="C313" s="18">
        <v>42587</v>
      </c>
      <c r="D313" s="7">
        <v>1039</v>
      </c>
      <c r="E313" s="61">
        <v>361000</v>
      </c>
      <c r="F313" s="95">
        <v>0</v>
      </c>
      <c r="G313" s="69" t="s">
        <v>417</v>
      </c>
      <c r="H313" s="69" t="s">
        <v>417</v>
      </c>
      <c r="I313" s="45" t="s">
        <v>387</v>
      </c>
      <c r="J313" s="19" t="s">
        <v>418</v>
      </c>
      <c r="K313" s="6" t="s">
        <v>14</v>
      </c>
      <c r="L313" s="5" t="s">
        <v>14</v>
      </c>
      <c r="M313" s="16" t="s">
        <v>65</v>
      </c>
      <c r="N313" s="8" t="s">
        <v>419</v>
      </c>
      <c r="O313" s="91" t="s">
        <v>1395</v>
      </c>
      <c r="P313" s="45" t="s">
        <v>551</v>
      </c>
      <c r="Q313" s="45" t="s">
        <v>1417</v>
      </c>
    </row>
    <row r="314" spans="1:17" ht="75" x14ac:dyDescent="0.25">
      <c r="A314" s="39">
        <f>A313+1</f>
        <v>307</v>
      </c>
      <c r="B314" s="18">
        <v>42587</v>
      </c>
      <c r="C314" s="18">
        <v>42587</v>
      </c>
      <c r="D314" s="7">
        <v>1041</v>
      </c>
      <c r="E314" s="61">
        <v>268223.28999999998</v>
      </c>
      <c r="F314" s="95">
        <v>0</v>
      </c>
      <c r="G314" s="58" t="s">
        <v>1416</v>
      </c>
      <c r="H314" s="58" t="s">
        <v>1416</v>
      </c>
      <c r="I314" s="45" t="s">
        <v>19</v>
      </c>
      <c r="J314" s="19" t="s">
        <v>1397</v>
      </c>
      <c r="K314" s="6" t="s">
        <v>14</v>
      </c>
      <c r="L314" s="5" t="s">
        <v>14</v>
      </c>
      <c r="M314" s="16" t="s">
        <v>65</v>
      </c>
      <c r="N314" s="8" t="s">
        <v>1413</v>
      </c>
      <c r="O314" s="91" t="s">
        <v>1396</v>
      </c>
      <c r="P314" s="45" t="s">
        <v>551</v>
      </c>
      <c r="Q314" s="45" t="s">
        <v>1420</v>
      </c>
    </row>
    <row r="315" spans="1:17" ht="60" x14ac:dyDescent="0.25">
      <c r="A315" s="39">
        <f t="shared" ref="A315:A325" si="4">A314+1</f>
        <v>308</v>
      </c>
      <c r="B315" s="18">
        <v>42587</v>
      </c>
      <c r="C315" s="18">
        <v>42587</v>
      </c>
      <c r="D315" s="7">
        <v>1040</v>
      </c>
      <c r="E315" s="61">
        <v>206571.89</v>
      </c>
      <c r="F315" s="95">
        <v>0</v>
      </c>
      <c r="G315" s="92" t="s">
        <v>880</v>
      </c>
      <c r="H315" s="11" t="s">
        <v>879</v>
      </c>
      <c r="I315" s="45" t="s">
        <v>387</v>
      </c>
      <c r="J315" s="19" t="s">
        <v>201</v>
      </c>
      <c r="K315" s="6" t="s">
        <v>14</v>
      </c>
      <c r="L315" s="5" t="s">
        <v>14</v>
      </c>
      <c r="M315" s="16" t="s">
        <v>151</v>
      </c>
      <c r="N315" s="8" t="s">
        <v>447</v>
      </c>
      <c r="O315" s="91" t="s">
        <v>833</v>
      </c>
      <c r="P315" s="45" t="s">
        <v>551</v>
      </c>
      <c r="Q315" s="45" t="s">
        <v>1418</v>
      </c>
    </row>
    <row r="316" spans="1:17" ht="60" x14ac:dyDescent="0.25">
      <c r="A316" s="39">
        <f t="shared" si="4"/>
        <v>309</v>
      </c>
      <c r="B316" s="18">
        <v>42590</v>
      </c>
      <c r="C316" s="18">
        <v>42590</v>
      </c>
      <c r="D316" s="7">
        <v>1046</v>
      </c>
      <c r="E316" s="61">
        <v>238391.05</v>
      </c>
      <c r="F316" s="95">
        <v>0</v>
      </c>
      <c r="G316" s="58" t="s">
        <v>1484</v>
      </c>
      <c r="H316" s="58" t="s">
        <v>1484</v>
      </c>
      <c r="I316" s="45" t="s">
        <v>19</v>
      </c>
      <c r="J316" s="19" t="s">
        <v>403</v>
      </c>
      <c r="K316" s="6" t="s">
        <v>14</v>
      </c>
      <c r="L316" s="5" t="s">
        <v>14</v>
      </c>
      <c r="M316" s="16" t="s">
        <v>1414</v>
      </c>
      <c r="N316" s="8" t="s">
        <v>61</v>
      </c>
      <c r="O316" s="91" t="s">
        <v>1398</v>
      </c>
      <c r="P316" s="10" t="s">
        <v>546</v>
      </c>
      <c r="Q316" s="45" t="s">
        <v>1605</v>
      </c>
    </row>
    <row r="317" spans="1:17" ht="60" x14ac:dyDescent="0.25">
      <c r="A317" s="39">
        <f t="shared" si="4"/>
        <v>310</v>
      </c>
      <c r="B317" s="18">
        <v>42591</v>
      </c>
      <c r="C317" s="18" t="s">
        <v>1425</v>
      </c>
      <c r="D317" s="7">
        <v>1057</v>
      </c>
      <c r="E317" s="61">
        <v>369000</v>
      </c>
      <c r="F317" s="95">
        <v>0</v>
      </c>
      <c r="G317" s="58" t="s">
        <v>765</v>
      </c>
      <c r="H317" s="58" t="s">
        <v>765</v>
      </c>
      <c r="I317" s="45" t="s">
        <v>387</v>
      </c>
      <c r="J317" s="19" t="s">
        <v>763</v>
      </c>
      <c r="K317" s="6" t="s">
        <v>14</v>
      </c>
      <c r="L317" s="5" t="s">
        <v>14</v>
      </c>
      <c r="M317" s="16" t="s">
        <v>774</v>
      </c>
      <c r="N317" s="8" t="s">
        <v>195</v>
      </c>
      <c r="O317" s="91" t="s">
        <v>1399</v>
      </c>
      <c r="P317" s="45" t="s">
        <v>562</v>
      </c>
      <c r="Q317" s="45" t="s">
        <v>1426</v>
      </c>
    </row>
    <row r="318" spans="1:17" ht="75" x14ac:dyDescent="0.25">
      <c r="A318" s="39">
        <f t="shared" si="4"/>
        <v>311</v>
      </c>
      <c r="B318" s="18">
        <v>42591</v>
      </c>
      <c r="C318" s="18">
        <v>42591</v>
      </c>
      <c r="D318" s="7">
        <v>1058</v>
      </c>
      <c r="E318" s="61">
        <v>69000</v>
      </c>
      <c r="F318" s="95">
        <v>0</v>
      </c>
      <c r="G318" s="92" t="s">
        <v>894</v>
      </c>
      <c r="H318" s="58" t="s">
        <v>741</v>
      </c>
      <c r="I318" s="45" t="s">
        <v>387</v>
      </c>
      <c r="J318" s="19" t="s">
        <v>740</v>
      </c>
      <c r="K318" s="6" t="s">
        <v>14</v>
      </c>
      <c r="L318" s="5" t="s">
        <v>14</v>
      </c>
      <c r="M318" s="16" t="s">
        <v>768</v>
      </c>
      <c r="N318" s="8" t="s">
        <v>771</v>
      </c>
      <c r="O318" s="91" t="s">
        <v>1400</v>
      </c>
      <c r="P318" s="45" t="s">
        <v>551</v>
      </c>
      <c r="Q318" s="10" t="s">
        <v>1427</v>
      </c>
    </row>
    <row r="319" spans="1:17" ht="60" x14ac:dyDescent="0.25">
      <c r="A319" s="39">
        <f t="shared" si="4"/>
        <v>312</v>
      </c>
      <c r="B319" s="18">
        <v>42591</v>
      </c>
      <c r="C319" s="18">
        <v>42591</v>
      </c>
      <c r="D319" s="7">
        <v>1062</v>
      </c>
      <c r="E319" s="61">
        <v>39900</v>
      </c>
      <c r="F319" s="95">
        <v>0</v>
      </c>
      <c r="G319" s="58" t="s">
        <v>1422</v>
      </c>
      <c r="H319" s="58" t="s">
        <v>1422</v>
      </c>
      <c r="I319" s="45" t="s">
        <v>19</v>
      </c>
      <c r="J319" s="19" t="s">
        <v>1405</v>
      </c>
      <c r="K319" s="6" t="s">
        <v>1488</v>
      </c>
      <c r="L319" s="6" t="s">
        <v>1488</v>
      </c>
      <c r="M319" s="16" t="s">
        <v>109</v>
      </c>
      <c r="N319" s="8" t="s">
        <v>1415</v>
      </c>
      <c r="O319" s="91" t="s">
        <v>1401</v>
      </c>
      <c r="P319" s="45" t="s">
        <v>546</v>
      </c>
      <c r="Q319" s="45" t="s">
        <v>1423</v>
      </c>
    </row>
    <row r="320" spans="1:17" ht="60" x14ac:dyDescent="0.25">
      <c r="A320" s="39">
        <f t="shared" si="4"/>
        <v>313</v>
      </c>
      <c r="B320" s="18">
        <v>42591</v>
      </c>
      <c r="C320" s="18">
        <v>42591</v>
      </c>
      <c r="D320" s="7">
        <v>1059</v>
      </c>
      <c r="E320" s="61">
        <v>10000</v>
      </c>
      <c r="F320" s="95">
        <v>0</v>
      </c>
      <c r="G320" s="92" t="s">
        <v>888</v>
      </c>
      <c r="H320" s="11" t="s">
        <v>478</v>
      </c>
      <c r="I320" s="45" t="s">
        <v>387</v>
      </c>
      <c r="J320" s="19" t="s">
        <v>1406</v>
      </c>
      <c r="K320" s="6" t="s">
        <v>14</v>
      </c>
      <c r="L320" s="5" t="s">
        <v>14</v>
      </c>
      <c r="M320" s="16" t="s">
        <v>887</v>
      </c>
      <c r="N320" s="8" t="s">
        <v>722</v>
      </c>
      <c r="O320" s="91" t="s">
        <v>1402</v>
      </c>
      <c r="P320" s="45" t="s">
        <v>957</v>
      </c>
      <c r="Q320" s="45" t="s">
        <v>1421</v>
      </c>
    </row>
    <row r="321" spans="1:17" ht="60" x14ac:dyDescent="0.25">
      <c r="A321" s="39">
        <f t="shared" si="4"/>
        <v>314</v>
      </c>
      <c r="B321" s="18">
        <v>42591</v>
      </c>
      <c r="C321" s="18">
        <v>42591</v>
      </c>
      <c r="D321" s="7">
        <v>1060</v>
      </c>
      <c r="E321" s="61">
        <v>212609.81</v>
      </c>
      <c r="F321" s="95">
        <v>0</v>
      </c>
      <c r="G321" s="58" t="s">
        <v>1269</v>
      </c>
      <c r="H321" s="58" t="s">
        <v>1269</v>
      </c>
      <c r="I321" s="45" t="s">
        <v>19</v>
      </c>
      <c r="J321" s="19" t="s">
        <v>1002</v>
      </c>
      <c r="K321" s="6" t="s">
        <v>14</v>
      </c>
      <c r="L321" s="5" t="s">
        <v>14</v>
      </c>
      <c r="M321" s="16" t="s">
        <v>1018</v>
      </c>
      <c r="N321" s="8" t="s">
        <v>61</v>
      </c>
      <c r="O321" s="91" t="s">
        <v>1403</v>
      </c>
      <c r="P321" s="45" t="s">
        <v>549</v>
      </c>
      <c r="Q321" s="45" t="s">
        <v>1424</v>
      </c>
    </row>
    <row r="322" spans="1:17" ht="75" x14ac:dyDescent="0.25">
      <c r="A322" s="39">
        <f t="shared" si="4"/>
        <v>315</v>
      </c>
      <c r="B322" s="18">
        <v>42591</v>
      </c>
      <c r="C322" s="18">
        <v>42591</v>
      </c>
      <c r="D322" s="7">
        <v>1061</v>
      </c>
      <c r="E322" s="61">
        <v>394133.54</v>
      </c>
      <c r="F322" s="95">
        <v>0</v>
      </c>
      <c r="G322" s="58" t="s">
        <v>870</v>
      </c>
      <c r="H322" s="58" t="s">
        <v>868</v>
      </c>
      <c r="I322" s="45" t="s">
        <v>387</v>
      </c>
      <c r="J322" s="19" t="s">
        <v>983</v>
      </c>
      <c r="K322" s="6" t="s">
        <v>14</v>
      </c>
      <c r="L322" s="5" t="s">
        <v>14</v>
      </c>
      <c r="M322" s="16" t="s">
        <v>865</v>
      </c>
      <c r="N322" s="8" t="s">
        <v>866</v>
      </c>
      <c r="O322" s="91" t="s">
        <v>1404</v>
      </c>
      <c r="P322" s="45" t="s">
        <v>577</v>
      </c>
      <c r="Q322" s="45" t="s">
        <v>1419</v>
      </c>
    </row>
    <row r="323" spans="1:17" ht="60" x14ac:dyDescent="0.25">
      <c r="A323" s="39">
        <f t="shared" si="4"/>
        <v>316</v>
      </c>
      <c r="B323" s="18">
        <v>42593</v>
      </c>
      <c r="C323" s="18">
        <v>42593</v>
      </c>
      <c r="D323" s="7">
        <v>1066</v>
      </c>
      <c r="E323" s="61">
        <v>934000</v>
      </c>
      <c r="F323" s="95">
        <v>0</v>
      </c>
      <c r="G323" s="58" t="s">
        <v>900</v>
      </c>
      <c r="H323" s="58" t="s">
        <v>900</v>
      </c>
      <c r="I323" s="45" t="s">
        <v>387</v>
      </c>
      <c r="J323" s="19" t="s">
        <v>810</v>
      </c>
      <c r="K323" s="6" t="s">
        <v>14</v>
      </c>
      <c r="L323" s="5" t="s">
        <v>14</v>
      </c>
      <c r="M323" s="16" t="s">
        <v>65</v>
      </c>
      <c r="N323" s="8" t="s">
        <v>881</v>
      </c>
      <c r="O323" s="91" t="s">
        <v>1407</v>
      </c>
      <c r="P323" s="10" t="s">
        <v>551</v>
      </c>
      <c r="Q323" s="10" t="s">
        <v>1428</v>
      </c>
    </row>
    <row r="324" spans="1:17" ht="60" x14ac:dyDescent="0.25">
      <c r="A324" s="39">
        <f t="shared" si="4"/>
        <v>317</v>
      </c>
      <c r="B324" s="18">
        <v>42593</v>
      </c>
      <c r="C324" s="18">
        <v>42593</v>
      </c>
      <c r="D324" s="7">
        <v>1068</v>
      </c>
      <c r="E324" s="61">
        <v>82889.45</v>
      </c>
      <c r="F324" s="95">
        <v>0</v>
      </c>
      <c r="G324" s="58" t="s">
        <v>259</v>
      </c>
      <c r="H324" s="58" t="s">
        <v>259</v>
      </c>
      <c r="I324" s="45" t="s">
        <v>19</v>
      </c>
      <c r="J324" s="19" t="s">
        <v>260</v>
      </c>
      <c r="K324" s="6" t="s">
        <v>14</v>
      </c>
      <c r="L324" s="5" t="s">
        <v>14</v>
      </c>
      <c r="M324" s="16" t="s">
        <v>109</v>
      </c>
      <c r="N324" s="8" t="s">
        <v>261</v>
      </c>
      <c r="O324" s="91" t="s">
        <v>1408</v>
      </c>
      <c r="P324" s="45" t="s">
        <v>577</v>
      </c>
      <c r="Q324" s="45" t="s">
        <v>1429</v>
      </c>
    </row>
    <row r="325" spans="1:17" ht="60" x14ac:dyDescent="0.25">
      <c r="A325" s="39">
        <f t="shared" si="4"/>
        <v>318</v>
      </c>
      <c r="B325" s="18">
        <v>42591</v>
      </c>
      <c r="C325" s="18">
        <v>42593</v>
      </c>
      <c r="D325" s="7">
        <v>17</v>
      </c>
      <c r="E325" s="61">
        <v>330000</v>
      </c>
      <c r="F325" s="95">
        <v>0</v>
      </c>
      <c r="G325" s="58" t="s">
        <v>1489</v>
      </c>
      <c r="H325" s="58" t="s">
        <v>1489</v>
      </c>
      <c r="I325" s="45" t="s">
        <v>118</v>
      </c>
      <c r="J325" s="19" t="s">
        <v>1246</v>
      </c>
      <c r="K325" s="6" t="s">
        <v>14</v>
      </c>
      <c r="L325" s="5" t="s">
        <v>14</v>
      </c>
      <c r="M325" s="16" t="s">
        <v>65</v>
      </c>
      <c r="N325" s="8" t="s">
        <v>1490</v>
      </c>
      <c r="O325" s="91" t="s">
        <v>1491</v>
      </c>
      <c r="P325" s="45" t="s">
        <v>551</v>
      </c>
      <c r="Q325" s="45" t="s">
        <v>1492</v>
      </c>
    </row>
    <row r="326" spans="1:17" ht="60" x14ac:dyDescent="0.25">
      <c r="A326" s="39">
        <v>318</v>
      </c>
      <c r="B326" s="18">
        <v>42601</v>
      </c>
      <c r="C326" s="18">
        <v>42601</v>
      </c>
      <c r="D326" s="7">
        <v>1309</v>
      </c>
      <c r="E326" s="61">
        <v>425086.38</v>
      </c>
      <c r="F326" s="95">
        <v>0</v>
      </c>
      <c r="G326" s="58" t="s">
        <v>1438</v>
      </c>
      <c r="H326" s="58" t="s">
        <v>1438</v>
      </c>
      <c r="I326" s="45" t="s">
        <v>19</v>
      </c>
      <c r="J326" s="19" t="s">
        <v>1430</v>
      </c>
      <c r="K326" s="6" t="s">
        <v>14</v>
      </c>
      <c r="L326" s="5" t="s">
        <v>14</v>
      </c>
      <c r="M326" s="16" t="s">
        <v>15</v>
      </c>
      <c r="N326" s="8" t="s">
        <v>1436</v>
      </c>
      <c r="O326" s="91" t="s">
        <v>1431</v>
      </c>
      <c r="P326" s="45" t="s">
        <v>577</v>
      </c>
      <c r="Q326" s="45" t="s">
        <v>1439</v>
      </c>
    </row>
    <row r="327" spans="1:17" ht="75" x14ac:dyDescent="0.25">
      <c r="A327" s="39">
        <v>319</v>
      </c>
      <c r="B327" s="18">
        <v>42601</v>
      </c>
      <c r="C327" s="18">
        <v>42601</v>
      </c>
      <c r="D327" s="7">
        <v>1308</v>
      </c>
      <c r="E327" s="61">
        <v>159863.21</v>
      </c>
      <c r="F327" s="95">
        <v>0</v>
      </c>
      <c r="G327" s="58" t="s">
        <v>1440</v>
      </c>
      <c r="H327" s="58" t="s">
        <v>1440</v>
      </c>
      <c r="I327" s="45" t="s">
        <v>19</v>
      </c>
      <c r="J327" s="19" t="s">
        <v>515</v>
      </c>
      <c r="K327" s="6" t="s">
        <v>14</v>
      </c>
      <c r="L327" s="5" t="s">
        <v>14</v>
      </c>
      <c r="M327" s="16" t="s">
        <v>1435</v>
      </c>
      <c r="N327" s="8" t="s">
        <v>1437</v>
      </c>
      <c r="O327" s="91" t="s">
        <v>1432</v>
      </c>
      <c r="P327" s="45" t="s">
        <v>551</v>
      </c>
      <c r="Q327" s="45" t="s">
        <v>1441</v>
      </c>
    </row>
    <row r="328" spans="1:17" ht="75" x14ac:dyDescent="0.25">
      <c r="A328" s="39">
        <v>320</v>
      </c>
      <c r="B328" s="18">
        <v>42540</v>
      </c>
      <c r="C328" s="18">
        <v>42540</v>
      </c>
      <c r="D328" s="7">
        <v>1306</v>
      </c>
      <c r="E328" s="61">
        <v>240000</v>
      </c>
      <c r="F328" s="95">
        <v>0</v>
      </c>
      <c r="G328" s="75" t="s">
        <v>786</v>
      </c>
      <c r="H328" s="58" t="s">
        <v>786</v>
      </c>
      <c r="I328" s="45" t="s">
        <v>387</v>
      </c>
      <c r="J328" s="19" t="s">
        <v>1433</v>
      </c>
      <c r="K328" s="6" t="s">
        <v>14</v>
      </c>
      <c r="L328" s="5" t="s">
        <v>14</v>
      </c>
      <c r="M328" s="16" t="s">
        <v>787</v>
      </c>
      <c r="N328" s="8" t="s">
        <v>78</v>
      </c>
      <c r="O328" s="91" t="s">
        <v>1434</v>
      </c>
      <c r="P328" s="45" t="s">
        <v>562</v>
      </c>
      <c r="Q328" s="45" t="s">
        <v>1442</v>
      </c>
    </row>
    <row r="329" spans="1:17" ht="60" x14ac:dyDescent="0.25">
      <c r="A329" s="39">
        <v>321</v>
      </c>
      <c r="B329" s="18">
        <v>42605</v>
      </c>
      <c r="C329" s="18">
        <v>42605</v>
      </c>
      <c r="D329" s="7">
        <v>1331</v>
      </c>
      <c r="E329" s="61">
        <v>102200</v>
      </c>
      <c r="F329" s="95">
        <v>0</v>
      </c>
      <c r="G329" s="58" t="s">
        <v>941</v>
      </c>
      <c r="H329" s="58" t="s">
        <v>941</v>
      </c>
      <c r="I329" s="45" t="s">
        <v>387</v>
      </c>
      <c r="J329" s="133" t="s">
        <v>1447</v>
      </c>
      <c r="K329" s="6" t="s">
        <v>14</v>
      </c>
      <c r="L329" s="5" t="s">
        <v>14</v>
      </c>
      <c r="M329" s="16" t="s">
        <v>322</v>
      </c>
      <c r="N329" s="8" t="s">
        <v>148</v>
      </c>
      <c r="O329" s="91" t="s">
        <v>1443</v>
      </c>
      <c r="P329" s="45" t="s">
        <v>540</v>
      </c>
      <c r="Q329" s="45" t="s">
        <v>1451</v>
      </c>
    </row>
    <row r="330" spans="1:17" ht="75" x14ac:dyDescent="0.25">
      <c r="A330" s="39">
        <v>322</v>
      </c>
      <c r="B330" s="18">
        <v>42605</v>
      </c>
      <c r="C330" s="18">
        <v>42605</v>
      </c>
      <c r="D330" s="7">
        <v>18</v>
      </c>
      <c r="E330" s="61">
        <v>842000</v>
      </c>
      <c r="F330" s="95">
        <v>0</v>
      </c>
      <c r="G330" s="11" t="s">
        <v>766</v>
      </c>
      <c r="H330" s="11" t="s">
        <v>766</v>
      </c>
      <c r="I330" s="10" t="s">
        <v>118</v>
      </c>
      <c r="J330" s="133" t="s">
        <v>54</v>
      </c>
      <c r="K330" s="6" t="s">
        <v>14</v>
      </c>
      <c r="L330" s="5" t="s">
        <v>14</v>
      </c>
      <c r="M330" s="16" t="s">
        <v>65</v>
      </c>
      <c r="N330" s="8" t="s">
        <v>776</v>
      </c>
      <c r="O330" s="91" t="s">
        <v>1444</v>
      </c>
      <c r="P330" s="45" t="s">
        <v>551</v>
      </c>
      <c r="Q330" s="45" t="s">
        <v>1452</v>
      </c>
    </row>
    <row r="331" spans="1:17" ht="60" x14ac:dyDescent="0.25">
      <c r="A331" s="39">
        <v>323</v>
      </c>
      <c r="B331" s="18">
        <v>42605</v>
      </c>
      <c r="C331" s="18">
        <v>42605</v>
      </c>
      <c r="D331" s="7">
        <v>3383</v>
      </c>
      <c r="E331" s="61">
        <v>377861.67</v>
      </c>
      <c r="F331" s="95">
        <v>0</v>
      </c>
      <c r="G331" s="58" t="s">
        <v>1047</v>
      </c>
      <c r="H331" s="58" t="s">
        <v>1047</v>
      </c>
      <c r="I331" s="45" t="s">
        <v>12</v>
      </c>
      <c r="J331" s="133" t="s">
        <v>1448</v>
      </c>
      <c r="K331" s="6" t="s">
        <v>14</v>
      </c>
      <c r="L331" s="5" t="s">
        <v>14</v>
      </c>
      <c r="M331" s="16" t="s">
        <v>1019</v>
      </c>
      <c r="N331" s="8" t="s">
        <v>881</v>
      </c>
      <c r="O331" s="91" t="s">
        <v>1445</v>
      </c>
      <c r="P331" s="45" t="s">
        <v>551</v>
      </c>
      <c r="Q331" s="45" t="s">
        <v>1582</v>
      </c>
    </row>
    <row r="332" spans="1:17" ht="75" x14ac:dyDescent="0.25">
      <c r="A332" s="39">
        <v>324</v>
      </c>
      <c r="B332" s="18">
        <v>42605</v>
      </c>
      <c r="C332" s="18">
        <v>42605</v>
      </c>
      <c r="D332" s="7">
        <v>1314</v>
      </c>
      <c r="E332" s="61">
        <v>61902.43</v>
      </c>
      <c r="F332" s="95">
        <v>0</v>
      </c>
      <c r="G332" s="92" t="s">
        <v>897</v>
      </c>
      <c r="H332" s="58" t="s">
        <v>340</v>
      </c>
      <c r="I332" s="45" t="s">
        <v>387</v>
      </c>
      <c r="J332" s="133" t="s">
        <v>817</v>
      </c>
      <c r="K332" s="6" t="s">
        <v>14</v>
      </c>
      <c r="L332" s="5" t="s">
        <v>14</v>
      </c>
      <c r="M332" s="16" t="s">
        <v>388</v>
      </c>
      <c r="N332" s="8" t="s">
        <v>341</v>
      </c>
      <c r="O332" s="91" t="s">
        <v>1446</v>
      </c>
      <c r="P332" s="45" t="s">
        <v>1449</v>
      </c>
      <c r="Q332" s="45" t="s">
        <v>1450</v>
      </c>
    </row>
    <row r="333" spans="1:17" ht="60" x14ac:dyDescent="0.25">
      <c r="A333" s="39">
        <v>325</v>
      </c>
      <c r="B333" s="18">
        <v>42606</v>
      </c>
      <c r="C333" s="18">
        <v>42606</v>
      </c>
      <c r="D333" s="7">
        <v>1372</v>
      </c>
      <c r="E333" s="61">
        <v>103138.8</v>
      </c>
      <c r="F333" s="95">
        <v>0</v>
      </c>
      <c r="G333" s="25" t="s">
        <v>1460</v>
      </c>
      <c r="H333" s="25" t="s">
        <v>1460</v>
      </c>
      <c r="I333" s="10" t="s">
        <v>19</v>
      </c>
      <c r="J333" s="133" t="s">
        <v>1455</v>
      </c>
      <c r="K333" s="6" t="s">
        <v>14</v>
      </c>
      <c r="L333" s="5" t="s">
        <v>14</v>
      </c>
      <c r="M333" s="16" t="s">
        <v>1456</v>
      </c>
      <c r="N333" s="8" t="s">
        <v>458</v>
      </c>
      <c r="O333" s="91" t="s">
        <v>1453</v>
      </c>
      <c r="P333" s="45" t="s">
        <v>573</v>
      </c>
      <c r="Q333" s="45" t="s">
        <v>1458</v>
      </c>
    </row>
    <row r="334" spans="1:17" ht="60" x14ac:dyDescent="0.25">
      <c r="A334" s="39">
        <v>326</v>
      </c>
      <c r="B334" s="18">
        <v>42606</v>
      </c>
      <c r="C334" s="18">
        <v>42606</v>
      </c>
      <c r="D334" s="7">
        <v>20</v>
      </c>
      <c r="E334" s="61">
        <v>88209.01</v>
      </c>
      <c r="F334" s="95">
        <v>0</v>
      </c>
      <c r="G334" s="25" t="s">
        <v>1461</v>
      </c>
      <c r="H334" s="25" t="s">
        <v>1461</v>
      </c>
      <c r="I334" s="10" t="s">
        <v>118</v>
      </c>
      <c r="J334" s="133" t="s">
        <v>999</v>
      </c>
      <c r="K334" s="6" t="s">
        <v>14</v>
      </c>
      <c r="L334" s="5" t="s">
        <v>14</v>
      </c>
      <c r="M334" s="16" t="s">
        <v>1020</v>
      </c>
      <c r="N334" s="8" t="s">
        <v>1457</v>
      </c>
      <c r="O334" s="91" t="s">
        <v>1454</v>
      </c>
      <c r="P334" s="45" t="s">
        <v>549</v>
      </c>
      <c r="Q334" s="45" t="s">
        <v>1459</v>
      </c>
    </row>
    <row r="335" spans="1:17" ht="60" x14ac:dyDescent="0.25">
      <c r="A335" s="39">
        <v>327</v>
      </c>
      <c r="B335" s="18">
        <v>42607</v>
      </c>
      <c r="C335" s="18">
        <v>42607</v>
      </c>
      <c r="D335" s="7">
        <v>21</v>
      </c>
      <c r="E335" s="61">
        <v>46721.27</v>
      </c>
      <c r="F335" s="95">
        <v>0</v>
      </c>
      <c r="G335" s="25" t="s">
        <v>1483</v>
      </c>
      <c r="H335" s="25" t="s">
        <v>1483</v>
      </c>
      <c r="I335" s="10" t="s">
        <v>118</v>
      </c>
      <c r="J335" s="133" t="s">
        <v>975</v>
      </c>
      <c r="K335" s="6" t="s">
        <v>14</v>
      </c>
      <c r="L335" s="5" t="s">
        <v>14</v>
      </c>
      <c r="M335" s="16" t="s">
        <v>1031</v>
      </c>
      <c r="N335" s="8" t="s">
        <v>510</v>
      </c>
      <c r="O335" s="91" t="s">
        <v>1462</v>
      </c>
      <c r="P335" s="45" t="s">
        <v>546</v>
      </c>
      <c r="Q335" s="45" t="s">
        <v>1606</v>
      </c>
    </row>
    <row r="336" spans="1:17" ht="60" x14ac:dyDescent="0.25">
      <c r="A336" s="39">
        <v>328</v>
      </c>
      <c r="B336" s="18">
        <v>42607</v>
      </c>
      <c r="C336" s="18">
        <v>42607</v>
      </c>
      <c r="D336" s="7">
        <v>1377</v>
      </c>
      <c r="E336" s="61">
        <v>291963.09000000003</v>
      </c>
      <c r="F336" s="95">
        <v>0</v>
      </c>
      <c r="G336" s="25" t="s">
        <v>1485</v>
      </c>
      <c r="H336" s="25" t="s">
        <v>1485</v>
      </c>
      <c r="I336" s="10" t="s">
        <v>19</v>
      </c>
      <c r="J336" s="133" t="s">
        <v>1466</v>
      </c>
      <c r="K336" s="6" t="s">
        <v>26</v>
      </c>
      <c r="L336" s="5" t="s">
        <v>283</v>
      </c>
      <c r="M336" s="16"/>
      <c r="N336" s="8" t="s">
        <v>464</v>
      </c>
      <c r="O336" s="91" t="s">
        <v>1463</v>
      </c>
      <c r="P336" s="45" t="s">
        <v>550</v>
      </c>
      <c r="Q336" s="45" t="s">
        <v>1607</v>
      </c>
    </row>
    <row r="337" spans="1:17" ht="75" x14ac:dyDescent="0.25">
      <c r="A337" s="39">
        <v>329</v>
      </c>
      <c r="B337" s="18">
        <v>42606</v>
      </c>
      <c r="C337" s="18">
        <v>42607</v>
      </c>
      <c r="D337" s="7">
        <v>19</v>
      </c>
      <c r="E337" s="61">
        <v>92500.800000000003</v>
      </c>
      <c r="F337" s="95">
        <v>0</v>
      </c>
      <c r="G337" s="25" t="s">
        <v>263</v>
      </c>
      <c r="H337" s="25" t="s">
        <v>263</v>
      </c>
      <c r="I337" s="10" t="s">
        <v>118</v>
      </c>
      <c r="J337" s="133" t="s">
        <v>988</v>
      </c>
      <c r="K337" s="6" t="s">
        <v>14</v>
      </c>
      <c r="L337" s="5" t="s">
        <v>14</v>
      </c>
      <c r="M337" s="16" t="s">
        <v>65</v>
      </c>
      <c r="N337" s="8" t="s">
        <v>265</v>
      </c>
      <c r="O337" s="91" t="s">
        <v>1464</v>
      </c>
      <c r="P337" s="45" t="s">
        <v>549</v>
      </c>
      <c r="Q337" s="45" t="s">
        <v>1608</v>
      </c>
    </row>
    <row r="338" spans="1:17" ht="60" x14ac:dyDescent="0.25">
      <c r="A338" s="39">
        <v>330</v>
      </c>
      <c r="B338" s="18">
        <v>42607</v>
      </c>
      <c r="C338" s="18">
        <v>42607</v>
      </c>
      <c r="D338" s="7">
        <v>3422</v>
      </c>
      <c r="E338" s="61">
        <v>361896.9</v>
      </c>
      <c r="F338" s="95">
        <v>0</v>
      </c>
      <c r="G338" s="25" t="s">
        <v>1482</v>
      </c>
      <c r="H338" s="25" t="s">
        <v>1482</v>
      </c>
      <c r="I338" s="10" t="s">
        <v>12</v>
      </c>
      <c r="J338" s="133" t="s">
        <v>1467</v>
      </c>
      <c r="K338" s="6" t="s">
        <v>14</v>
      </c>
      <c r="L338" s="5" t="s">
        <v>14</v>
      </c>
      <c r="M338" s="16" t="s">
        <v>180</v>
      </c>
      <c r="N338" s="8" t="s">
        <v>195</v>
      </c>
      <c r="O338" s="91" t="s">
        <v>1465</v>
      </c>
      <c r="P338" s="45" t="s">
        <v>551</v>
      </c>
      <c r="Q338" s="45" t="s">
        <v>1609</v>
      </c>
    </row>
    <row r="339" spans="1:17" ht="45" x14ac:dyDescent="0.25">
      <c r="A339" s="39">
        <f t="shared" ref="A339:A402" si="5">A338+1</f>
        <v>331</v>
      </c>
      <c r="B339" s="18">
        <v>42608</v>
      </c>
      <c r="C339" s="18">
        <v>42608</v>
      </c>
      <c r="D339" s="7">
        <v>3422</v>
      </c>
      <c r="E339" s="162">
        <v>-361896.9</v>
      </c>
      <c r="F339" s="95">
        <v>0</v>
      </c>
      <c r="G339" s="25" t="s">
        <v>1482</v>
      </c>
      <c r="H339" s="25" t="s">
        <v>1482</v>
      </c>
      <c r="I339" s="10" t="s">
        <v>12</v>
      </c>
      <c r="J339" s="133" t="s">
        <v>1467</v>
      </c>
      <c r="K339" s="6" t="s">
        <v>14</v>
      </c>
      <c r="L339" s="5" t="s">
        <v>14</v>
      </c>
      <c r="M339" s="16" t="s">
        <v>180</v>
      </c>
      <c r="N339" s="8" t="s">
        <v>195</v>
      </c>
      <c r="O339" s="94" t="s">
        <v>1494</v>
      </c>
      <c r="P339" s="45" t="s">
        <v>551</v>
      </c>
      <c r="Q339" s="45" t="s">
        <v>805</v>
      </c>
    </row>
    <row r="340" spans="1:17" ht="45" x14ac:dyDescent="0.25">
      <c r="A340" s="39">
        <f t="shared" si="5"/>
        <v>332</v>
      </c>
      <c r="B340" s="18">
        <v>42611</v>
      </c>
      <c r="C340" s="18">
        <v>42611</v>
      </c>
      <c r="D340" s="7">
        <v>271</v>
      </c>
      <c r="E340" s="162">
        <v>-33000</v>
      </c>
      <c r="F340" s="95">
        <v>0</v>
      </c>
      <c r="G340" s="25" t="s">
        <v>174</v>
      </c>
      <c r="H340" s="25" t="s">
        <v>174</v>
      </c>
      <c r="I340" s="10" t="s">
        <v>118</v>
      </c>
      <c r="J340" s="133" t="s">
        <v>175</v>
      </c>
      <c r="K340" s="6" t="s">
        <v>14</v>
      </c>
      <c r="L340" s="5" t="s">
        <v>14</v>
      </c>
      <c r="M340" s="16" t="s">
        <v>65</v>
      </c>
      <c r="N340" s="8" t="s">
        <v>176</v>
      </c>
      <c r="O340" s="94" t="s">
        <v>1487</v>
      </c>
      <c r="P340" s="10" t="s">
        <v>551</v>
      </c>
      <c r="Q340" s="45" t="s">
        <v>805</v>
      </c>
    </row>
    <row r="341" spans="1:17" ht="60" x14ac:dyDescent="0.25">
      <c r="A341" s="39">
        <f t="shared" si="5"/>
        <v>333</v>
      </c>
      <c r="B341" s="18">
        <v>42612</v>
      </c>
      <c r="C341" s="18">
        <v>42612</v>
      </c>
      <c r="D341" s="7">
        <v>1399</v>
      </c>
      <c r="E341" s="61">
        <v>128987.41</v>
      </c>
      <c r="F341" s="95">
        <v>0</v>
      </c>
      <c r="G341" s="25" t="s">
        <v>1477</v>
      </c>
      <c r="H341" s="25" t="s">
        <v>1477</v>
      </c>
      <c r="I341" s="10" t="s">
        <v>19</v>
      </c>
      <c r="J341" s="133" t="s">
        <v>1472</v>
      </c>
      <c r="K341" s="6" t="s">
        <v>26</v>
      </c>
      <c r="L341" s="5" t="s">
        <v>283</v>
      </c>
      <c r="M341" s="16"/>
      <c r="N341" s="8" t="s">
        <v>1021</v>
      </c>
      <c r="O341" s="91" t="s">
        <v>1468</v>
      </c>
      <c r="P341" s="45" t="s">
        <v>1478</v>
      </c>
      <c r="Q341" s="45" t="s">
        <v>1561</v>
      </c>
    </row>
    <row r="342" spans="1:17" ht="75" x14ac:dyDescent="0.25">
      <c r="A342" s="39">
        <f t="shared" si="5"/>
        <v>334</v>
      </c>
      <c r="B342" s="18">
        <v>42612</v>
      </c>
      <c r="C342" s="18">
        <v>42612</v>
      </c>
      <c r="D342" s="7">
        <v>1400</v>
      </c>
      <c r="E342" s="61">
        <v>175414.32</v>
      </c>
      <c r="F342" s="95">
        <v>0</v>
      </c>
      <c r="G342" s="25" t="s">
        <v>1034</v>
      </c>
      <c r="H342" s="25" t="s">
        <v>1034</v>
      </c>
      <c r="I342" s="10" t="s">
        <v>19</v>
      </c>
      <c r="J342" s="133" t="s">
        <v>976</v>
      </c>
      <c r="K342" s="6" t="s">
        <v>26</v>
      </c>
      <c r="L342" s="5" t="s">
        <v>248</v>
      </c>
      <c r="M342" s="16" t="s">
        <v>141</v>
      </c>
      <c r="N342" s="8" t="s">
        <v>148</v>
      </c>
      <c r="O342" s="91" t="s">
        <v>1469</v>
      </c>
      <c r="P342" s="45" t="s">
        <v>562</v>
      </c>
      <c r="Q342" s="45" t="s">
        <v>1560</v>
      </c>
    </row>
    <row r="343" spans="1:17" ht="60" x14ac:dyDescent="0.25">
      <c r="A343" s="39">
        <f t="shared" si="5"/>
        <v>335</v>
      </c>
      <c r="B343" s="18">
        <v>42612</v>
      </c>
      <c r="C343" s="18">
        <v>42612</v>
      </c>
      <c r="D343" s="7">
        <v>1401</v>
      </c>
      <c r="E343" s="61">
        <v>332630.08</v>
      </c>
      <c r="F343" s="95">
        <v>0</v>
      </c>
      <c r="G343" s="25" t="s">
        <v>1480</v>
      </c>
      <c r="H343" s="25" t="s">
        <v>1480</v>
      </c>
      <c r="I343" s="10" t="s">
        <v>19</v>
      </c>
      <c r="J343" s="133" t="s">
        <v>1473</v>
      </c>
      <c r="K343" s="6" t="s">
        <v>14</v>
      </c>
      <c r="L343" s="5" t="s">
        <v>14</v>
      </c>
      <c r="M343" s="16" t="s">
        <v>1475</v>
      </c>
      <c r="N343" s="8" t="s">
        <v>121</v>
      </c>
      <c r="O343" s="91" t="s">
        <v>1470</v>
      </c>
      <c r="P343" s="45" t="s">
        <v>577</v>
      </c>
      <c r="Q343" s="45" t="s">
        <v>1547</v>
      </c>
    </row>
    <row r="344" spans="1:17" ht="60" x14ac:dyDescent="0.25">
      <c r="A344" s="39">
        <f t="shared" si="5"/>
        <v>336</v>
      </c>
      <c r="B344" s="18">
        <v>42612</v>
      </c>
      <c r="C344" s="18">
        <v>42612</v>
      </c>
      <c r="D344" s="7">
        <v>3519</v>
      </c>
      <c r="E344" s="61">
        <v>44976.84</v>
      </c>
      <c r="F344" s="95">
        <v>0</v>
      </c>
      <c r="G344" s="25" t="s">
        <v>1481</v>
      </c>
      <c r="H344" s="25" t="s">
        <v>1481</v>
      </c>
      <c r="I344" s="10" t="s">
        <v>12</v>
      </c>
      <c r="J344" s="133" t="s">
        <v>1474</v>
      </c>
      <c r="K344" s="6" t="s">
        <v>14</v>
      </c>
      <c r="L344" s="5" t="s">
        <v>14</v>
      </c>
      <c r="M344" s="16" t="s">
        <v>1476</v>
      </c>
      <c r="N344" s="8" t="s">
        <v>195</v>
      </c>
      <c r="O344" s="91" t="s">
        <v>1471</v>
      </c>
      <c r="P344" s="45" t="s">
        <v>549</v>
      </c>
      <c r="Q344" s="45" t="s">
        <v>1583</v>
      </c>
    </row>
    <row r="345" spans="1:17" ht="60" x14ac:dyDescent="0.25">
      <c r="A345" s="39">
        <f t="shared" si="5"/>
        <v>337</v>
      </c>
      <c r="B345" s="18">
        <v>42614</v>
      </c>
      <c r="C345" s="18">
        <v>42614</v>
      </c>
      <c r="D345" s="7">
        <v>1415</v>
      </c>
      <c r="E345" s="61">
        <v>54941.34</v>
      </c>
      <c r="F345" s="95">
        <v>0</v>
      </c>
      <c r="G345" s="25" t="s">
        <v>1580</v>
      </c>
      <c r="H345" s="25" t="s">
        <v>1580</v>
      </c>
      <c r="I345" s="10" t="s">
        <v>19</v>
      </c>
      <c r="J345" s="133" t="s">
        <v>1522</v>
      </c>
      <c r="K345" s="6" t="s">
        <v>14</v>
      </c>
      <c r="L345" s="5" t="s">
        <v>14</v>
      </c>
      <c r="M345" s="16" t="s">
        <v>1528</v>
      </c>
      <c r="N345" s="8" t="s">
        <v>229</v>
      </c>
      <c r="O345" s="91" t="s">
        <v>1565</v>
      </c>
      <c r="P345" s="45" t="s">
        <v>540</v>
      </c>
      <c r="Q345" s="45" t="s">
        <v>1581</v>
      </c>
    </row>
    <row r="346" spans="1:17" ht="60" x14ac:dyDescent="0.25">
      <c r="A346" s="39">
        <f t="shared" si="5"/>
        <v>338</v>
      </c>
      <c r="B346" s="18">
        <v>42614</v>
      </c>
      <c r="C346" s="18">
        <v>42614</v>
      </c>
      <c r="D346" s="7">
        <v>1417</v>
      </c>
      <c r="E346" s="61">
        <v>396194.4</v>
      </c>
      <c r="F346" s="95">
        <v>0</v>
      </c>
      <c r="G346" s="25" t="s">
        <v>367</v>
      </c>
      <c r="H346" s="25" t="s">
        <v>367</v>
      </c>
      <c r="I346" s="10" t="s">
        <v>19</v>
      </c>
      <c r="J346" s="133" t="s">
        <v>1570</v>
      </c>
      <c r="K346" s="6" t="s">
        <v>14</v>
      </c>
      <c r="L346" s="5" t="s">
        <v>14</v>
      </c>
      <c r="M346" s="16" t="s">
        <v>65</v>
      </c>
      <c r="N346" s="8" t="s">
        <v>369</v>
      </c>
      <c r="O346" s="91" t="s">
        <v>1566</v>
      </c>
      <c r="P346" s="45" t="s">
        <v>551</v>
      </c>
      <c r="Q346" s="45" t="s">
        <v>1577</v>
      </c>
    </row>
    <row r="347" spans="1:17" ht="60" x14ac:dyDescent="0.25">
      <c r="A347" s="39">
        <f t="shared" si="5"/>
        <v>339</v>
      </c>
      <c r="B347" s="18">
        <v>42614</v>
      </c>
      <c r="C347" s="18">
        <v>42614</v>
      </c>
      <c r="D347" s="7">
        <v>3570</v>
      </c>
      <c r="E347" s="61">
        <v>528134.86</v>
      </c>
      <c r="F347" s="95">
        <v>0</v>
      </c>
      <c r="G347" s="25" t="s">
        <v>1578</v>
      </c>
      <c r="H347" s="25" t="s">
        <v>1578</v>
      </c>
      <c r="I347" s="10" t="s">
        <v>12</v>
      </c>
      <c r="J347" s="133" t="s">
        <v>1571</v>
      </c>
      <c r="K347" s="6" t="s">
        <v>14</v>
      </c>
      <c r="L347" s="5" t="s">
        <v>14</v>
      </c>
      <c r="M347" s="16" t="s">
        <v>1020</v>
      </c>
      <c r="N347" s="8" t="s">
        <v>241</v>
      </c>
      <c r="O347" s="91" t="s">
        <v>1568</v>
      </c>
      <c r="P347" s="45" t="s">
        <v>551</v>
      </c>
      <c r="Q347" s="45" t="s">
        <v>1579</v>
      </c>
    </row>
    <row r="348" spans="1:17" ht="60" x14ac:dyDescent="0.25">
      <c r="A348" s="39">
        <f t="shared" si="5"/>
        <v>340</v>
      </c>
      <c r="B348" s="18">
        <v>42614</v>
      </c>
      <c r="C348" s="18">
        <v>42614</v>
      </c>
      <c r="D348" s="7">
        <v>3571</v>
      </c>
      <c r="E348" s="61">
        <v>213917.91</v>
      </c>
      <c r="F348" s="95">
        <v>0</v>
      </c>
      <c r="G348" s="25" t="s">
        <v>1575</v>
      </c>
      <c r="H348" s="25" t="s">
        <v>1575</v>
      </c>
      <c r="I348" s="10" t="s">
        <v>12</v>
      </c>
      <c r="J348" s="133" t="s">
        <v>1572</v>
      </c>
      <c r="K348" s="6" t="s">
        <v>14</v>
      </c>
      <c r="L348" s="5" t="s">
        <v>14</v>
      </c>
      <c r="M348" s="16" t="s">
        <v>1573</v>
      </c>
      <c r="N348" s="8" t="s">
        <v>470</v>
      </c>
      <c r="O348" s="91" t="s">
        <v>1569</v>
      </c>
      <c r="P348" s="45" t="s">
        <v>551</v>
      </c>
      <c r="Q348" s="45" t="s">
        <v>1576</v>
      </c>
    </row>
    <row r="349" spans="1:17" ht="75" x14ac:dyDescent="0.25">
      <c r="A349" s="39">
        <f t="shared" si="5"/>
        <v>341</v>
      </c>
      <c r="B349" s="18">
        <v>42614</v>
      </c>
      <c r="C349" s="18">
        <v>42614</v>
      </c>
      <c r="D349" s="7">
        <v>1419</v>
      </c>
      <c r="E349" s="61">
        <v>224703.86</v>
      </c>
      <c r="F349" s="95">
        <v>0</v>
      </c>
      <c r="G349" s="25" t="s">
        <v>1601</v>
      </c>
      <c r="H349" s="25" t="s">
        <v>1601</v>
      </c>
      <c r="I349" s="23" t="s">
        <v>19</v>
      </c>
      <c r="J349" s="133" t="s">
        <v>1653</v>
      </c>
      <c r="K349" s="62" t="s">
        <v>14</v>
      </c>
      <c r="L349" s="62" t="s">
        <v>14</v>
      </c>
      <c r="M349" s="16" t="s">
        <v>1624</v>
      </c>
      <c r="N349" s="8" t="s">
        <v>1574</v>
      </c>
      <c r="O349" s="91" t="s">
        <v>1567</v>
      </c>
      <c r="P349" s="45" t="s">
        <v>546</v>
      </c>
      <c r="Q349" s="45" t="s">
        <v>1660</v>
      </c>
    </row>
    <row r="350" spans="1:17" ht="60" x14ac:dyDescent="0.25">
      <c r="A350" s="39">
        <f t="shared" si="5"/>
        <v>342</v>
      </c>
      <c r="B350" s="18">
        <v>42620</v>
      </c>
      <c r="C350" s="18">
        <v>42620</v>
      </c>
      <c r="D350" s="7">
        <v>1419</v>
      </c>
      <c r="E350" s="162">
        <v>-224703.86</v>
      </c>
      <c r="F350" s="95">
        <v>0</v>
      </c>
      <c r="G350" s="25" t="s">
        <v>1601</v>
      </c>
      <c r="H350" s="25" t="s">
        <v>1601</v>
      </c>
      <c r="I350" s="23" t="s">
        <v>19</v>
      </c>
      <c r="J350" s="133" t="s">
        <v>1654</v>
      </c>
      <c r="K350" s="62" t="s">
        <v>14</v>
      </c>
      <c r="L350" s="62" t="s">
        <v>14</v>
      </c>
      <c r="M350" s="16" t="s">
        <v>1624</v>
      </c>
      <c r="N350" s="8" t="s">
        <v>1574</v>
      </c>
      <c r="O350" s="94" t="s">
        <v>1655</v>
      </c>
      <c r="P350" s="45" t="s">
        <v>1656</v>
      </c>
      <c r="Q350" s="45" t="s">
        <v>805</v>
      </c>
    </row>
    <row r="351" spans="1:17" ht="60" x14ac:dyDescent="0.25">
      <c r="A351" s="39">
        <f t="shared" si="5"/>
        <v>343</v>
      </c>
      <c r="B351" s="18">
        <v>42615</v>
      </c>
      <c r="C351" s="18">
        <v>42615</v>
      </c>
      <c r="D351" s="7">
        <v>1430</v>
      </c>
      <c r="E351" s="61">
        <v>15552</v>
      </c>
      <c r="F351" s="95">
        <v>0</v>
      </c>
      <c r="G351" s="25" t="s">
        <v>1580</v>
      </c>
      <c r="H351" s="25" t="s">
        <v>1580</v>
      </c>
      <c r="I351" s="10" t="s">
        <v>19</v>
      </c>
      <c r="J351" s="133" t="s">
        <v>1508</v>
      </c>
      <c r="K351" s="6" t="s">
        <v>14</v>
      </c>
      <c r="L351" s="5" t="s">
        <v>14</v>
      </c>
      <c r="M351" s="16" t="s">
        <v>1528</v>
      </c>
      <c r="N351" s="8" t="s">
        <v>229</v>
      </c>
      <c r="O351" s="91" t="s">
        <v>1500</v>
      </c>
      <c r="P351" s="45" t="s">
        <v>540</v>
      </c>
      <c r="Q351" s="45" t="s">
        <v>1581</v>
      </c>
    </row>
    <row r="352" spans="1:17" ht="60" x14ac:dyDescent="0.25">
      <c r="A352" s="39">
        <f t="shared" si="5"/>
        <v>344</v>
      </c>
      <c r="B352" s="18">
        <v>42615</v>
      </c>
      <c r="C352" s="18">
        <v>42615</v>
      </c>
      <c r="D352" s="7">
        <v>1431</v>
      </c>
      <c r="E352" s="61">
        <v>41880</v>
      </c>
      <c r="F352" s="95">
        <v>0</v>
      </c>
      <c r="G352" s="25" t="s">
        <v>1580</v>
      </c>
      <c r="H352" s="25" t="s">
        <v>1580</v>
      </c>
      <c r="I352" s="10" t="s">
        <v>19</v>
      </c>
      <c r="J352" s="133" t="s">
        <v>1509</v>
      </c>
      <c r="K352" s="6" t="s">
        <v>14</v>
      </c>
      <c r="L352" s="5" t="s">
        <v>14</v>
      </c>
      <c r="M352" s="16" t="s">
        <v>1528</v>
      </c>
      <c r="N352" s="8" t="s">
        <v>229</v>
      </c>
      <c r="O352" s="91" t="s">
        <v>1501</v>
      </c>
      <c r="P352" s="45" t="s">
        <v>540</v>
      </c>
      <c r="Q352" s="45" t="s">
        <v>1581</v>
      </c>
    </row>
    <row r="353" spans="1:17" ht="75" x14ac:dyDescent="0.25">
      <c r="A353" s="39">
        <f t="shared" si="5"/>
        <v>345</v>
      </c>
      <c r="B353" s="18">
        <v>42615</v>
      </c>
      <c r="C353" s="18">
        <v>42615</v>
      </c>
      <c r="D353" s="7">
        <v>1424</v>
      </c>
      <c r="E353" s="61">
        <v>50000</v>
      </c>
      <c r="F353" s="95">
        <v>0</v>
      </c>
      <c r="G353" s="69" t="s">
        <v>417</v>
      </c>
      <c r="H353" s="69" t="s">
        <v>417</v>
      </c>
      <c r="I353" s="45" t="s">
        <v>387</v>
      </c>
      <c r="J353" s="133" t="s">
        <v>418</v>
      </c>
      <c r="K353" s="6" t="s">
        <v>14</v>
      </c>
      <c r="L353" s="5" t="s">
        <v>14</v>
      </c>
      <c r="M353" s="16" t="s">
        <v>65</v>
      </c>
      <c r="N353" s="8" t="s">
        <v>419</v>
      </c>
      <c r="O353" s="91" t="s">
        <v>1503</v>
      </c>
      <c r="P353" s="45" t="s">
        <v>551</v>
      </c>
      <c r="Q353" s="45" t="s">
        <v>1558</v>
      </c>
    </row>
    <row r="354" spans="1:17" ht="75" x14ac:dyDescent="0.25">
      <c r="A354" s="39">
        <f t="shared" si="5"/>
        <v>346</v>
      </c>
      <c r="B354" s="18">
        <v>42615</v>
      </c>
      <c r="C354" s="18">
        <v>42615</v>
      </c>
      <c r="D354" s="7">
        <v>1426</v>
      </c>
      <c r="E354" s="61">
        <v>260000</v>
      </c>
      <c r="F354" s="95">
        <v>0</v>
      </c>
      <c r="G354" s="11" t="s">
        <v>112</v>
      </c>
      <c r="H354" s="11" t="s">
        <v>112</v>
      </c>
      <c r="I354" s="10" t="s">
        <v>387</v>
      </c>
      <c r="J354" s="133" t="s">
        <v>403</v>
      </c>
      <c r="K354" s="6" t="s">
        <v>14</v>
      </c>
      <c r="L354" s="5" t="s">
        <v>14</v>
      </c>
      <c r="M354" s="16" t="s">
        <v>114</v>
      </c>
      <c r="N354" s="8" t="s">
        <v>115</v>
      </c>
      <c r="O354" s="91" t="s">
        <v>969</v>
      </c>
      <c r="P354" s="10" t="s">
        <v>573</v>
      </c>
      <c r="Q354" s="45" t="s">
        <v>1559</v>
      </c>
    </row>
    <row r="355" spans="1:17" ht="75" x14ac:dyDescent="0.25">
      <c r="A355" s="39">
        <f t="shared" si="5"/>
        <v>347</v>
      </c>
      <c r="B355" s="18">
        <v>42615</v>
      </c>
      <c r="C355" s="18">
        <v>42615</v>
      </c>
      <c r="D355" s="7">
        <v>1427</v>
      </c>
      <c r="E355" s="61">
        <v>353205.94</v>
      </c>
      <c r="F355" s="95">
        <v>0</v>
      </c>
      <c r="G355" s="92" t="s">
        <v>947</v>
      </c>
      <c r="H355" s="25" t="s">
        <v>947</v>
      </c>
      <c r="I355" s="20" t="s">
        <v>387</v>
      </c>
      <c r="J355" s="133" t="s">
        <v>824</v>
      </c>
      <c r="K355" s="6" t="s">
        <v>14</v>
      </c>
      <c r="L355" s="5" t="s">
        <v>14</v>
      </c>
      <c r="M355" s="16" t="s">
        <v>867</v>
      </c>
      <c r="N355" s="8" t="s">
        <v>948</v>
      </c>
      <c r="O355" s="91" t="s">
        <v>1504</v>
      </c>
      <c r="P355" s="19" t="s">
        <v>551</v>
      </c>
      <c r="Q355" s="19" t="s">
        <v>1557</v>
      </c>
    </row>
    <row r="356" spans="1:17" ht="75" x14ac:dyDescent="0.25">
      <c r="A356" s="39">
        <f t="shared" si="5"/>
        <v>348</v>
      </c>
      <c r="B356" s="18">
        <v>42615</v>
      </c>
      <c r="C356" s="18">
        <v>42615</v>
      </c>
      <c r="D356" s="7">
        <v>1428</v>
      </c>
      <c r="E356" s="61">
        <v>241289.59</v>
      </c>
      <c r="F356" s="95">
        <v>0</v>
      </c>
      <c r="G356" s="25" t="s">
        <v>1067</v>
      </c>
      <c r="H356" s="25" t="s">
        <v>1067</v>
      </c>
      <c r="I356" s="10" t="s">
        <v>19</v>
      </c>
      <c r="J356" s="133" t="s">
        <v>975</v>
      </c>
      <c r="K356" s="6" t="s">
        <v>14</v>
      </c>
      <c r="L356" s="5" t="s">
        <v>14</v>
      </c>
      <c r="M356" s="16" t="s">
        <v>1012</v>
      </c>
      <c r="N356" s="8" t="s">
        <v>1530</v>
      </c>
      <c r="O356" s="91" t="s">
        <v>1505</v>
      </c>
      <c r="P356" s="45" t="s">
        <v>1068</v>
      </c>
      <c r="Q356" s="45" t="s">
        <v>1556</v>
      </c>
    </row>
    <row r="357" spans="1:17" ht="75" x14ac:dyDescent="0.25">
      <c r="A357" s="39">
        <f t="shared" si="5"/>
        <v>349</v>
      </c>
      <c r="B357" s="18">
        <v>42615</v>
      </c>
      <c r="C357" s="18">
        <v>42615</v>
      </c>
      <c r="D357" s="7">
        <v>22</v>
      </c>
      <c r="E357" s="61">
        <v>312683.18</v>
      </c>
      <c r="F357" s="95">
        <v>0</v>
      </c>
      <c r="G357" s="68" t="s">
        <v>1285</v>
      </c>
      <c r="H357" s="25" t="s">
        <v>1045</v>
      </c>
      <c r="I357" s="10" t="s">
        <v>118</v>
      </c>
      <c r="J357" s="133" t="s">
        <v>980</v>
      </c>
      <c r="K357" s="6" t="s">
        <v>14</v>
      </c>
      <c r="L357" s="5" t="s">
        <v>14</v>
      </c>
      <c r="M357" s="16" t="s">
        <v>875</v>
      </c>
      <c r="N357" s="8" t="s">
        <v>1022</v>
      </c>
      <c r="O357" s="91" t="s">
        <v>1506</v>
      </c>
      <c r="P357" s="45" t="s">
        <v>551</v>
      </c>
      <c r="Q357" s="45" t="s">
        <v>1548</v>
      </c>
    </row>
    <row r="358" spans="1:17" ht="60" x14ac:dyDescent="0.25">
      <c r="A358" s="39">
        <f t="shared" si="5"/>
        <v>350</v>
      </c>
      <c r="B358" s="18">
        <v>42615</v>
      </c>
      <c r="C358" s="18">
        <v>42615</v>
      </c>
      <c r="D358" s="7">
        <v>1429</v>
      </c>
      <c r="E358" s="61">
        <v>102385.8</v>
      </c>
      <c r="F358" s="95">
        <v>0</v>
      </c>
      <c r="G358" s="25" t="s">
        <v>1562</v>
      </c>
      <c r="H358" s="25" t="s">
        <v>1562</v>
      </c>
      <c r="I358" s="10" t="s">
        <v>19</v>
      </c>
      <c r="J358" s="133" t="s">
        <v>988</v>
      </c>
      <c r="K358" s="6" t="s">
        <v>14</v>
      </c>
      <c r="L358" s="5" t="s">
        <v>14</v>
      </c>
      <c r="M358" s="16" t="s">
        <v>65</v>
      </c>
      <c r="N358" s="8" t="s">
        <v>1531</v>
      </c>
      <c r="O358" s="91" t="s">
        <v>1507</v>
      </c>
      <c r="P358" s="45" t="s">
        <v>540</v>
      </c>
      <c r="Q358" s="45" t="s">
        <v>1563</v>
      </c>
    </row>
    <row r="359" spans="1:17" ht="75" x14ac:dyDescent="0.25">
      <c r="A359" s="39">
        <f t="shared" si="5"/>
        <v>351</v>
      </c>
      <c r="B359" s="18">
        <v>42619</v>
      </c>
      <c r="C359" s="18">
        <v>42619</v>
      </c>
      <c r="D359" s="7">
        <v>1437</v>
      </c>
      <c r="E359" s="61">
        <v>164500</v>
      </c>
      <c r="F359" s="95">
        <v>0</v>
      </c>
      <c r="G359" s="92" t="s">
        <v>932</v>
      </c>
      <c r="H359" s="11" t="s">
        <v>931</v>
      </c>
      <c r="I359" s="10" t="s">
        <v>387</v>
      </c>
      <c r="J359" s="133" t="s">
        <v>809</v>
      </c>
      <c r="K359" s="139" t="s">
        <v>26</v>
      </c>
      <c r="L359" s="5" t="s">
        <v>248</v>
      </c>
      <c r="M359" s="16" t="s">
        <v>141</v>
      </c>
      <c r="N359" s="8" t="s">
        <v>929</v>
      </c>
      <c r="O359" s="91" t="s">
        <v>1511</v>
      </c>
      <c r="P359" s="10" t="s">
        <v>925</v>
      </c>
      <c r="Q359" s="10" t="s">
        <v>1555</v>
      </c>
    </row>
    <row r="360" spans="1:17" ht="75" x14ac:dyDescent="0.25">
      <c r="A360" s="39">
        <f t="shared" si="5"/>
        <v>352</v>
      </c>
      <c r="B360" s="18">
        <v>42619</v>
      </c>
      <c r="C360" s="18">
        <v>42619</v>
      </c>
      <c r="D360" s="7">
        <v>1436</v>
      </c>
      <c r="E360" s="61">
        <v>262850</v>
      </c>
      <c r="F360" s="95">
        <v>0</v>
      </c>
      <c r="G360" s="25" t="s">
        <v>1217</v>
      </c>
      <c r="H360" s="25" t="s">
        <v>1217</v>
      </c>
      <c r="I360" s="10" t="s">
        <v>19</v>
      </c>
      <c r="J360" s="133" t="s">
        <v>809</v>
      </c>
      <c r="K360" s="139" t="s">
        <v>26</v>
      </c>
      <c r="L360" s="5" t="s">
        <v>248</v>
      </c>
      <c r="M360" s="16" t="s">
        <v>933</v>
      </c>
      <c r="N360" s="8" t="s">
        <v>918</v>
      </c>
      <c r="O360" s="91" t="s">
        <v>1512</v>
      </c>
      <c r="P360" s="45" t="s">
        <v>577</v>
      </c>
      <c r="Q360" s="45" t="s">
        <v>1554</v>
      </c>
    </row>
    <row r="361" spans="1:17" ht="75" x14ac:dyDescent="0.25">
      <c r="A361" s="39">
        <f t="shared" si="5"/>
        <v>353</v>
      </c>
      <c r="B361" s="18">
        <v>42619</v>
      </c>
      <c r="C361" s="18">
        <v>42619</v>
      </c>
      <c r="D361" s="7">
        <v>1438</v>
      </c>
      <c r="E361" s="61">
        <v>221340</v>
      </c>
      <c r="F361" s="95">
        <v>0</v>
      </c>
      <c r="G361" s="92" t="s">
        <v>928</v>
      </c>
      <c r="H361" s="11" t="s">
        <v>927</v>
      </c>
      <c r="I361" s="10" t="s">
        <v>387</v>
      </c>
      <c r="J361" s="133" t="s">
        <v>809</v>
      </c>
      <c r="K361" s="139" t="s">
        <v>26</v>
      </c>
      <c r="L361" s="5" t="s">
        <v>248</v>
      </c>
      <c r="M361" s="16" t="s">
        <v>141</v>
      </c>
      <c r="N361" s="8" t="s">
        <v>924</v>
      </c>
      <c r="O361" s="94" t="s">
        <v>1532</v>
      </c>
      <c r="P361" s="10" t="s">
        <v>925</v>
      </c>
      <c r="Q361" s="10" t="s">
        <v>1549</v>
      </c>
    </row>
    <row r="362" spans="1:17" ht="75" x14ac:dyDescent="0.25">
      <c r="A362" s="39">
        <f t="shared" si="5"/>
        <v>354</v>
      </c>
      <c r="B362" s="18">
        <v>42619</v>
      </c>
      <c r="C362" s="18">
        <v>42619</v>
      </c>
      <c r="D362" s="7">
        <v>1435</v>
      </c>
      <c r="E362" s="61">
        <v>152906.51999999999</v>
      </c>
      <c r="F362" s="95">
        <v>0</v>
      </c>
      <c r="G362" s="92" t="s">
        <v>1552</v>
      </c>
      <c r="H362" s="11" t="s">
        <v>963</v>
      </c>
      <c r="I362" s="10" t="s">
        <v>387</v>
      </c>
      <c r="J362" s="133" t="s">
        <v>1514</v>
      </c>
      <c r="K362" s="131" t="s">
        <v>14</v>
      </c>
      <c r="L362" s="5" t="s">
        <v>14</v>
      </c>
      <c r="M362" s="16" t="s">
        <v>960</v>
      </c>
      <c r="N362" s="8" t="s">
        <v>1533</v>
      </c>
      <c r="O362" s="91" t="s">
        <v>1513</v>
      </c>
      <c r="P362" s="45" t="s">
        <v>562</v>
      </c>
      <c r="Q362" s="45" t="s">
        <v>1553</v>
      </c>
    </row>
    <row r="363" spans="1:17" ht="75" x14ac:dyDescent="0.25">
      <c r="A363" s="39">
        <f t="shared" si="5"/>
        <v>355</v>
      </c>
      <c r="B363" s="18">
        <v>42620</v>
      </c>
      <c r="C363" s="18">
        <v>42620</v>
      </c>
      <c r="D363" s="7">
        <v>1505</v>
      </c>
      <c r="E363" s="61">
        <v>13712.68</v>
      </c>
      <c r="F363" s="95">
        <v>0</v>
      </c>
      <c r="G363" s="25" t="s">
        <v>786</v>
      </c>
      <c r="H363" s="25" t="s">
        <v>786</v>
      </c>
      <c r="I363" s="10" t="s">
        <v>19</v>
      </c>
      <c r="J363" s="133" t="s">
        <v>1510</v>
      </c>
      <c r="K363" s="131" t="s">
        <v>14</v>
      </c>
      <c r="L363" s="5" t="s">
        <v>14</v>
      </c>
      <c r="M363" s="16" t="s">
        <v>1539</v>
      </c>
      <c r="N363" s="8" t="s">
        <v>1534</v>
      </c>
      <c r="O363" s="91" t="s">
        <v>1502</v>
      </c>
      <c r="P363" s="45" t="s">
        <v>957</v>
      </c>
      <c r="Q363" s="45" t="s">
        <v>1634</v>
      </c>
    </row>
    <row r="364" spans="1:17" ht="75" x14ac:dyDescent="0.25">
      <c r="A364" s="39">
        <f t="shared" si="5"/>
        <v>356</v>
      </c>
      <c r="B364" s="18">
        <v>42620</v>
      </c>
      <c r="C364" s="18">
        <v>42620</v>
      </c>
      <c r="D364" s="7">
        <v>1508</v>
      </c>
      <c r="E364" s="61">
        <v>1022761.46</v>
      </c>
      <c r="F364" s="95">
        <v>0</v>
      </c>
      <c r="G364" s="58" t="s">
        <v>738</v>
      </c>
      <c r="H364" s="11" t="s">
        <v>738</v>
      </c>
      <c r="I364" s="45" t="s">
        <v>387</v>
      </c>
      <c r="J364" s="133" t="s">
        <v>424</v>
      </c>
      <c r="K364" s="131" t="s">
        <v>14</v>
      </c>
      <c r="L364" s="5" t="s">
        <v>14</v>
      </c>
      <c r="M364" s="16" t="s">
        <v>767</v>
      </c>
      <c r="N364" s="8" t="s">
        <v>770</v>
      </c>
      <c r="O364" s="91" t="s">
        <v>1515</v>
      </c>
      <c r="P364" s="10" t="s">
        <v>600</v>
      </c>
      <c r="Q364" s="45" t="s">
        <v>1540</v>
      </c>
    </row>
    <row r="365" spans="1:17" ht="60" x14ac:dyDescent="0.25">
      <c r="A365" s="39">
        <f t="shared" si="5"/>
        <v>357</v>
      </c>
      <c r="B365" s="18">
        <v>42620</v>
      </c>
      <c r="C365" s="18">
        <v>42620</v>
      </c>
      <c r="D365" s="7">
        <v>23</v>
      </c>
      <c r="E365" s="61">
        <v>416498.46</v>
      </c>
      <c r="F365" s="95">
        <v>0</v>
      </c>
      <c r="G365" s="25" t="s">
        <v>409</v>
      </c>
      <c r="H365" s="25" t="s">
        <v>409</v>
      </c>
      <c r="I365" s="10" t="s">
        <v>118</v>
      </c>
      <c r="J365" s="133" t="s">
        <v>410</v>
      </c>
      <c r="K365" s="131" t="s">
        <v>14</v>
      </c>
      <c r="L365" s="5" t="s">
        <v>14</v>
      </c>
      <c r="M365" s="16" t="s">
        <v>120</v>
      </c>
      <c r="N365" s="8" t="s">
        <v>121</v>
      </c>
      <c r="O365" s="91" t="s">
        <v>1516</v>
      </c>
      <c r="P365" s="45" t="s">
        <v>551</v>
      </c>
      <c r="Q365" s="45" t="s">
        <v>1550</v>
      </c>
    </row>
    <row r="366" spans="1:17" ht="75" x14ac:dyDescent="0.25">
      <c r="A366" s="39">
        <f t="shared" si="5"/>
        <v>358</v>
      </c>
      <c r="B366" s="18">
        <v>42621</v>
      </c>
      <c r="C366" s="18">
        <v>42621</v>
      </c>
      <c r="D366" s="7">
        <v>1510</v>
      </c>
      <c r="E366" s="61">
        <v>465536.3</v>
      </c>
      <c r="F366" s="95">
        <v>0</v>
      </c>
      <c r="G366" s="25" t="s">
        <v>1542</v>
      </c>
      <c r="H366" s="25" t="s">
        <v>1542</v>
      </c>
      <c r="I366" s="10" t="s">
        <v>19</v>
      </c>
      <c r="J366" s="133" t="s">
        <v>811</v>
      </c>
      <c r="K366" s="131" t="s">
        <v>14</v>
      </c>
      <c r="L366" s="5" t="s">
        <v>14</v>
      </c>
      <c r="M366" s="16" t="s">
        <v>774</v>
      </c>
      <c r="N366" s="8" t="s">
        <v>1535</v>
      </c>
      <c r="O366" s="91" t="s">
        <v>1517</v>
      </c>
      <c r="P366" s="45" t="s">
        <v>551</v>
      </c>
      <c r="Q366" s="45" t="s">
        <v>1543</v>
      </c>
    </row>
    <row r="367" spans="1:17" ht="60" x14ac:dyDescent="0.25">
      <c r="A367" s="39">
        <f t="shared" si="5"/>
        <v>359</v>
      </c>
      <c r="B367" s="18">
        <v>42621</v>
      </c>
      <c r="C367" s="18">
        <v>42591</v>
      </c>
      <c r="D367" s="7">
        <v>1511</v>
      </c>
      <c r="E367" s="61">
        <v>93100</v>
      </c>
      <c r="F367" s="95">
        <v>0</v>
      </c>
      <c r="G367" s="58" t="s">
        <v>1422</v>
      </c>
      <c r="H367" s="58" t="s">
        <v>1422</v>
      </c>
      <c r="I367" s="45" t="s">
        <v>19</v>
      </c>
      <c r="J367" s="133" t="s">
        <v>1405</v>
      </c>
      <c r="K367" s="6" t="s">
        <v>1488</v>
      </c>
      <c r="L367" s="5" t="s">
        <v>1488</v>
      </c>
      <c r="M367" s="16" t="s">
        <v>109</v>
      </c>
      <c r="N367" s="8" t="s">
        <v>1415</v>
      </c>
      <c r="O367" s="91" t="s">
        <v>1518</v>
      </c>
      <c r="P367" s="45" t="s">
        <v>546</v>
      </c>
      <c r="Q367" s="45" t="s">
        <v>1545</v>
      </c>
    </row>
    <row r="368" spans="1:17" ht="75" x14ac:dyDescent="0.25">
      <c r="A368" s="39">
        <f t="shared" si="5"/>
        <v>360</v>
      </c>
      <c r="B368" s="18">
        <v>42621</v>
      </c>
      <c r="C368" s="18">
        <v>42621</v>
      </c>
      <c r="D368" s="7">
        <v>1512</v>
      </c>
      <c r="E368" s="61">
        <v>92288.15</v>
      </c>
      <c r="F368" s="95">
        <v>0</v>
      </c>
      <c r="G368" s="25" t="s">
        <v>1302</v>
      </c>
      <c r="H368" s="25" t="s">
        <v>1302</v>
      </c>
      <c r="I368" s="10" t="s">
        <v>19</v>
      </c>
      <c r="J368" s="133" t="s">
        <v>1261</v>
      </c>
      <c r="K368" s="139" t="s">
        <v>26</v>
      </c>
      <c r="L368" s="5" t="s">
        <v>248</v>
      </c>
      <c r="M368" s="16" t="s">
        <v>1538</v>
      </c>
      <c r="N368" s="8" t="s">
        <v>142</v>
      </c>
      <c r="O368" s="91" t="s">
        <v>1519</v>
      </c>
      <c r="P368" s="45" t="s">
        <v>546</v>
      </c>
      <c r="Q368" s="45" t="s">
        <v>1541</v>
      </c>
    </row>
    <row r="369" spans="1:17" ht="75" x14ac:dyDescent="0.25">
      <c r="A369" s="39">
        <f t="shared" si="5"/>
        <v>361</v>
      </c>
      <c r="B369" s="18">
        <v>42621</v>
      </c>
      <c r="C369" s="18">
        <v>42621</v>
      </c>
      <c r="D369" s="7">
        <v>1513</v>
      </c>
      <c r="E369" s="61">
        <v>147000</v>
      </c>
      <c r="F369" s="95">
        <v>0</v>
      </c>
      <c r="G369" s="25" t="s">
        <v>499</v>
      </c>
      <c r="H369" s="25" t="s">
        <v>499</v>
      </c>
      <c r="I369" s="10" t="s">
        <v>387</v>
      </c>
      <c r="J369" s="133" t="s">
        <v>39</v>
      </c>
      <c r="K369" s="139" t="s">
        <v>26</v>
      </c>
      <c r="L369" s="5" t="s">
        <v>248</v>
      </c>
      <c r="M369" s="16" t="s">
        <v>933</v>
      </c>
      <c r="N369" s="8" t="s">
        <v>501</v>
      </c>
      <c r="O369" s="91" t="s">
        <v>1520</v>
      </c>
      <c r="P369" s="45" t="s">
        <v>542</v>
      </c>
      <c r="Q369" s="45" t="s">
        <v>1546</v>
      </c>
    </row>
    <row r="370" spans="1:17" ht="60" x14ac:dyDescent="0.25">
      <c r="A370" s="39">
        <f t="shared" si="5"/>
        <v>362</v>
      </c>
      <c r="B370" s="18">
        <v>42622</v>
      </c>
      <c r="C370" s="18">
        <v>42622</v>
      </c>
      <c r="D370" s="7">
        <v>1590</v>
      </c>
      <c r="E370" s="61">
        <v>72994.2</v>
      </c>
      <c r="F370" s="95">
        <v>0</v>
      </c>
      <c r="G370" s="42" t="s">
        <v>372</v>
      </c>
      <c r="H370" s="42" t="s">
        <v>372</v>
      </c>
      <c r="I370" s="45" t="s">
        <v>387</v>
      </c>
      <c r="J370" s="133" t="s">
        <v>1522</v>
      </c>
      <c r="K370" s="131" t="s">
        <v>14</v>
      </c>
      <c r="L370" s="5" t="s">
        <v>14</v>
      </c>
      <c r="M370" s="16" t="s">
        <v>373</v>
      </c>
      <c r="N370" s="8" t="s">
        <v>374</v>
      </c>
      <c r="O370" s="91" t="s">
        <v>1521</v>
      </c>
      <c r="P370" s="45" t="s">
        <v>540</v>
      </c>
      <c r="Q370" s="45" t="s">
        <v>1544</v>
      </c>
    </row>
    <row r="371" spans="1:17" ht="60" x14ac:dyDescent="0.25">
      <c r="A371" s="39">
        <f t="shared" si="5"/>
        <v>363</v>
      </c>
      <c r="B371" s="18">
        <v>42622</v>
      </c>
      <c r="C371" s="18">
        <v>42622</v>
      </c>
      <c r="D371" s="7">
        <v>3694</v>
      </c>
      <c r="E371" s="61">
        <v>361896.9</v>
      </c>
      <c r="F371" s="95">
        <v>0</v>
      </c>
      <c r="G371" s="25" t="s">
        <v>1482</v>
      </c>
      <c r="H371" s="25" t="s">
        <v>1482</v>
      </c>
      <c r="I371" s="10" t="s">
        <v>12</v>
      </c>
      <c r="J371" s="133" t="s">
        <v>1467</v>
      </c>
      <c r="K371" s="131" t="s">
        <v>14</v>
      </c>
      <c r="L371" s="5" t="s">
        <v>14</v>
      </c>
      <c r="M371" s="16" t="s">
        <v>1536</v>
      </c>
      <c r="N371" s="8" t="s">
        <v>195</v>
      </c>
      <c r="O371" s="91" t="s">
        <v>1465</v>
      </c>
      <c r="P371" s="45" t="s">
        <v>551</v>
      </c>
      <c r="Q371" s="45" t="s">
        <v>1627</v>
      </c>
    </row>
    <row r="372" spans="1:17" ht="60" x14ac:dyDescent="0.25">
      <c r="A372" s="39">
        <f t="shared" si="5"/>
        <v>364</v>
      </c>
      <c r="B372" s="18">
        <v>42625</v>
      </c>
      <c r="C372" s="18">
        <v>42625</v>
      </c>
      <c r="D372" s="7">
        <v>3695</v>
      </c>
      <c r="E372" s="61">
        <v>144556.97</v>
      </c>
      <c r="F372" s="95">
        <v>0</v>
      </c>
      <c r="G372" s="25" t="s">
        <v>1564</v>
      </c>
      <c r="H372" s="25" t="s">
        <v>1564</v>
      </c>
      <c r="I372" s="10" t="s">
        <v>12</v>
      </c>
      <c r="J372" s="133" t="s">
        <v>1472</v>
      </c>
      <c r="K372" s="131" t="s">
        <v>14</v>
      </c>
      <c r="L372" s="5" t="s">
        <v>14</v>
      </c>
      <c r="M372" s="16" t="s">
        <v>1537</v>
      </c>
      <c r="N372" s="8" t="s">
        <v>772</v>
      </c>
      <c r="O372" s="91" t="s">
        <v>1523</v>
      </c>
      <c r="P372" s="45" t="s">
        <v>551</v>
      </c>
      <c r="Q372" s="45" t="s">
        <v>1627</v>
      </c>
    </row>
    <row r="373" spans="1:17" ht="60" x14ac:dyDescent="0.25">
      <c r="A373" s="39">
        <f t="shared" si="5"/>
        <v>365</v>
      </c>
      <c r="B373" s="18">
        <v>42627</v>
      </c>
      <c r="C373" s="18">
        <v>42627</v>
      </c>
      <c r="D373" s="7">
        <v>3718</v>
      </c>
      <c r="E373" s="61">
        <v>106850.94</v>
      </c>
      <c r="F373" s="95">
        <v>0</v>
      </c>
      <c r="G373" s="25" t="s">
        <v>273</v>
      </c>
      <c r="H373" s="25" t="s">
        <v>273</v>
      </c>
      <c r="I373" s="10" t="s">
        <v>12</v>
      </c>
      <c r="J373" s="133" t="s">
        <v>424</v>
      </c>
      <c r="K373" s="131" t="s">
        <v>14</v>
      </c>
      <c r="L373" s="5" t="s">
        <v>14</v>
      </c>
      <c r="M373" s="16" t="s">
        <v>275</v>
      </c>
      <c r="N373" s="8" t="s">
        <v>152</v>
      </c>
      <c r="O373" s="91" t="s">
        <v>1524</v>
      </c>
      <c r="P373" s="45" t="s">
        <v>551</v>
      </c>
      <c r="Q373" s="45" t="s">
        <v>1629</v>
      </c>
    </row>
    <row r="374" spans="1:17" ht="75" x14ac:dyDescent="0.25">
      <c r="A374" s="39">
        <f t="shared" si="5"/>
        <v>366</v>
      </c>
      <c r="B374" s="18">
        <v>42627</v>
      </c>
      <c r="C374" s="18">
        <v>42627</v>
      </c>
      <c r="D374" s="7">
        <v>1598</v>
      </c>
      <c r="E374" s="61">
        <v>621385.9</v>
      </c>
      <c r="F374" s="95">
        <v>0</v>
      </c>
      <c r="G374" s="25" t="s">
        <v>1265</v>
      </c>
      <c r="H374" s="25" t="s">
        <v>1265</v>
      </c>
      <c r="I374" s="10" t="s">
        <v>19</v>
      </c>
      <c r="J374" s="133" t="s">
        <v>1230</v>
      </c>
      <c r="K374" s="131" t="s">
        <v>14</v>
      </c>
      <c r="L374" s="5" t="s">
        <v>14</v>
      </c>
      <c r="M374" s="16" t="s">
        <v>15</v>
      </c>
      <c r="N374" s="8" t="s">
        <v>1233</v>
      </c>
      <c r="O374" s="91" t="s">
        <v>1525</v>
      </c>
      <c r="P374" s="45" t="s">
        <v>562</v>
      </c>
      <c r="Q374" s="45" t="s">
        <v>1586</v>
      </c>
    </row>
    <row r="375" spans="1:17" ht="60" x14ac:dyDescent="0.25">
      <c r="A375" s="39">
        <f t="shared" si="5"/>
        <v>367</v>
      </c>
      <c r="B375" s="18">
        <v>42627</v>
      </c>
      <c r="C375" s="18">
        <v>42627</v>
      </c>
      <c r="D375" s="7">
        <v>1599</v>
      </c>
      <c r="E375" s="61">
        <v>23903.8</v>
      </c>
      <c r="F375" s="95">
        <v>0</v>
      </c>
      <c r="G375" s="92" t="s">
        <v>894</v>
      </c>
      <c r="H375" s="58" t="s">
        <v>741</v>
      </c>
      <c r="I375" s="45" t="s">
        <v>387</v>
      </c>
      <c r="J375" s="133" t="s">
        <v>1527</v>
      </c>
      <c r="K375" s="131" t="s">
        <v>14</v>
      </c>
      <c r="L375" s="5" t="s">
        <v>14</v>
      </c>
      <c r="M375" s="16" t="s">
        <v>768</v>
      </c>
      <c r="N375" s="8" t="s">
        <v>771</v>
      </c>
      <c r="O375" s="91" t="s">
        <v>1526</v>
      </c>
      <c r="P375" s="45" t="s">
        <v>957</v>
      </c>
      <c r="Q375" s="45" t="s">
        <v>1587</v>
      </c>
    </row>
    <row r="376" spans="1:17" ht="90" x14ac:dyDescent="0.25">
      <c r="A376" s="39">
        <f t="shared" si="5"/>
        <v>368</v>
      </c>
      <c r="B376" s="18">
        <v>42628</v>
      </c>
      <c r="C376" s="18">
        <v>42628</v>
      </c>
      <c r="D376" s="7">
        <v>1644</v>
      </c>
      <c r="E376" s="61">
        <v>120000</v>
      </c>
      <c r="F376" s="95">
        <v>0</v>
      </c>
      <c r="G376" s="58" t="s">
        <v>436</v>
      </c>
      <c r="H376" s="58" t="s">
        <v>436</v>
      </c>
      <c r="I376" s="45" t="s">
        <v>19</v>
      </c>
      <c r="J376" s="133" t="s">
        <v>437</v>
      </c>
      <c r="K376" s="131" t="s">
        <v>14</v>
      </c>
      <c r="L376" s="5" t="s">
        <v>14</v>
      </c>
      <c r="M376" s="16" t="s">
        <v>867</v>
      </c>
      <c r="N376" s="8" t="s">
        <v>439</v>
      </c>
      <c r="O376" s="91" t="s">
        <v>1495</v>
      </c>
      <c r="P376" s="45" t="s">
        <v>551</v>
      </c>
      <c r="Q376" s="45" t="s">
        <v>1588</v>
      </c>
    </row>
    <row r="377" spans="1:17" ht="75" x14ac:dyDescent="0.25">
      <c r="A377" s="39">
        <f t="shared" si="5"/>
        <v>369</v>
      </c>
      <c r="B377" s="18">
        <v>42628</v>
      </c>
      <c r="C377" s="18">
        <v>42628</v>
      </c>
      <c r="D377" s="7">
        <v>1645</v>
      </c>
      <c r="E377" s="61">
        <v>110514.67</v>
      </c>
      <c r="F377" s="95">
        <v>0</v>
      </c>
      <c r="G377" s="25" t="s">
        <v>1302</v>
      </c>
      <c r="H377" s="25" t="s">
        <v>1302</v>
      </c>
      <c r="I377" s="10" t="s">
        <v>19</v>
      </c>
      <c r="J377" s="133" t="s">
        <v>1260</v>
      </c>
      <c r="K377" s="139" t="s">
        <v>26</v>
      </c>
      <c r="L377" s="5" t="s">
        <v>248</v>
      </c>
      <c r="M377" s="16" t="s">
        <v>141</v>
      </c>
      <c r="N377" s="8" t="s">
        <v>142</v>
      </c>
      <c r="O377" s="91" t="s">
        <v>1496</v>
      </c>
      <c r="P377" s="45" t="s">
        <v>546</v>
      </c>
      <c r="Q377" s="45" t="s">
        <v>1593</v>
      </c>
    </row>
    <row r="378" spans="1:17" ht="75" x14ac:dyDescent="0.25">
      <c r="A378" s="39">
        <f t="shared" si="5"/>
        <v>370</v>
      </c>
      <c r="B378" s="18">
        <v>42628</v>
      </c>
      <c r="C378" s="18">
        <v>42628</v>
      </c>
      <c r="D378" s="7">
        <v>1646</v>
      </c>
      <c r="E378" s="61">
        <v>30000</v>
      </c>
      <c r="F378" s="95">
        <v>0</v>
      </c>
      <c r="G378" s="25" t="s">
        <v>84</v>
      </c>
      <c r="H378" s="25" t="s">
        <v>84</v>
      </c>
      <c r="I378" s="10" t="s">
        <v>19</v>
      </c>
      <c r="J378" s="133" t="s">
        <v>85</v>
      </c>
      <c r="K378" s="131" t="s">
        <v>14</v>
      </c>
      <c r="L378" s="5" t="s">
        <v>14</v>
      </c>
      <c r="M378" s="16" t="s">
        <v>86</v>
      </c>
      <c r="N378" s="8" t="s">
        <v>87</v>
      </c>
      <c r="O378" s="91" t="s">
        <v>1497</v>
      </c>
      <c r="P378" s="45" t="s">
        <v>551</v>
      </c>
      <c r="Q378" s="45" t="s">
        <v>1584</v>
      </c>
    </row>
    <row r="379" spans="1:17" ht="60" x14ac:dyDescent="0.25">
      <c r="A379" s="39">
        <f t="shared" si="5"/>
        <v>371</v>
      </c>
      <c r="B379" s="18">
        <v>42628</v>
      </c>
      <c r="C379" s="18">
        <v>42628</v>
      </c>
      <c r="D379" s="7">
        <v>1647</v>
      </c>
      <c r="E379" s="61">
        <v>118980</v>
      </c>
      <c r="F379" s="95">
        <v>0</v>
      </c>
      <c r="G379" s="25" t="s">
        <v>1594</v>
      </c>
      <c r="H379" s="25" t="s">
        <v>1594</v>
      </c>
      <c r="I379" s="10" t="s">
        <v>19</v>
      </c>
      <c r="J379" s="133" t="s">
        <v>91</v>
      </c>
      <c r="K379" s="131" t="s">
        <v>14</v>
      </c>
      <c r="L379" s="5" t="s">
        <v>14</v>
      </c>
      <c r="M379" s="16" t="s">
        <v>92</v>
      </c>
      <c r="N379" s="8" t="s">
        <v>1529</v>
      </c>
      <c r="O379" s="91" t="s">
        <v>1498</v>
      </c>
      <c r="P379" s="45" t="s">
        <v>540</v>
      </c>
      <c r="Q379" s="45" t="s">
        <v>1595</v>
      </c>
    </row>
    <row r="380" spans="1:17" ht="60" x14ac:dyDescent="0.25">
      <c r="A380" s="39">
        <f t="shared" si="5"/>
        <v>372</v>
      </c>
      <c r="B380" s="18">
        <v>42628</v>
      </c>
      <c r="C380" s="18">
        <v>42628</v>
      </c>
      <c r="D380" s="7">
        <v>1648</v>
      </c>
      <c r="E380" s="61">
        <v>70063.33</v>
      </c>
      <c r="F380" s="95">
        <v>0</v>
      </c>
      <c r="G380" s="25" t="s">
        <v>246</v>
      </c>
      <c r="H380" s="25" t="s">
        <v>246</v>
      </c>
      <c r="I380" s="10" t="s">
        <v>19</v>
      </c>
      <c r="J380" s="133" t="s">
        <v>247</v>
      </c>
      <c r="K380" s="139" t="s">
        <v>26</v>
      </c>
      <c r="L380" s="5" t="s">
        <v>248</v>
      </c>
      <c r="M380" s="16" t="s">
        <v>141</v>
      </c>
      <c r="N380" s="8" t="s">
        <v>78</v>
      </c>
      <c r="O380" s="91" t="s">
        <v>1499</v>
      </c>
      <c r="P380" s="45" t="s">
        <v>549</v>
      </c>
      <c r="Q380" s="45" t="s">
        <v>1585</v>
      </c>
    </row>
    <row r="381" spans="1:17" ht="75" x14ac:dyDescent="0.25">
      <c r="A381" s="39">
        <f t="shared" si="5"/>
        <v>373</v>
      </c>
      <c r="B381" s="18">
        <v>42629</v>
      </c>
      <c r="C381" s="18">
        <v>42629</v>
      </c>
      <c r="D381" s="7">
        <v>1651</v>
      </c>
      <c r="E381" s="61">
        <v>224703.86</v>
      </c>
      <c r="F381" s="95">
        <v>0</v>
      </c>
      <c r="G381" s="25" t="s">
        <v>1601</v>
      </c>
      <c r="H381" s="25" t="s">
        <v>1601</v>
      </c>
      <c r="I381" s="10" t="s">
        <v>19</v>
      </c>
      <c r="J381" s="133" t="s">
        <v>1589</v>
      </c>
      <c r="K381" s="139" t="s">
        <v>1223</v>
      </c>
      <c r="L381" s="5" t="s">
        <v>1222</v>
      </c>
      <c r="M381" s="16" t="s">
        <v>1224</v>
      </c>
      <c r="N381" s="8" t="s">
        <v>1574</v>
      </c>
      <c r="O381" s="91" t="s">
        <v>1567</v>
      </c>
      <c r="P381" s="45" t="s">
        <v>546</v>
      </c>
      <c r="Q381" s="45" t="s">
        <v>1602</v>
      </c>
    </row>
    <row r="382" spans="1:17" ht="60" x14ac:dyDescent="0.25">
      <c r="A382" s="39">
        <f t="shared" si="5"/>
        <v>374</v>
      </c>
      <c r="B382" s="18">
        <v>42632</v>
      </c>
      <c r="C382" s="18">
        <v>42632</v>
      </c>
      <c r="D382" s="7">
        <v>1661</v>
      </c>
      <c r="E382" s="61">
        <v>217241.29</v>
      </c>
      <c r="F382" s="95">
        <v>0</v>
      </c>
      <c r="G382" s="25" t="s">
        <v>1596</v>
      </c>
      <c r="H382" s="25" t="s">
        <v>1596</v>
      </c>
      <c r="I382" s="10" t="s">
        <v>19</v>
      </c>
      <c r="J382" s="133" t="s">
        <v>257</v>
      </c>
      <c r="K382" s="139" t="s">
        <v>14</v>
      </c>
      <c r="L382" s="5" t="s">
        <v>14</v>
      </c>
      <c r="M382" s="16" t="s">
        <v>388</v>
      </c>
      <c r="N382" s="8" t="s">
        <v>443</v>
      </c>
      <c r="O382" s="91" t="s">
        <v>1590</v>
      </c>
      <c r="P382" s="45" t="s">
        <v>1598</v>
      </c>
      <c r="Q382" s="45" t="s">
        <v>1597</v>
      </c>
    </row>
    <row r="383" spans="1:17" ht="60" x14ac:dyDescent="0.25">
      <c r="A383" s="39">
        <f t="shared" si="5"/>
        <v>375</v>
      </c>
      <c r="B383" s="18">
        <v>42632</v>
      </c>
      <c r="C383" s="18">
        <v>42632</v>
      </c>
      <c r="D383" s="7">
        <v>1662</v>
      </c>
      <c r="E383" s="61">
        <v>72000</v>
      </c>
      <c r="F383" s="95">
        <v>0</v>
      </c>
      <c r="G383" s="25" t="s">
        <v>1600</v>
      </c>
      <c r="H383" s="25" t="s">
        <v>1600</v>
      </c>
      <c r="I383" s="10" t="s">
        <v>19</v>
      </c>
      <c r="J383" s="133" t="s">
        <v>1592</v>
      </c>
      <c r="K383" s="139" t="s">
        <v>14</v>
      </c>
      <c r="L383" s="5" t="s">
        <v>14</v>
      </c>
      <c r="M383" s="16" t="s">
        <v>917</v>
      </c>
      <c r="N383" s="8" t="s">
        <v>1599</v>
      </c>
      <c r="O383" s="91" t="s">
        <v>1591</v>
      </c>
      <c r="P383" s="45" t="s">
        <v>551</v>
      </c>
      <c r="Q383" s="45" t="s">
        <v>1604</v>
      </c>
    </row>
    <row r="384" spans="1:17" ht="60" x14ac:dyDescent="0.25">
      <c r="A384" s="39">
        <f t="shared" si="5"/>
        <v>376</v>
      </c>
      <c r="B384" s="18">
        <v>42639</v>
      </c>
      <c r="C384" s="18">
        <v>42639</v>
      </c>
      <c r="D384" s="7">
        <v>1729</v>
      </c>
      <c r="E384" s="61">
        <v>112420</v>
      </c>
      <c r="F384" s="95">
        <v>0</v>
      </c>
      <c r="G384" s="25" t="s">
        <v>942</v>
      </c>
      <c r="H384" s="25" t="s">
        <v>942</v>
      </c>
      <c r="I384" s="20" t="s">
        <v>387</v>
      </c>
      <c r="J384" s="133" t="s">
        <v>207</v>
      </c>
      <c r="K384" s="131" t="s">
        <v>14</v>
      </c>
      <c r="L384" s="5" t="s">
        <v>14</v>
      </c>
      <c r="M384" s="16" t="s">
        <v>65</v>
      </c>
      <c r="N384" s="8" t="s">
        <v>943</v>
      </c>
      <c r="O384" s="91" t="s">
        <v>1610</v>
      </c>
      <c r="P384" s="19" t="s">
        <v>944</v>
      </c>
      <c r="Q384" s="45" t="s">
        <v>1632</v>
      </c>
    </row>
    <row r="385" spans="1:17" ht="75" x14ac:dyDescent="0.25">
      <c r="A385" s="39">
        <f t="shared" si="5"/>
        <v>377</v>
      </c>
      <c r="B385" s="18">
        <v>42639</v>
      </c>
      <c r="C385" s="18">
        <v>42639</v>
      </c>
      <c r="D385" s="7">
        <v>1727</v>
      </c>
      <c r="E385" s="61">
        <v>693364</v>
      </c>
      <c r="F385" s="95">
        <v>0</v>
      </c>
      <c r="G385" s="25" t="s">
        <v>1046</v>
      </c>
      <c r="H385" s="25" t="s">
        <v>1046</v>
      </c>
      <c r="I385" s="10" t="s">
        <v>19</v>
      </c>
      <c r="J385" s="133" t="s">
        <v>997</v>
      </c>
      <c r="K385" s="131" t="s">
        <v>14</v>
      </c>
      <c r="L385" s="5" t="s">
        <v>14</v>
      </c>
      <c r="M385" s="16" t="s">
        <v>65</v>
      </c>
      <c r="N385" s="8" t="s">
        <v>1027</v>
      </c>
      <c r="O385" s="91" t="s">
        <v>1611</v>
      </c>
      <c r="P385" s="45" t="s">
        <v>551</v>
      </c>
      <c r="Q385" s="45" t="s">
        <v>1631</v>
      </c>
    </row>
    <row r="386" spans="1:17" ht="75" x14ac:dyDescent="0.25">
      <c r="A386" s="39">
        <f t="shared" si="5"/>
        <v>378</v>
      </c>
      <c r="B386" s="18">
        <v>42639</v>
      </c>
      <c r="C386" s="18">
        <v>42639</v>
      </c>
      <c r="D386" s="7">
        <v>1728</v>
      </c>
      <c r="E386" s="61">
        <v>409000</v>
      </c>
      <c r="F386" s="95">
        <v>0</v>
      </c>
      <c r="G386" s="25" t="s">
        <v>1268</v>
      </c>
      <c r="H386" s="25" t="s">
        <v>1268</v>
      </c>
      <c r="I386" s="10" t="s">
        <v>19</v>
      </c>
      <c r="J386" s="133" t="s">
        <v>1244</v>
      </c>
      <c r="K386" s="131" t="s">
        <v>14</v>
      </c>
      <c r="L386" s="5" t="s">
        <v>14</v>
      </c>
      <c r="M386" s="16" t="s">
        <v>1250</v>
      </c>
      <c r="N386" s="8" t="s">
        <v>1252</v>
      </c>
      <c r="O386" s="91" t="s">
        <v>1612</v>
      </c>
      <c r="P386" s="45" t="s">
        <v>577</v>
      </c>
      <c r="Q386" s="45" t="s">
        <v>1630</v>
      </c>
    </row>
    <row r="387" spans="1:17" ht="75" x14ac:dyDescent="0.25">
      <c r="A387" s="39">
        <f t="shared" si="5"/>
        <v>379</v>
      </c>
      <c r="B387" s="18">
        <v>42640</v>
      </c>
      <c r="C387" s="18">
        <v>42640</v>
      </c>
      <c r="D387" s="7">
        <v>1730</v>
      </c>
      <c r="E387" s="61">
        <v>420375</v>
      </c>
      <c r="F387" s="95">
        <v>0</v>
      </c>
      <c r="G387" s="92" t="s">
        <v>880</v>
      </c>
      <c r="H387" s="11" t="s">
        <v>879</v>
      </c>
      <c r="I387" s="45" t="s">
        <v>387</v>
      </c>
      <c r="J387" s="133" t="s">
        <v>201</v>
      </c>
      <c r="K387" s="131" t="s">
        <v>14</v>
      </c>
      <c r="L387" s="5" t="s">
        <v>14</v>
      </c>
      <c r="M387" s="16" t="s">
        <v>151</v>
      </c>
      <c r="N387" s="8" t="s">
        <v>447</v>
      </c>
      <c r="O387" s="91" t="s">
        <v>1613</v>
      </c>
      <c r="P387" s="45" t="s">
        <v>551</v>
      </c>
      <c r="Q387" s="45" t="s">
        <v>1635</v>
      </c>
    </row>
    <row r="388" spans="1:17" ht="75" x14ac:dyDescent="0.25">
      <c r="A388" s="39">
        <f t="shared" si="5"/>
        <v>380</v>
      </c>
      <c r="B388" s="18">
        <v>42640</v>
      </c>
      <c r="C388" s="18">
        <v>42640</v>
      </c>
      <c r="D388" s="7">
        <v>1731</v>
      </c>
      <c r="E388" s="61">
        <v>83000</v>
      </c>
      <c r="F388" s="95">
        <v>0</v>
      </c>
      <c r="G388" s="25" t="s">
        <v>894</v>
      </c>
      <c r="H388" s="25" t="s">
        <v>741</v>
      </c>
      <c r="I388" s="10" t="s">
        <v>387</v>
      </c>
      <c r="J388" s="133" t="s">
        <v>1623</v>
      </c>
      <c r="K388" s="131" t="s">
        <v>14</v>
      </c>
      <c r="L388" s="5" t="s">
        <v>14</v>
      </c>
      <c r="M388" s="16" t="s">
        <v>768</v>
      </c>
      <c r="N388" s="8" t="s">
        <v>771</v>
      </c>
      <c r="O388" s="91" t="s">
        <v>1615</v>
      </c>
      <c r="P388" s="45" t="s">
        <v>551</v>
      </c>
      <c r="Q388" s="45" t="s">
        <v>1639</v>
      </c>
    </row>
    <row r="389" spans="1:17" ht="75" x14ac:dyDescent="0.25">
      <c r="A389" s="39">
        <f t="shared" si="5"/>
        <v>381</v>
      </c>
      <c r="B389" s="18">
        <v>42640</v>
      </c>
      <c r="C389" s="18">
        <v>42640</v>
      </c>
      <c r="D389" s="7">
        <v>1732</v>
      </c>
      <c r="E389" s="61">
        <v>120100</v>
      </c>
      <c r="F389" s="95">
        <v>0</v>
      </c>
      <c r="G389" s="92" t="s">
        <v>888</v>
      </c>
      <c r="H389" s="11" t="s">
        <v>478</v>
      </c>
      <c r="I389" s="45" t="s">
        <v>387</v>
      </c>
      <c r="J389" s="133" t="s">
        <v>479</v>
      </c>
      <c r="K389" s="131" t="s">
        <v>14</v>
      </c>
      <c r="L389" s="5" t="s">
        <v>14</v>
      </c>
      <c r="M389" s="16" t="s">
        <v>887</v>
      </c>
      <c r="N389" s="8" t="s">
        <v>722</v>
      </c>
      <c r="O389" s="91" t="s">
        <v>1616</v>
      </c>
      <c r="P389" s="45" t="s">
        <v>562</v>
      </c>
      <c r="Q389" s="45" t="s">
        <v>1638</v>
      </c>
    </row>
    <row r="390" spans="1:17" ht="75" x14ac:dyDescent="0.25">
      <c r="A390" s="39">
        <f t="shared" si="5"/>
        <v>382</v>
      </c>
      <c r="B390" s="18">
        <v>42640</v>
      </c>
      <c r="C390" s="18">
        <v>42640</v>
      </c>
      <c r="D390" s="7">
        <v>1733</v>
      </c>
      <c r="E390" s="61">
        <v>492000</v>
      </c>
      <c r="F390" s="95">
        <v>0</v>
      </c>
      <c r="G390" s="25" t="s">
        <v>1049</v>
      </c>
      <c r="H390" s="25" t="s">
        <v>1049</v>
      </c>
      <c r="I390" s="10" t="s">
        <v>19</v>
      </c>
      <c r="J390" s="133" t="s">
        <v>810</v>
      </c>
      <c r="K390" s="131" t="s">
        <v>14</v>
      </c>
      <c r="L390" s="5" t="s">
        <v>14</v>
      </c>
      <c r="M390" s="16" t="s">
        <v>65</v>
      </c>
      <c r="N390" s="8" t="s">
        <v>1028</v>
      </c>
      <c r="O390" s="91" t="s">
        <v>1617</v>
      </c>
      <c r="P390" s="45" t="s">
        <v>551</v>
      </c>
      <c r="Q390" s="45" t="s">
        <v>1636</v>
      </c>
    </row>
    <row r="391" spans="1:17" ht="75" x14ac:dyDescent="0.25">
      <c r="A391" s="39">
        <f t="shared" si="5"/>
        <v>383</v>
      </c>
      <c r="B391" s="18">
        <v>42640</v>
      </c>
      <c r="C391" s="18">
        <v>42640</v>
      </c>
      <c r="D391" s="7">
        <v>27</v>
      </c>
      <c r="E391" s="61">
        <v>427000</v>
      </c>
      <c r="F391" s="95">
        <v>0</v>
      </c>
      <c r="G391" s="25" t="s">
        <v>1050</v>
      </c>
      <c r="H391" s="25" t="s">
        <v>1050</v>
      </c>
      <c r="I391" s="10" t="s">
        <v>118</v>
      </c>
      <c r="J391" s="133" t="s">
        <v>999</v>
      </c>
      <c r="K391" s="131" t="s">
        <v>14</v>
      </c>
      <c r="L391" s="5" t="s">
        <v>14</v>
      </c>
      <c r="M391" s="16" t="s">
        <v>1020</v>
      </c>
      <c r="N391" s="8" t="s">
        <v>1029</v>
      </c>
      <c r="O391" s="91" t="s">
        <v>1618</v>
      </c>
      <c r="P391" s="45" t="s">
        <v>549</v>
      </c>
      <c r="Q391" s="45" t="s">
        <v>1637</v>
      </c>
    </row>
    <row r="392" spans="1:17" ht="60" x14ac:dyDescent="0.25">
      <c r="A392" s="39">
        <f t="shared" si="5"/>
        <v>384</v>
      </c>
      <c r="B392" s="18">
        <v>42639</v>
      </c>
      <c r="C392" s="18">
        <v>42640</v>
      </c>
      <c r="D392" s="7">
        <v>24</v>
      </c>
      <c r="E392" s="61">
        <v>264525.26</v>
      </c>
      <c r="F392" s="95">
        <v>0</v>
      </c>
      <c r="G392" s="58" t="s">
        <v>1376</v>
      </c>
      <c r="H392" s="58" t="s">
        <v>1376</v>
      </c>
      <c r="I392" s="44" t="s">
        <v>118</v>
      </c>
      <c r="J392" s="133" t="s">
        <v>1245</v>
      </c>
      <c r="K392" s="131" t="s">
        <v>14</v>
      </c>
      <c r="L392" s="5" t="s">
        <v>14</v>
      </c>
      <c r="M392" s="16" t="s">
        <v>65</v>
      </c>
      <c r="N392" s="8" t="s">
        <v>1375</v>
      </c>
      <c r="O392" s="91" t="s">
        <v>1619</v>
      </c>
      <c r="P392" s="45" t="s">
        <v>551</v>
      </c>
      <c r="Q392" s="45" t="s">
        <v>1640</v>
      </c>
    </row>
    <row r="393" spans="1:17" ht="75" x14ac:dyDescent="0.25">
      <c r="A393" s="39">
        <f t="shared" si="5"/>
        <v>385</v>
      </c>
      <c r="B393" s="18">
        <v>42639</v>
      </c>
      <c r="C393" s="18">
        <v>42640</v>
      </c>
      <c r="D393" s="7">
        <v>25</v>
      </c>
      <c r="E393" s="61">
        <v>92000</v>
      </c>
      <c r="F393" s="95">
        <v>0</v>
      </c>
      <c r="G393" s="11" t="s">
        <v>766</v>
      </c>
      <c r="H393" s="11" t="s">
        <v>766</v>
      </c>
      <c r="I393" s="10" t="s">
        <v>118</v>
      </c>
      <c r="J393" s="133" t="s">
        <v>54</v>
      </c>
      <c r="K393" s="131" t="s">
        <v>14</v>
      </c>
      <c r="L393" s="5" t="s">
        <v>14</v>
      </c>
      <c r="M393" s="16" t="s">
        <v>65</v>
      </c>
      <c r="N393" s="8" t="s">
        <v>776</v>
      </c>
      <c r="O393" s="91" t="s">
        <v>1620</v>
      </c>
      <c r="P393" s="45" t="s">
        <v>551</v>
      </c>
      <c r="Q393" s="45" t="s">
        <v>1641</v>
      </c>
    </row>
    <row r="394" spans="1:17" ht="75" x14ac:dyDescent="0.25">
      <c r="A394" s="39">
        <f t="shared" si="5"/>
        <v>386</v>
      </c>
      <c r="B394" s="18">
        <v>42639</v>
      </c>
      <c r="C394" s="18">
        <v>42640</v>
      </c>
      <c r="D394" s="7">
        <v>26</v>
      </c>
      <c r="E394" s="61">
        <v>525736</v>
      </c>
      <c r="F394" s="95">
        <v>0</v>
      </c>
      <c r="G394" s="25" t="s">
        <v>1044</v>
      </c>
      <c r="H394" s="25" t="s">
        <v>1044</v>
      </c>
      <c r="I394" s="10" t="s">
        <v>118</v>
      </c>
      <c r="J394" s="133" t="s">
        <v>979</v>
      </c>
      <c r="K394" s="131" t="s">
        <v>14</v>
      </c>
      <c r="L394" s="5" t="s">
        <v>14</v>
      </c>
      <c r="M394" s="16" t="s">
        <v>1016</v>
      </c>
      <c r="N394" s="8" t="s">
        <v>1021</v>
      </c>
      <c r="O394" s="91" t="s">
        <v>1621</v>
      </c>
      <c r="P394" s="45" t="s">
        <v>551</v>
      </c>
      <c r="Q394" s="45" t="s">
        <v>1642</v>
      </c>
    </row>
    <row r="395" spans="1:17" ht="75" x14ac:dyDescent="0.25">
      <c r="A395" s="39">
        <f t="shared" si="5"/>
        <v>387</v>
      </c>
      <c r="B395" s="18">
        <v>42641</v>
      </c>
      <c r="C395" s="18">
        <v>42641</v>
      </c>
      <c r="D395" s="7">
        <v>3955</v>
      </c>
      <c r="E395" s="61">
        <v>804501.6</v>
      </c>
      <c r="F395" s="95">
        <v>0</v>
      </c>
      <c r="G395" s="25" t="s">
        <v>224</v>
      </c>
      <c r="H395" s="25" t="s">
        <v>224</v>
      </c>
      <c r="I395" s="10" t="s">
        <v>12</v>
      </c>
      <c r="J395" s="133" t="s">
        <v>1649</v>
      </c>
      <c r="K395" s="131" t="s">
        <v>14</v>
      </c>
      <c r="L395" s="5" t="s">
        <v>14</v>
      </c>
      <c r="M395" s="16" t="s">
        <v>15</v>
      </c>
      <c r="N395" s="8" t="s">
        <v>16</v>
      </c>
      <c r="O395" s="91" t="s">
        <v>1646</v>
      </c>
      <c r="P395" s="45" t="s">
        <v>549</v>
      </c>
      <c r="Q395" s="45" t="s">
        <v>1716</v>
      </c>
    </row>
    <row r="396" spans="1:17" ht="75" x14ac:dyDescent="0.25">
      <c r="A396" s="39">
        <f t="shared" si="5"/>
        <v>388</v>
      </c>
      <c r="B396" s="18">
        <v>42641</v>
      </c>
      <c r="C396" s="18">
        <v>42641</v>
      </c>
      <c r="D396" s="7">
        <v>3957</v>
      </c>
      <c r="E396" s="61">
        <v>929081.19</v>
      </c>
      <c r="F396" s="95">
        <v>0</v>
      </c>
      <c r="G396" s="25" t="s">
        <v>1650</v>
      </c>
      <c r="H396" s="25" t="s">
        <v>1650</v>
      </c>
      <c r="I396" s="10" t="s">
        <v>12</v>
      </c>
      <c r="J396" s="133" t="s">
        <v>1571</v>
      </c>
      <c r="K396" s="131" t="s">
        <v>14</v>
      </c>
      <c r="L396" s="5" t="s">
        <v>14</v>
      </c>
      <c r="M396" s="16" t="s">
        <v>1020</v>
      </c>
      <c r="N396" s="8" t="s">
        <v>241</v>
      </c>
      <c r="O396" s="91" t="s">
        <v>1647</v>
      </c>
      <c r="P396" s="45" t="s">
        <v>551</v>
      </c>
      <c r="Q396" s="45" t="s">
        <v>1717</v>
      </c>
    </row>
    <row r="397" spans="1:17" ht="75" x14ac:dyDescent="0.25">
      <c r="A397" s="39">
        <f t="shared" si="5"/>
        <v>389</v>
      </c>
      <c r="B397" s="18">
        <v>42641</v>
      </c>
      <c r="C397" s="18">
        <v>42641</v>
      </c>
      <c r="D397" s="7">
        <v>3956</v>
      </c>
      <c r="E397" s="61">
        <v>340300</v>
      </c>
      <c r="F397" s="95">
        <v>0</v>
      </c>
      <c r="G397" s="25" t="s">
        <v>150</v>
      </c>
      <c r="H397" s="25" t="s">
        <v>150</v>
      </c>
      <c r="I397" s="10" t="s">
        <v>12</v>
      </c>
      <c r="J397" s="133" t="s">
        <v>54</v>
      </c>
      <c r="K397" s="131" t="s">
        <v>14</v>
      </c>
      <c r="L397" s="5" t="s">
        <v>14</v>
      </c>
      <c r="M397" s="16" t="s">
        <v>151</v>
      </c>
      <c r="N397" s="8" t="s">
        <v>152</v>
      </c>
      <c r="O397" s="91" t="s">
        <v>1648</v>
      </c>
      <c r="P397" s="45" t="s">
        <v>551</v>
      </c>
      <c r="Q397" s="45" t="s">
        <v>1718</v>
      </c>
    </row>
    <row r="398" spans="1:17" ht="60" x14ac:dyDescent="0.25">
      <c r="A398" s="39">
        <f t="shared" si="5"/>
        <v>390</v>
      </c>
      <c r="B398" s="18">
        <v>42640</v>
      </c>
      <c r="C398" s="18">
        <v>42641</v>
      </c>
      <c r="D398" s="7">
        <v>1734</v>
      </c>
      <c r="E398" s="61">
        <v>591564.07999999996</v>
      </c>
      <c r="F398" s="95">
        <v>0</v>
      </c>
      <c r="G398" s="25" t="s">
        <v>1626</v>
      </c>
      <c r="H398" s="25" t="s">
        <v>1626</v>
      </c>
      <c r="I398" s="10" t="s">
        <v>19</v>
      </c>
      <c r="J398" s="133" t="s">
        <v>1622</v>
      </c>
      <c r="K398" s="131" t="s">
        <v>14</v>
      </c>
      <c r="L398" s="5" t="s">
        <v>14</v>
      </c>
      <c r="M398" s="16" t="s">
        <v>774</v>
      </c>
      <c r="N398" s="8" t="s">
        <v>218</v>
      </c>
      <c r="O398" s="91" t="s">
        <v>1614</v>
      </c>
      <c r="P398" s="45" t="s">
        <v>551</v>
      </c>
      <c r="Q398" s="45" t="s">
        <v>1633</v>
      </c>
    </row>
    <row r="399" spans="1:17" ht="75" x14ac:dyDescent="0.25">
      <c r="A399" s="39">
        <f t="shared" si="5"/>
        <v>391</v>
      </c>
      <c r="B399" s="18">
        <v>42642</v>
      </c>
      <c r="C399" s="18">
        <v>42642</v>
      </c>
      <c r="D399" s="7">
        <v>1737</v>
      </c>
      <c r="E399" s="61">
        <v>294800</v>
      </c>
      <c r="F399" s="95">
        <v>0</v>
      </c>
      <c r="G399" s="25" t="s">
        <v>1217</v>
      </c>
      <c r="H399" s="25" t="s">
        <v>1217</v>
      </c>
      <c r="I399" s="10" t="s">
        <v>19</v>
      </c>
      <c r="J399" s="133" t="s">
        <v>975</v>
      </c>
      <c r="K399" s="131" t="s">
        <v>14</v>
      </c>
      <c r="L399" s="5" t="s">
        <v>14</v>
      </c>
      <c r="M399" s="16" t="s">
        <v>1012</v>
      </c>
      <c r="N399" s="8" t="s">
        <v>918</v>
      </c>
      <c r="O399" s="91" t="s">
        <v>1652</v>
      </c>
      <c r="P399" s="45" t="s">
        <v>577</v>
      </c>
      <c r="Q399" s="45" t="s">
        <v>1651</v>
      </c>
    </row>
    <row r="400" spans="1:17" ht="75" x14ac:dyDescent="0.25">
      <c r="A400" s="39">
        <f t="shared" si="5"/>
        <v>392</v>
      </c>
      <c r="B400" s="18">
        <v>42647</v>
      </c>
      <c r="C400" s="18">
        <v>42647</v>
      </c>
      <c r="D400" s="7">
        <v>1761</v>
      </c>
      <c r="E400" s="61">
        <v>2500000</v>
      </c>
      <c r="F400" s="95">
        <v>0</v>
      </c>
      <c r="G400" s="25" t="s">
        <v>250</v>
      </c>
      <c r="H400" s="25" t="s">
        <v>250</v>
      </c>
      <c r="I400" s="10" t="s">
        <v>19</v>
      </c>
      <c r="J400" s="133" t="s">
        <v>1245</v>
      </c>
      <c r="K400" s="131" t="s">
        <v>14</v>
      </c>
      <c r="L400" s="5" t="s">
        <v>14</v>
      </c>
      <c r="M400" s="16" t="s">
        <v>252</v>
      </c>
      <c r="N400" s="8" t="s">
        <v>253</v>
      </c>
      <c r="O400" s="91" t="s">
        <v>1662</v>
      </c>
      <c r="P400" s="45" t="s">
        <v>551</v>
      </c>
      <c r="Q400" s="45" t="s">
        <v>1709</v>
      </c>
    </row>
    <row r="401" spans="1:17" ht="60" x14ac:dyDescent="0.25">
      <c r="A401" s="39">
        <f t="shared" si="5"/>
        <v>393</v>
      </c>
      <c r="B401" s="18">
        <v>42647</v>
      </c>
      <c r="C401" s="18">
        <v>42647</v>
      </c>
      <c r="D401" s="7">
        <v>1764</v>
      </c>
      <c r="E401" s="61">
        <v>275346.40000000002</v>
      </c>
      <c r="F401" s="95">
        <v>0</v>
      </c>
      <c r="G401" s="25" t="s">
        <v>1289</v>
      </c>
      <c r="H401" s="25" t="s">
        <v>1289</v>
      </c>
      <c r="I401" s="10" t="s">
        <v>19</v>
      </c>
      <c r="J401" s="133" t="s">
        <v>1248</v>
      </c>
      <c r="K401" s="131" t="s">
        <v>14</v>
      </c>
      <c r="L401" s="5" t="s">
        <v>14</v>
      </c>
      <c r="M401" s="16" t="s">
        <v>92</v>
      </c>
      <c r="N401" s="8" t="s">
        <v>405</v>
      </c>
      <c r="O401" s="91" t="s">
        <v>1663</v>
      </c>
      <c r="P401" s="45" t="s">
        <v>551</v>
      </c>
      <c r="Q401" s="45" t="s">
        <v>1708</v>
      </c>
    </row>
    <row r="402" spans="1:17" ht="75" x14ac:dyDescent="0.25">
      <c r="A402" s="39">
        <f t="shared" si="5"/>
        <v>394</v>
      </c>
      <c r="B402" s="18">
        <v>42647</v>
      </c>
      <c r="C402" s="18">
        <v>42647</v>
      </c>
      <c r="D402" s="7">
        <v>1767</v>
      </c>
      <c r="E402" s="61">
        <v>310219</v>
      </c>
      <c r="F402" s="95">
        <v>0</v>
      </c>
      <c r="G402" s="25" t="s">
        <v>874</v>
      </c>
      <c r="H402" s="25" t="s">
        <v>874</v>
      </c>
      <c r="I402" s="10" t="s">
        <v>387</v>
      </c>
      <c r="J402" s="133" t="s">
        <v>814</v>
      </c>
      <c r="K402" s="131" t="s">
        <v>14</v>
      </c>
      <c r="L402" s="5" t="s">
        <v>14</v>
      </c>
      <c r="M402" s="16" t="s">
        <v>872</v>
      </c>
      <c r="N402" s="8" t="s">
        <v>458</v>
      </c>
      <c r="O402" s="91" t="s">
        <v>1664</v>
      </c>
      <c r="P402" s="45" t="s">
        <v>549</v>
      </c>
      <c r="Q402" s="45" t="s">
        <v>1710</v>
      </c>
    </row>
    <row r="403" spans="1:17" ht="60" x14ac:dyDescent="0.25">
      <c r="A403" s="39">
        <f t="shared" ref="A403:A466" si="6">A402+1</f>
        <v>395</v>
      </c>
      <c r="B403" s="18">
        <v>42647</v>
      </c>
      <c r="C403" s="18">
        <v>42647</v>
      </c>
      <c r="D403" s="7">
        <v>1766</v>
      </c>
      <c r="E403" s="61">
        <v>203187</v>
      </c>
      <c r="F403" s="95">
        <v>0</v>
      </c>
      <c r="G403" s="25" t="s">
        <v>431</v>
      </c>
      <c r="H403" s="25" t="s">
        <v>431</v>
      </c>
      <c r="I403" s="10" t="s">
        <v>19</v>
      </c>
      <c r="J403" s="133" t="s">
        <v>816</v>
      </c>
      <c r="K403" s="131" t="s">
        <v>14</v>
      </c>
      <c r="L403" s="5" t="s">
        <v>14</v>
      </c>
      <c r="M403" s="16" t="s">
        <v>1701</v>
      </c>
      <c r="N403" s="8" t="s">
        <v>434</v>
      </c>
      <c r="O403" s="91" t="s">
        <v>1665</v>
      </c>
      <c r="P403" s="45" t="s">
        <v>540</v>
      </c>
      <c r="Q403" s="45" t="s">
        <v>1719</v>
      </c>
    </row>
    <row r="404" spans="1:17" ht="75" x14ac:dyDescent="0.25">
      <c r="A404" s="39">
        <f t="shared" si="6"/>
        <v>396</v>
      </c>
      <c r="B404" s="18">
        <v>42647</v>
      </c>
      <c r="C404" s="18">
        <v>42647</v>
      </c>
      <c r="D404" s="7">
        <v>1765</v>
      </c>
      <c r="E404" s="61">
        <v>150000</v>
      </c>
      <c r="F404" s="95">
        <v>0</v>
      </c>
      <c r="G404" s="25" t="s">
        <v>1713</v>
      </c>
      <c r="H404" s="25" t="s">
        <v>1713</v>
      </c>
      <c r="I404" s="10" t="s">
        <v>19</v>
      </c>
      <c r="J404" s="133" t="s">
        <v>1667</v>
      </c>
      <c r="K404" s="139" t="s">
        <v>1223</v>
      </c>
      <c r="L404" s="5" t="s">
        <v>1222</v>
      </c>
      <c r="M404" s="16" t="s">
        <v>1711</v>
      </c>
      <c r="N404" s="8" t="s">
        <v>393</v>
      </c>
      <c r="O404" s="91" t="s">
        <v>1666</v>
      </c>
      <c r="P404" s="45" t="s">
        <v>551</v>
      </c>
      <c r="Q404" s="45" t="s">
        <v>1712</v>
      </c>
    </row>
    <row r="405" spans="1:17" ht="75" x14ac:dyDescent="0.25">
      <c r="A405" s="39">
        <f t="shared" si="6"/>
        <v>397</v>
      </c>
      <c r="B405" s="18">
        <v>42649</v>
      </c>
      <c r="C405" s="18">
        <v>42649</v>
      </c>
      <c r="D405" s="7">
        <v>4164</v>
      </c>
      <c r="E405" s="61">
        <v>485000</v>
      </c>
      <c r="F405" s="95">
        <v>0</v>
      </c>
      <c r="G405" s="25" t="s">
        <v>1291</v>
      </c>
      <c r="H405" s="25" t="s">
        <v>1291</v>
      </c>
      <c r="I405" s="10" t="s">
        <v>12</v>
      </c>
      <c r="J405" s="133" t="s">
        <v>1246</v>
      </c>
      <c r="K405" s="131" t="s">
        <v>14</v>
      </c>
      <c r="L405" s="5" t="s">
        <v>14</v>
      </c>
      <c r="M405" s="16" t="s">
        <v>65</v>
      </c>
      <c r="N405" s="8" t="s">
        <v>1254</v>
      </c>
      <c r="O405" s="91" t="s">
        <v>1668</v>
      </c>
      <c r="P405" s="45" t="s">
        <v>551</v>
      </c>
      <c r="Q405" s="45" t="s">
        <v>1698</v>
      </c>
    </row>
    <row r="406" spans="1:17" ht="75" x14ac:dyDescent="0.25">
      <c r="A406" s="39">
        <f t="shared" si="6"/>
        <v>398</v>
      </c>
      <c r="B406" s="18">
        <v>42649</v>
      </c>
      <c r="C406" s="18">
        <v>42649</v>
      </c>
      <c r="D406" s="7">
        <v>4163</v>
      </c>
      <c r="E406" s="61">
        <v>150901.91</v>
      </c>
      <c r="F406" s="95">
        <v>0</v>
      </c>
      <c r="G406" s="25" t="s">
        <v>1575</v>
      </c>
      <c r="H406" s="25" t="s">
        <v>1575</v>
      </c>
      <c r="I406" s="10" t="s">
        <v>12</v>
      </c>
      <c r="J406" s="133" t="s">
        <v>1572</v>
      </c>
      <c r="K406" s="131" t="s">
        <v>14</v>
      </c>
      <c r="L406" s="5" t="s">
        <v>14</v>
      </c>
      <c r="M406" s="16" t="s">
        <v>1573</v>
      </c>
      <c r="N406" s="8" t="s">
        <v>470</v>
      </c>
      <c r="O406" s="91" t="s">
        <v>1669</v>
      </c>
      <c r="P406" s="45" t="s">
        <v>551</v>
      </c>
      <c r="Q406" s="45" t="s">
        <v>1722</v>
      </c>
    </row>
    <row r="407" spans="1:17" ht="60" x14ac:dyDescent="0.25">
      <c r="A407" s="39">
        <f t="shared" si="6"/>
        <v>399</v>
      </c>
      <c r="B407" s="18">
        <v>42649</v>
      </c>
      <c r="C407" s="18">
        <v>42649</v>
      </c>
      <c r="D407" s="7">
        <v>28</v>
      </c>
      <c r="E407" s="61">
        <v>15000</v>
      </c>
      <c r="F407" s="95">
        <v>0</v>
      </c>
      <c r="G407" s="25" t="s">
        <v>1703</v>
      </c>
      <c r="H407" s="25" t="s">
        <v>1703</v>
      </c>
      <c r="I407" s="10" t="s">
        <v>118</v>
      </c>
      <c r="J407" s="133" t="s">
        <v>207</v>
      </c>
      <c r="K407" s="139" t="s">
        <v>248</v>
      </c>
      <c r="L407" s="139" t="s">
        <v>248</v>
      </c>
      <c r="M407" s="16" t="s">
        <v>141</v>
      </c>
      <c r="N407" s="8" t="s">
        <v>213</v>
      </c>
      <c r="O407" s="91" t="s">
        <v>1670</v>
      </c>
      <c r="P407" s="45" t="s">
        <v>540</v>
      </c>
      <c r="Q407" s="45" t="s">
        <v>1704</v>
      </c>
    </row>
    <row r="408" spans="1:17" ht="60" x14ac:dyDescent="0.25">
      <c r="A408" s="39">
        <f t="shared" si="6"/>
        <v>400</v>
      </c>
      <c r="B408" s="18">
        <v>42649</v>
      </c>
      <c r="C408" s="18">
        <v>42649</v>
      </c>
      <c r="D408" s="7">
        <v>29</v>
      </c>
      <c r="E408" s="61">
        <v>51960</v>
      </c>
      <c r="F408" s="95">
        <v>0</v>
      </c>
      <c r="G408" s="25" t="s">
        <v>1703</v>
      </c>
      <c r="H408" s="25" t="s">
        <v>1703</v>
      </c>
      <c r="I408" s="10" t="s">
        <v>118</v>
      </c>
      <c r="J408" s="133" t="s">
        <v>1674</v>
      </c>
      <c r="K408" s="139" t="s">
        <v>26</v>
      </c>
      <c r="L408" s="139" t="s">
        <v>248</v>
      </c>
      <c r="M408" s="16" t="s">
        <v>141</v>
      </c>
      <c r="N408" s="8" t="s">
        <v>213</v>
      </c>
      <c r="O408" s="91" t="s">
        <v>1670</v>
      </c>
      <c r="P408" s="45" t="s">
        <v>540</v>
      </c>
      <c r="Q408" s="45" t="s">
        <v>1704</v>
      </c>
    </row>
    <row r="409" spans="1:17" ht="75" x14ac:dyDescent="0.25">
      <c r="A409" s="39">
        <f t="shared" si="6"/>
        <v>401</v>
      </c>
      <c r="B409" s="18">
        <v>42649</v>
      </c>
      <c r="C409" s="18">
        <v>42649</v>
      </c>
      <c r="D409" s="7">
        <v>1788</v>
      </c>
      <c r="E409" s="61">
        <v>97677.01</v>
      </c>
      <c r="F409" s="95">
        <v>0</v>
      </c>
      <c r="G409" s="25" t="s">
        <v>1266</v>
      </c>
      <c r="H409" s="25" t="s">
        <v>1266</v>
      </c>
      <c r="I409" s="10" t="s">
        <v>19</v>
      </c>
      <c r="J409" s="133" t="s">
        <v>1249</v>
      </c>
      <c r="K409" s="131" t="s">
        <v>14</v>
      </c>
      <c r="L409" s="5" t="s">
        <v>14</v>
      </c>
      <c r="M409" s="16" t="s">
        <v>65</v>
      </c>
      <c r="N409" s="8" t="s">
        <v>1255</v>
      </c>
      <c r="O409" s="91" t="s">
        <v>1671</v>
      </c>
      <c r="P409" s="45" t="s">
        <v>540</v>
      </c>
      <c r="Q409" s="45" t="s">
        <v>1705</v>
      </c>
    </row>
    <row r="410" spans="1:17" ht="60" x14ac:dyDescent="0.25">
      <c r="A410" s="39">
        <f t="shared" si="6"/>
        <v>402</v>
      </c>
      <c r="B410" s="18">
        <v>42648</v>
      </c>
      <c r="C410" s="18">
        <v>42649</v>
      </c>
      <c r="D410" s="7">
        <v>1768</v>
      </c>
      <c r="E410" s="61">
        <v>179155.84</v>
      </c>
      <c r="F410" s="95">
        <v>0</v>
      </c>
      <c r="G410" s="25" t="s">
        <v>281</v>
      </c>
      <c r="H410" s="25" t="s">
        <v>281</v>
      </c>
      <c r="I410" s="10" t="s">
        <v>19</v>
      </c>
      <c r="J410" s="133" t="s">
        <v>1675</v>
      </c>
      <c r="K410" s="139" t="s">
        <v>26</v>
      </c>
      <c r="L410" s="5" t="s">
        <v>283</v>
      </c>
      <c r="M410" s="16" t="s">
        <v>194</v>
      </c>
      <c r="N410" s="8" t="s">
        <v>61</v>
      </c>
      <c r="O410" s="91" t="s">
        <v>1672</v>
      </c>
      <c r="P410" s="45" t="s">
        <v>546</v>
      </c>
      <c r="Q410" s="45" t="s">
        <v>1706</v>
      </c>
    </row>
    <row r="411" spans="1:17" ht="60" x14ac:dyDescent="0.25">
      <c r="A411" s="39">
        <f t="shared" si="6"/>
        <v>403</v>
      </c>
      <c r="B411" s="18">
        <v>42648</v>
      </c>
      <c r="C411" s="18">
        <v>42649</v>
      </c>
      <c r="D411" s="7">
        <v>1769</v>
      </c>
      <c r="E411" s="61">
        <v>136023.49</v>
      </c>
      <c r="F411" s="95">
        <v>0</v>
      </c>
      <c r="G411" s="25" t="s">
        <v>423</v>
      </c>
      <c r="H411" s="25" t="s">
        <v>423</v>
      </c>
      <c r="I411" s="10" t="s">
        <v>19</v>
      </c>
      <c r="J411" s="133" t="s">
        <v>1676</v>
      </c>
      <c r="K411" s="131" t="s">
        <v>14</v>
      </c>
      <c r="L411" s="5" t="s">
        <v>14</v>
      </c>
      <c r="M411" s="16" t="s">
        <v>65</v>
      </c>
      <c r="N411" s="8" t="s">
        <v>425</v>
      </c>
      <c r="O411" s="91" t="s">
        <v>1673</v>
      </c>
      <c r="P411" s="45" t="s">
        <v>562</v>
      </c>
      <c r="Q411" s="45" t="s">
        <v>1707</v>
      </c>
    </row>
    <row r="412" spans="1:17" ht="75" x14ac:dyDescent="0.25">
      <c r="A412" s="39">
        <f t="shared" si="6"/>
        <v>404</v>
      </c>
      <c r="B412" s="18">
        <v>42650</v>
      </c>
      <c r="C412" s="18">
        <v>42650</v>
      </c>
      <c r="D412" s="7">
        <v>1793</v>
      </c>
      <c r="E412" s="61">
        <v>163481.09</v>
      </c>
      <c r="F412" s="95">
        <v>0</v>
      </c>
      <c r="G412" s="25" t="s">
        <v>246</v>
      </c>
      <c r="H412" s="25" t="s">
        <v>246</v>
      </c>
      <c r="I412" s="10" t="s">
        <v>19</v>
      </c>
      <c r="J412" s="133" t="s">
        <v>247</v>
      </c>
      <c r="K412" s="139" t="s">
        <v>26</v>
      </c>
      <c r="L412" s="5" t="s">
        <v>248</v>
      </c>
      <c r="M412" s="16" t="s">
        <v>1721</v>
      </c>
      <c r="N412" s="8" t="s">
        <v>78</v>
      </c>
      <c r="O412" s="94" t="s">
        <v>1714</v>
      </c>
      <c r="P412" s="45" t="s">
        <v>549</v>
      </c>
      <c r="Q412" s="45" t="s">
        <v>1728</v>
      </c>
    </row>
    <row r="413" spans="1:17" ht="60" x14ac:dyDescent="0.25">
      <c r="A413" s="39">
        <f t="shared" si="6"/>
        <v>405</v>
      </c>
      <c r="B413" s="18">
        <v>42650</v>
      </c>
      <c r="C413" s="18">
        <v>42650</v>
      </c>
      <c r="D413" s="7">
        <v>1794</v>
      </c>
      <c r="E413" s="61">
        <v>46608</v>
      </c>
      <c r="F413" s="95">
        <v>0</v>
      </c>
      <c r="G413" s="25" t="s">
        <v>431</v>
      </c>
      <c r="H413" s="25" t="s">
        <v>431</v>
      </c>
      <c r="I413" s="10" t="s">
        <v>19</v>
      </c>
      <c r="J413" s="133" t="s">
        <v>1681</v>
      </c>
      <c r="K413" s="131" t="s">
        <v>14</v>
      </c>
      <c r="L413" s="5" t="s">
        <v>14</v>
      </c>
      <c r="M413" s="16" t="s">
        <v>1701</v>
      </c>
      <c r="N413" s="8" t="s">
        <v>434</v>
      </c>
      <c r="O413" s="91" t="s">
        <v>1677</v>
      </c>
      <c r="P413" s="45" t="s">
        <v>540</v>
      </c>
      <c r="Q413" s="45" t="s">
        <v>1702</v>
      </c>
    </row>
    <row r="414" spans="1:17" ht="60" x14ac:dyDescent="0.25">
      <c r="A414" s="39">
        <f t="shared" si="6"/>
        <v>406</v>
      </c>
      <c r="B414" s="18">
        <v>42650</v>
      </c>
      <c r="C414" s="18">
        <v>42650</v>
      </c>
      <c r="D414" s="7">
        <v>1795</v>
      </c>
      <c r="E414" s="61">
        <v>19342</v>
      </c>
      <c r="F414" s="95">
        <v>0</v>
      </c>
      <c r="G414" s="25" t="s">
        <v>1729</v>
      </c>
      <c r="H414" s="25" t="s">
        <v>1729</v>
      </c>
      <c r="I414" s="10" t="s">
        <v>19</v>
      </c>
      <c r="J414" s="133" t="s">
        <v>1682</v>
      </c>
      <c r="K414" s="131" t="s">
        <v>14</v>
      </c>
      <c r="L414" s="5" t="s">
        <v>14</v>
      </c>
      <c r="M414" s="16" t="s">
        <v>1720</v>
      </c>
      <c r="N414" s="8" t="s">
        <v>203</v>
      </c>
      <c r="O414" s="91" t="s">
        <v>1678</v>
      </c>
      <c r="P414" s="45" t="s">
        <v>1730</v>
      </c>
      <c r="Q414" s="45" t="s">
        <v>1731</v>
      </c>
    </row>
    <row r="415" spans="1:17" ht="75" x14ac:dyDescent="0.25">
      <c r="A415" s="39">
        <f t="shared" si="6"/>
        <v>407</v>
      </c>
      <c r="B415" s="18">
        <v>42650</v>
      </c>
      <c r="C415" s="18">
        <v>42650</v>
      </c>
      <c r="D415" s="7">
        <v>1796</v>
      </c>
      <c r="E415" s="61">
        <v>991868.24</v>
      </c>
      <c r="F415" s="95">
        <v>0</v>
      </c>
      <c r="G415" s="58" t="s">
        <v>1438</v>
      </c>
      <c r="H415" s="58" t="s">
        <v>1438</v>
      </c>
      <c r="I415" s="45" t="s">
        <v>19</v>
      </c>
      <c r="J415" s="133" t="s">
        <v>1430</v>
      </c>
      <c r="K415" s="131" t="s">
        <v>14</v>
      </c>
      <c r="L415" s="5" t="s">
        <v>14</v>
      </c>
      <c r="M415" s="16" t="s">
        <v>15</v>
      </c>
      <c r="N415" s="8" t="s">
        <v>1436</v>
      </c>
      <c r="O415" s="91" t="s">
        <v>1679</v>
      </c>
      <c r="P415" s="45" t="s">
        <v>577</v>
      </c>
      <c r="Q415" s="45" t="s">
        <v>1732</v>
      </c>
    </row>
    <row r="416" spans="1:17" ht="75" x14ac:dyDescent="0.25">
      <c r="A416" s="39">
        <f t="shared" si="6"/>
        <v>408</v>
      </c>
      <c r="B416" s="18">
        <v>42650</v>
      </c>
      <c r="C416" s="18">
        <v>42650</v>
      </c>
      <c r="D416" s="7">
        <v>1797</v>
      </c>
      <c r="E416" s="61">
        <v>50000</v>
      </c>
      <c r="F416" s="95">
        <v>0</v>
      </c>
      <c r="G416" s="69" t="s">
        <v>417</v>
      </c>
      <c r="H416" s="69" t="s">
        <v>417</v>
      </c>
      <c r="I416" s="45" t="s">
        <v>387</v>
      </c>
      <c r="J416" s="133" t="s">
        <v>418</v>
      </c>
      <c r="K416" s="131" t="s">
        <v>14</v>
      </c>
      <c r="L416" s="5" t="s">
        <v>14</v>
      </c>
      <c r="M416" s="16" t="s">
        <v>65</v>
      </c>
      <c r="N416" s="8" t="s">
        <v>419</v>
      </c>
      <c r="O416" s="91" t="s">
        <v>1503</v>
      </c>
      <c r="P416" s="45" t="s">
        <v>551</v>
      </c>
      <c r="Q416" s="45" t="s">
        <v>1733</v>
      </c>
    </row>
    <row r="417" spans="1:17" ht="75" x14ac:dyDescent="0.25">
      <c r="A417" s="39">
        <f t="shared" si="6"/>
        <v>409</v>
      </c>
      <c r="B417" s="18">
        <v>42650</v>
      </c>
      <c r="C417" s="18">
        <v>42650</v>
      </c>
      <c r="D417" s="7">
        <v>1798</v>
      </c>
      <c r="E417" s="61">
        <v>230671.13</v>
      </c>
      <c r="F417" s="95">
        <v>0</v>
      </c>
      <c r="G417" s="58" t="s">
        <v>53</v>
      </c>
      <c r="H417" s="58" t="s">
        <v>53</v>
      </c>
      <c r="I417" s="45" t="s">
        <v>387</v>
      </c>
      <c r="J417" s="133" t="s">
        <v>54</v>
      </c>
      <c r="K417" s="131" t="s">
        <v>14</v>
      </c>
      <c r="L417" s="5" t="s">
        <v>14</v>
      </c>
      <c r="M417" s="16" t="s">
        <v>55</v>
      </c>
      <c r="N417" s="8" t="s">
        <v>56</v>
      </c>
      <c r="O417" s="91" t="s">
        <v>1680</v>
      </c>
      <c r="P417" s="45" t="s">
        <v>551</v>
      </c>
      <c r="Q417" s="10" t="s">
        <v>1734</v>
      </c>
    </row>
    <row r="418" spans="1:17" ht="60" x14ac:dyDescent="0.25">
      <c r="A418" s="39">
        <f t="shared" si="6"/>
        <v>410</v>
      </c>
      <c r="B418" s="18">
        <v>42650</v>
      </c>
      <c r="C418" s="18">
        <v>42650</v>
      </c>
      <c r="D418" s="7">
        <v>1799</v>
      </c>
      <c r="E418" s="61">
        <v>102613.48</v>
      </c>
      <c r="F418" s="95">
        <v>0</v>
      </c>
      <c r="G418" s="25" t="s">
        <v>900</v>
      </c>
      <c r="H418" s="25" t="s">
        <v>900</v>
      </c>
      <c r="I418" s="10" t="s">
        <v>387</v>
      </c>
      <c r="J418" s="133" t="s">
        <v>810</v>
      </c>
      <c r="K418" s="131" t="s">
        <v>14</v>
      </c>
      <c r="L418" s="5" t="s">
        <v>14</v>
      </c>
      <c r="M418" s="16" t="s">
        <v>65</v>
      </c>
      <c r="N418" s="8" t="s">
        <v>881</v>
      </c>
      <c r="O418" s="91" t="s">
        <v>1407</v>
      </c>
      <c r="P418" s="45" t="s">
        <v>551</v>
      </c>
      <c r="Q418" s="45" t="s">
        <v>1726</v>
      </c>
    </row>
    <row r="419" spans="1:17" ht="60" x14ac:dyDescent="0.25">
      <c r="A419" s="39">
        <f t="shared" si="6"/>
        <v>411</v>
      </c>
      <c r="B419" s="18">
        <v>42653</v>
      </c>
      <c r="C419" s="18">
        <v>42653</v>
      </c>
      <c r="D419" s="7">
        <v>1802</v>
      </c>
      <c r="E419" s="61">
        <v>51819</v>
      </c>
      <c r="F419" s="95">
        <v>0</v>
      </c>
      <c r="G419" s="25" t="s">
        <v>1735</v>
      </c>
      <c r="H419" s="25" t="s">
        <v>1735</v>
      </c>
      <c r="I419" s="10" t="s">
        <v>19</v>
      </c>
      <c r="J419" s="133" t="s">
        <v>1687</v>
      </c>
      <c r="K419" s="131" t="s">
        <v>14</v>
      </c>
      <c r="L419" s="5" t="s">
        <v>14</v>
      </c>
      <c r="M419" s="16" t="s">
        <v>1699</v>
      </c>
      <c r="N419" s="8" t="s">
        <v>1700</v>
      </c>
      <c r="O419" s="91" t="s">
        <v>1683</v>
      </c>
      <c r="P419" s="45" t="s">
        <v>1736</v>
      </c>
      <c r="Q419" s="45" t="s">
        <v>1737</v>
      </c>
    </row>
    <row r="420" spans="1:17" ht="75" x14ac:dyDescent="0.25">
      <c r="A420" s="39">
        <f t="shared" si="6"/>
        <v>412</v>
      </c>
      <c r="B420" s="18">
        <v>42653</v>
      </c>
      <c r="C420" s="18">
        <v>42653</v>
      </c>
      <c r="D420" s="7">
        <v>4238</v>
      </c>
      <c r="E420" s="61">
        <v>73500</v>
      </c>
      <c r="F420" s="95">
        <v>0</v>
      </c>
      <c r="G420" s="25" t="s">
        <v>1696</v>
      </c>
      <c r="H420" s="25" t="s">
        <v>1696</v>
      </c>
      <c r="I420" s="10" t="s">
        <v>12</v>
      </c>
      <c r="J420" s="133" t="s">
        <v>274</v>
      </c>
      <c r="K420" s="131" t="s">
        <v>14</v>
      </c>
      <c r="L420" s="5" t="s">
        <v>14</v>
      </c>
      <c r="M420" s="16" t="s">
        <v>1695</v>
      </c>
      <c r="N420" s="8" t="s">
        <v>501</v>
      </c>
      <c r="O420" s="91" t="s">
        <v>1685</v>
      </c>
      <c r="P420" s="45" t="s">
        <v>540</v>
      </c>
      <c r="Q420" s="45" t="s">
        <v>1697</v>
      </c>
    </row>
    <row r="421" spans="1:17" ht="75" x14ac:dyDescent="0.25">
      <c r="A421" s="39">
        <f t="shared" si="6"/>
        <v>413</v>
      </c>
      <c r="B421" s="18">
        <v>42653</v>
      </c>
      <c r="C421" s="18">
        <v>42653</v>
      </c>
      <c r="D421" s="7">
        <v>1803</v>
      </c>
      <c r="E421" s="61">
        <v>1295000</v>
      </c>
      <c r="F421" s="95">
        <v>0</v>
      </c>
      <c r="G421" s="92" t="s">
        <v>891</v>
      </c>
      <c r="H421" s="25" t="s">
        <v>892</v>
      </c>
      <c r="I421" s="20" t="s">
        <v>387</v>
      </c>
      <c r="J421" s="133" t="s">
        <v>311</v>
      </c>
      <c r="K421" s="131" t="s">
        <v>14</v>
      </c>
      <c r="L421" s="5" t="s">
        <v>14</v>
      </c>
      <c r="M421" s="16" t="s">
        <v>65</v>
      </c>
      <c r="N421" s="8" t="s">
        <v>885</v>
      </c>
      <c r="O421" s="91" t="s">
        <v>1686</v>
      </c>
      <c r="P421" s="45" t="s">
        <v>577</v>
      </c>
      <c r="Q421" s="10" t="s">
        <v>1727</v>
      </c>
    </row>
    <row r="422" spans="1:17" ht="60" x14ac:dyDescent="0.25">
      <c r="A422" s="39">
        <f t="shared" si="6"/>
        <v>414</v>
      </c>
      <c r="B422" s="18">
        <v>42655</v>
      </c>
      <c r="C422" s="18">
        <v>42655</v>
      </c>
      <c r="D422" s="7">
        <v>1814</v>
      </c>
      <c r="E422" s="61">
        <v>220285.8</v>
      </c>
      <c r="F422" s="95">
        <v>0</v>
      </c>
      <c r="G422" s="25" t="s">
        <v>139</v>
      </c>
      <c r="H422" s="25" t="s">
        <v>139</v>
      </c>
      <c r="I422" s="10" t="s">
        <v>19</v>
      </c>
      <c r="J422" s="133" t="s">
        <v>140</v>
      </c>
      <c r="K422" s="139" t="s">
        <v>26</v>
      </c>
      <c r="L422" s="5" t="s">
        <v>27</v>
      </c>
      <c r="M422" s="16" t="s">
        <v>141</v>
      </c>
      <c r="N422" s="8" t="s">
        <v>142</v>
      </c>
      <c r="O422" s="91" t="s">
        <v>1689</v>
      </c>
      <c r="P422" s="45" t="s">
        <v>551</v>
      </c>
      <c r="Q422" s="45" t="s">
        <v>1810</v>
      </c>
    </row>
    <row r="423" spans="1:17" ht="60" x14ac:dyDescent="0.25">
      <c r="A423" s="39">
        <f t="shared" si="6"/>
        <v>415</v>
      </c>
      <c r="B423" s="18">
        <v>42655</v>
      </c>
      <c r="C423" s="18">
        <v>42655</v>
      </c>
      <c r="D423" s="7">
        <v>1815</v>
      </c>
      <c r="E423" s="61">
        <v>130895.4</v>
      </c>
      <c r="F423" s="95">
        <v>0</v>
      </c>
      <c r="G423" s="25" t="s">
        <v>1729</v>
      </c>
      <c r="H423" s="25" t="s">
        <v>1729</v>
      </c>
      <c r="I423" s="10" t="s">
        <v>19</v>
      </c>
      <c r="J423" s="133" t="s">
        <v>1682</v>
      </c>
      <c r="K423" s="131" t="s">
        <v>14</v>
      </c>
      <c r="L423" s="5" t="s">
        <v>14</v>
      </c>
      <c r="M423" s="16" t="s">
        <v>1720</v>
      </c>
      <c r="N423" s="8" t="s">
        <v>203</v>
      </c>
      <c r="O423" s="91" t="s">
        <v>1690</v>
      </c>
      <c r="P423" s="45" t="s">
        <v>549</v>
      </c>
      <c r="Q423" s="45" t="s">
        <v>1811</v>
      </c>
    </row>
    <row r="424" spans="1:17" ht="75" x14ac:dyDescent="0.25">
      <c r="A424" s="39">
        <f t="shared" si="6"/>
        <v>416</v>
      </c>
      <c r="B424" s="18">
        <v>42655</v>
      </c>
      <c r="C424" s="18">
        <v>42655</v>
      </c>
      <c r="D424" s="7">
        <v>1816</v>
      </c>
      <c r="E424" s="61">
        <v>373014.17</v>
      </c>
      <c r="F424" s="95">
        <v>0</v>
      </c>
      <c r="G424" s="58" t="s">
        <v>1440</v>
      </c>
      <c r="H424" s="58" t="s">
        <v>1440</v>
      </c>
      <c r="I424" s="10" t="s">
        <v>19</v>
      </c>
      <c r="J424" s="133" t="s">
        <v>515</v>
      </c>
      <c r="K424" s="131" t="s">
        <v>14</v>
      </c>
      <c r="L424" s="5" t="s">
        <v>14</v>
      </c>
      <c r="M424" s="16" t="s">
        <v>1435</v>
      </c>
      <c r="N424" s="8" t="s">
        <v>1437</v>
      </c>
      <c r="O424" s="91" t="s">
        <v>1691</v>
      </c>
      <c r="P424" s="45" t="s">
        <v>551</v>
      </c>
      <c r="Q424" s="45" t="s">
        <v>1808</v>
      </c>
    </row>
    <row r="425" spans="1:17" ht="75" x14ac:dyDescent="0.25">
      <c r="A425" s="39">
        <f t="shared" si="6"/>
        <v>417</v>
      </c>
      <c r="B425" s="18">
        <v>42655</v>
      </c>
      <c r="C425" s="18">
        <v>42655</v>
      </c>
      <c r="D425" s="7">
        <v>1817</v>
      </c>
      <c r="E425" s="61">
        <v>168188.47</v>
      </c>
      <c r="F425" s="95">
        <v>0</v>
      </c>
      <c r="G425" s="25" t="s">
        <v>1256</v>
      </c>
      <c r="H425" s="25" t="s">
        <v>1256</v>
      </c>
      <c r="I425" s="10" t="s">
        <v>19</v>
      </c>
      <c r="J425" s="133" t="s">
        <v>424</v>
      </c>
      <c r="K425" s="131" t="s">
        <v>14</v>
      </c>
      <c r="L425" s="5" t="s">
        <v>14</v>
      </c>
      <c r="M425" s="16" t="s">
        <v>1251</v>
      </c>
      <c r="N425" s="8" t="s">
        <v>458</v>
      </c>
      <c r="O425" s="91" t="s">
        <v>1692</v>
      </c>
      <c r="P425" s="45" t="s">
        <v>573</v>
      </c>
      <c r="Q425" s="45" t="s">
        <v>1809</v>
      </c>
    </row>
    <row r="426" spans="1:17" ht="75" x14ac:dyDescent="0.25">
      <c r="A426" s="39">
        <f t="shared" si="6"/>
        <v>418</v>
      </c>
      <c r="B426" s="18">
        <v>42655</v>
      </c>
      <c r="C426" s="18">
        <v>42655</v>
      </c>
      <c r="D426" s="7">
        <v>30</v>
      </c>
      <c r="E426" s="61">
        <v>145254</v>
      </c>
      <c r="F426" s="95">
        <v>0</v>
      </c>
      <c r="G426" s="25" t="s">
        <v>1723</v>
      </c>
      <c r="H426" s="25" t="s">
        <v>1723</v>
      </c>
      <c r="I426" s="10" t="s">
        <v>118</v>
      </c>
      <c r="J426" s="133" t="s">
        <v>1694</v>
      </c>
      <c r="K426" s="131" t="s">
        <v>14</v>
      </c>
      <c r="L426" s="5" t="s">
        <v>14</v>
      </c>
      <c r="M426" s="16" t="s">
        <v>65</v>
      </c>
      <c r="N426" s="8" t="s">
        <v>1715</v>
      </c>
      <c r="O426" s="91" t="s">
        <v>1693</v>
      </c>
      <c r="P426" s="45" t="s">
        <v>540</v>
      </c>
      <c r="Q426" s="45" t="s">
        <v>1724</v>
      </c>
    </row>
    <row r="427" spans="1:17" ht="75" x14ac:dyDescent="0.25">
      <c r="A427" s="39">
        <f t="shared" si="6"/>
        <v>419</v>
      </c>
      <c r="B427" s="18">
        <v>42655</v>
      </c>
      <c r="C427" s="18">
        <v>42655</v>
      </c>
      <c r="D427" s="7">
        <v>4300</v>
      </c>
      <c r="E427" s="61">
        <v>43500</v>
      </c>
      <c r="F427" s="95">
        <v>0</v>
      </c>
      <c r="G427" s="25" t="s">
        <v>1696</v>
      </c>
      <c r="H427" s="25" t="s">
        <v>1696</v>
      </c>
      <c r="I427" s="10" t="s">
        <v>12</v>
      </c>
      <c r="J427" s="133" t="s">
        <v>1688</v>
      </c>
      <c r="K427" s="131" t="s">
        <v>14</v>
      </c>
      <c r="L427" s="5" t="s">
        <v>14</v>
      </c>
      <c r="M427" s="16" t="s">
        <v>1695</v>
      </c>
      <c r="N427" s="8" t="s">
        <v>501</v>
      </c>
      <c r="O427" s="91" t="s">
        <v>1684</v>
      </c>
      <c r="P427" s="45" t="s">
        <v>540</v>
      </c>
      <c r="Q427" s="45" t="s">
        <v>1725</v>
      </c>
    </row>
    <row r="428" spans="1:17" ht="60" x14ac:dyDescent="0.25">
      <c r="A428" s="39">
        <f t="shared" si="6"/>
        <v>420</v>
      </c>
      <c r="B428" s="18">
        <v>42657</v>
      </c>
      <c r="C428" s="18">
        <v>42657</v>
      </c>
      <c r="D428" s="7">
        <v>1825</v>
      </c>
      <c r="E428" s="61">
        <v>97720</v>
      </c>
      <c r="F428" s="95">
        <v>0</v>
      </c>
      <c r="G428" s="25" t="s">
        <v>1580</v>
      </c>
      <c r="H428" s="25" t="s">
        <v>1580</v>
      </c>
      <c r="I428" s="10" t="s">
        <v>19</v>
      </c>
      <c r="J428" s="133" t="s">
        <v>1509</v>
      </c>
      <c r="K428" s="131" t="s">
        <v>14</v>
      </c>
      <c r="L428" s="5" t="s">
        <v>14</v>
      </c>
      <c r="M428" s="16" t="s">
        <v>1528</v>
      </c>
      <c r="N428" s="8" t="s">
        <v>229</v>
      </c>
      <c r="O428" s="91" t="s">
        <v>1738</v>
      </c>
      <c r="P428" s="45" t="s">
        <v>540</v>
      </c>
      <c r="Q428" s="45" t="s">
        <v>1759</v>
      </c>
    </row>
    <row r="429" spans="1:17" ht="75" x14ac:dyDescent="0.25">
      <c r="A429" s="39">
        <f t="shared" si="6"/>
        <v>421</v>
      </c>
      <c r="B429" s="18">
        <v>42660</v>
      </c>
      <c r="C429" s="18">
        <v>42660</v>
      </c>
      <c r="D429" s="7">
        <v>1829</v>
      </c>
      <c r="E429" s="61">
        <v>170660</v>
      </c>
      <c r="F429" s="95">
        <v>0</v>
      </c>
      <c r="G429" s="25" t="s">
        <v>1041</v>
      </c>
      <c r="H429" s="25" t="s">
        <v>1041</v>
      </c>
      <c r="I429" s="10" t="s">
        <v>19</v>
      </c>
      <c r="J429" s="133" t="s">
        <v>984</v>
      </c>
      <c r="K429" s="131" t="s">
        <v>14</v>
      </c>
      <c r="L429" s="5" t="s">
        <v>14</v>
      </c>
      <c r="M429" s="16" t="s">
        <v>1018</v>
      </c>
      <c r="N429" s="8" t="s">
        <v>1024</v>
      </c>
      <c r="O429" s="91" t="s">
        <v>1739</v>
      </c>
      <c r="P429" s="45" t="s">
        <v>540</v>
      </c>
      <c r="Q429" s="45" t="s">
        <v>1758</v>
      </c>
    </row>
    <row r="430" spans="1:17" ht="90" x14ac:dyDescent="0.25">
      <c r="A430" s="39">
        <f t="shared" si="6"/>
        <v>422</v>
      </c>
      <c r="B430" s="18">
        <v>42662</v>
      </c>
      <c r="C430" s="18">
        <v>42662</v>
      </c>
      <c r="D430" s="7">
        <v>1843</v>
      </c>
      <c r="E430" s="61">
        <v>136000</v>
      </c>
      <c r="F430" s="95">
        <v>0</v>
      </c>
      <c r="G430" s="58" t="s">
        <v>436</v>
      </c>
      <c r="H430" s="58" t="s">
        <v>436</v>
      </c>
      <c r="I430" s="45" t="s">
        <v>19</v>
      </c>
      <c r="J430" s="133" t="s">
        <v>437</v>
      </c>
      <c r="K430" s="131" t="s">
        <v>14</v>
      </c>
      <c r="L430" s="5" t="s">
        <v>14</v>
      </c>
      <c r="M430" s="16" t="s">
        <v>867</v>
      </c>
      <c r="N430" s="8" t="s">
        <v>439</v>
      </c>
      <c r="O430" s="91" t="s">
        <v>1740</v>
      </c>
      <c r="P430" s="45" t="s">
        <v>551</v>
      </c>
      <c r="Q430" s="45" t="s">
        <v>1765</v>
      </c>
    </row>
    <row r="431" spans="1:17" ht="75" x14ac:dyDescent="0.25">
      <c r="A431" s="39">
        <f t="shared" si="6"/>
        <v>423</v>
      </c>
      <c r="B431" s="18">
        <v>42662</v>
      </c>
      <c r="C431" s="18">
        <v>42662</v>
      </c>
      <c r="D431" s="7">
        <v>1844</v>
      </c>
      <c r="E431" s="61">
        <v>293215.5</v>
      </c>
      <c r="F431" s="95">
        <v>0</v>
      </c>
      <c r="G431" s="25" t="s">
        <v>1037</v>
      </c>
      <c r="H431" s="25" t="s">
        <v>1037</v>
      </c>
      <c r="I431" s="10" t="s">
        <v>19</v>
      </c>
      <c r="J431" s="133" t="s">
        <v>983</v>
      </c>
      <c r="K431" s="131" t="s">
        <v>14</v>
      </c>
      <c r="L431" s="5" t="s">
        <v>14</v>
      </c>
      <c r="M431" s="16" t="s">
        <v>1017</v>
      </c>
      <c r="N431" s="8" t="s">
        <v>1574</v>
      </c>
      <c r="O431" s="91" t="s">
        <v>1741</v>
      </c>
      <c r="P431" s="45" t="s">
        <v>562</v>
      </c>
      <c r="Q431" s="45" t="s">
        <v>1763</v>
      </c>
    </row>
    <row r="432" spans="1:17" ht="60" x14ac:dyDescent="0.25">
      <c r="A432" s="39">
        <f t="shared" si="6"/>
        <v>424</v>
      </c>
      <c r="B432" s="18">
        <v>42662</v>
      </c>
      <c r="C432" s="18">
        <v>42662</v>
      </c>
      <c r="D432" s="7">
        <v>1845</v>
      </c>
      <c r="E432" s="61">
        <v>456683.74</v>
      </c>
      <c r="F432" s="95">
        <v>0</v>
      </c>
      <c r="G432" s="83" t="s">
        <v>402</v>
      </c>
      <c r="H432" s="58" t="s">
        <v>402</v>
      </c>
      <c r="I432" s="45" t="s">
        <v>387</v>
      </c>
      <c r="J432" s="133" t="s">
        <v>403</v>
      </c>
      <c r="K432" s="131" t="s">
        <v>14</v>
      </c>
      <c r="L432" s="5" t="s">
        <v>14</v>
      </c>
      <c r="M432" s="16" t="s">
        <v>271</v>
      </c>
      <c r="N432" s="8" t="s">
        <v>405</v>
      </c>
      <c r="O432" s="91" t="s">
        <v>1742</v>
      </c>
      <c r="P432" s="45" t="s">
        <v>577</v>
      </c>
      <c r="Q432" s="45" t="s">
        <v>1766</v>
      </c>
    </row>
    <row r="433" spans="1:18" ht="60" x14ac:dyDescent="0.25">
      <c r="A433" s="39">
        <f t="shared" si="6"/>
        <v>425</v>
      </c>
      <c r="B433" s="18">
        <v>42662</v>
      </c>
      <c r="C433" s="18">
        <v>42662</v>
      </c>
      <c r="D433" s="7">
        <v>1846</v>
      </c>
      <c r="E433" s="61">
        <v>704000</v>
      </c>
      <c r="F433" s="95">
        <v>0</v>
      </c>
      <c r="G433" s="25" t="s">
        <v>178</v>
      </c>
      <c r="H433" s="25" t="s">
        <v>178</v>
      </c>
      <c r="I433" s="10" t="s">
        <v>19</v>
      </c>
      <c r="J433" s="133" t="s">
        <v>179</v>
      </c>
      <c r="K433" s="131" t="s">
        <v>14</v>
      </c>
      <c r="L433" s="5" t="s">
        <v>14</v>
      </c>
      <c r="M433" s="16" t="s">
        <v>180</v>
      </c>
      <c r="N433" s="8" t="s">
        <v>181</v>
      </c>
      <c r="O433" s="91" t="s">
        <v>1743</v>
      </c>
      <c r="P433" s="45" t="s">
        <v>577</v>
      </c>
      <c r="Q433" s="45" t="s">
        <v>1767</v>
      </c>
    </row>
    <row r="434" spans="1:18" ht="60" x14ac:dyDescent="0.25">
      <c r="A434" s="39">
        <f t="shared" si="6"/>
        <v>426</v>
      </c>
      <c r="B434" s="18">
        <v>42662</v>
      </c>
      <c r="C434" s="18">
        <v>42662</v>
      </c>
      <c r="D434" s="7">
        <v>1847</v>
      </c>
      <c r="E434" s="61">
        <v>227000</v>
      </c>
      <c r="F434" s="95">
        <v>0</v>
      </c>
      <c r="G434" s="25" t="s">
        <v>1035</v>
      </c>
      <c r="H434" s="25" t="s">
        <v>1035</v>
      </c>
      <c r="I434" s="45" t="s">
        <v>387</v>
      </c>
      <c r="J434" s="133" t="s">
        <v>763</v>
      </c>
      <c r="K434" s="139" t="s">
        <v>14</v>
      </c>
      <c r="L434" s="5" t="s">
        <v>14</v>
      </c>
      <c r="M434" s="16" t="s">
        <v>388</v>
      </c>
      <c r="N434" s="8" t="s">
        <v>1013</v>
      </c>
      <c r="O434" s="91" t="s">
        <v>1744</v>
      </c>
      <c r="P434" s="45" t="s">
        <v>540</v>
      </c>
      <c r="Q434" s="45" t="s">
        <v>1764</v>
      </c>
    </row>
    <row r="435" spans="1:18" ht="75" x14ac:dyDescent="0.25">
      <c r="A435" s="39">
        <f t="shared" si="6"/>
        <v>427</v>
      </c>
      <c r="B435" s="18">
        <v>42662</v>
      </c>
      <c r="C435" s="18">
        <v>42662</v>
      </c>
      <c r="D435" s="7">
        <v>4426</v>
      </c>
      <c r="E435" s="61">
        <v>337299.62</v>
      </c>
      <c r="F435" s="95">
        <v>0</v>
      </c>
      <c r="G435" s="25" t="s">
        <v>1564</v>
      </c>
      <c r="H435" s="25" t="s">
        <v>1564</v>
      </c>
      <c r="I435" s="10" t="s">
        <v>12</v>
      </c>
      <c r="J435" s="133" t="s">
        <v>1472</v>
      </c>
      <c r="K435" s="139" t="s">
        <v>14</v>
      </c>
      <c r="L435" s="5" t="s">
        <v>14</v>
      </c>
      <c r="M435" s="16" t="s">
        <v>1537</v>
      </c>
      <c r="N435" s="8" t="s">
        <v>772</v>
      </c>
      <c r="O435" s="91" t="s">
        <v>1745</v>
      </c>
      <c r="P435" s="45" t="s">
        <v>551</v>
      </c>
      <c r="Q435" s="45" t="s">
        <v>1760</v>
      </c>
    </row>
    <row r="436" spans="1:18" ht="75" x14ac:dyDescent="0.25">
      <c r="A436" s="39">
        <f t="shared" si="6"/>
        <v>428</v>
      </c>
      <c r="B436" s="18">
        <v>42663</v>
      </c>
      <c r="C436" s="18">
        <v>42663</v>
      </c>
      <c r="D436" s="7">
        <v>1889</v>
      </c>
      <c r="E436" s="61">
        <v>194454</v>
      </c>
      <c r="F436" s="95">
        <v>0</v>
      </c>
      <c r="G436" s="92" t="s">
        <v>908</v>
      </c>
      <c r="H436" s="11" t="s">
        <v>908</v>
      </c>
      <c r="I436" s="20" t="s">
        <v>387</v>
      </c>
      <c r="J436" s="133" t="s">
        <v>1753</v>
      </c>
      <c r="K436" s="139" t="s">
        <v>14</v>
      </c>
      <c r="L436" s="5" t="s">
        <v>14</v>
      </c>
      <c r="M436" s="16" t="s">
        <v>1761</v>
      </c>
      <c r="N436" s="8" t="s">
        <v>907</v>
      </c>
      <c r="O436" s="91" t="s">
        <v>1746</v>
      </c>
      <c r="P436" s="10" t="s">
        <v>923</v>
      </c>
      <c r="Q436" s="45" t="s">
        <v>1813</v>
      </c>
    </row>
    <row r="437" spans="1:18" ht="75" x14ac:dyDescent="0.25">
      <c r="A437" s="39">
        <f t="shared" si="6"/>
        <v>429</v>
      </c>
      <c r="B437" s="18">
        <v>42663</v>
      </c>
      <c r="C437" s="18">
        <v>42663</v>
      </c>
      <c r="D437" s="7">
        <v>1890</v>
      </c>
      <c r="E437" s="61">
        <v>128196.46</v>
      </c>
      <c r="F437" s="95">
        <v>0</v>
      </c>
      <c r="G437" s="25" t="s">
        <v>1580</v>
      </c>
      <c r="H437" s="25" t="s">
        <v>1580</v>
      </c>
      <c r="I437" s="10" t="s">
        <v>19</v>
      </c>
      <c r="J437" s="133" t="s">
        <v>1522</v>
      </c>
      <c r="K437" s="139" t="s">
        <v>14</v>
      </c>
      <c r="L437" s="5" t="s">
        <v>14</v>
      </c>
      <c r="M437" s="16" t="s">
        <v>1528</v>
      </c>
      <c r="N437" s="8" t="s">
        <v>229</v>
      </c>
      <c r="O437" s="91" t="s">
        <v>1747</v>
      </c>
      <c r="P437" s="45" t="s">
        <v>540</v>
      </c>
      <c r="Q437" s="45" t="s">
        <v>1812</v>
      </c>
    </row>
    <row r="438" spans="1:18" ht="75" x14ac:dyDescent="0.25">
      <c r="A438" s="39">
        <f t="shared" si="6"/>
        <v>430</v>
      </c>
      <c r="B438" s="18">
        <v>42663</v>
      </c>
      <c r="C438" s="18">
        <v>42663</v>
      </c>
      <c r="D438" s="7">
        <v>1891</v>
      </c>
      <c r="E438" s="61">
        <v>30000</v>
      </c>
      <c r="F438" s="95">
        <v>0</v>
      </c>
      <c r="G438" s="25" t="s">
        <v>84</v>
      </c>
      <c r="H438" s="25" t="s">
        <v>84</v>
      </c>
      <c r="I438" s="10" t="s">
        <v>19</v>
      </c>
      <c r="J438" s="133" t="s">
        <v>85</v>
      </c>
      <c r="K438" s="139" t="s">
        <v>14</v>
      </c>
      <c r="L438" s="5" t="s">
        <v>14</v>
      </c>
      <c r="M438" s="16" t="s">
        <v>86</v>
      </c>
      <c r="N438" s="8" t="s">
        <v>87</v>
      </c>
      <c r="O438" s="91" t="s">
        <v>1497</v>
      </c>
      <c r="P438" s="45" t="s">
        <v>551</v>
      </c>
      <c r="Q438" s="45" t="s">
        <v>1815</v>
      </c>
    </row>
    <row r="439" spans="1:18" ht="60" x14ac:dyDescent="0.25">
      <c r="A439" s="39">
        <f t="shared" si="6"/>
        <v>431</v>
      </c>
      <c r="B439" s="18">
        <v>42663</v>
      </c>
      <c r="C439" s="18">
        <v>42663</v>
      </c>
      <c r="D439" s="7">
        <v>1892</v>
      </c>
      <c r="E439" s="61">
        <v>300970.65000000002</v>
      </c>
      <c r="F439" s="95">
        <v>0</v>
      </c>
      <c r="G439" s="25" t="s">
        <v>1477</v>
      </c>
      <c r="H439" s="25" t="s">
        <v>1477</v>
      </c>
      <c r="I439" s="10" t="s">
        <v>19</v>
      </c>
      <c r="J439" s="133" t="s">
        <v>1472</v>
      </c>
      <c r="K439" s="139" t="s">
        <v>26</v>
      </c>
      <c r="L439" s="5" t="s">
        <v>283</v>
      </c>
      <c r="M439" s="16" t="s">
        <v>194</v>
      </c>
      <c r="N439" s="8" t="s">
        <v>1021</v>
      </c>
      <c r="O439" s="91" t="s">
        <v>1748</v>
      </c>
      <c r="P439" s="45" t="s">
        <v>551</v>
      </c>
      <c r="Q439" s="45" t="s">
        <v>1816</v>
      </c>
    </row>
    <row r="440" spans="1:18" ht="75" x14ac:dyDescent="0.25">
      <c r="A440" s="39">
        <f t="shared" si="6"/>
        <v>432</v>
      </c>
      <c r="B440" s="18">
        <v>42663</v>
      </c>
      <c r="C440" s="18">
        <v>42663</v>
      </c>
      <c r="D440" s="7">
        <v>1893</v>
      </c>
      <c r="E440" s="61">
        <v>21633.119999999999</v>
      </c>
      <c r="F440" s="95">
        <v>0</v>
      </c>
      <c r="G440" s="25" t="s">
        <v>1794</v>
      </c>
      <c r="H440" s="25" t="s">
        <v>1794</v>
      </c>
      <c r="I440" s="10" t="s">
        <v>19</v>
      </c>
      <c r="J440" s="133" t="s">
        <v>818</v>
      </c>
      <c r="K440" s="139" t="s">
        <v>14</v>
      </c>
      <c r="L440" s="5" t="s">
        <v>14</v>
      </c>
      <c r="M440" s="16" t="s">
        <v>1761</v>
      </c>
      <c r="N440" s="8" t="s">
        <v>1022</v>
      </c>
      <c r="O440" s="91" t="s">
        <v>1749</v>
      </c>
      <c r="P440" s="45" t="s">
        <v>2263</v>
      </c>
      <c r="Q440" s="45" t="s">
        <v>1814</v>
      </c>
    </row>
    <row r="441" spans="1:18" ht="60" x14ac:dyDescent="0.25">
      <c r="A441" s="39">
        <f t="shared" si="6"/>
        <v>433</v>
      </c>
      <c r="B441" s="18">
        <v>42663</v>
      </c>
      <c r="C441" s="18">
        <v>42663</v>
      </c>
      <c r="D441" s="7">
        <v>31</v>
      </c>
      <c r="E441" s="61">
        <v>351913.8</v>
      </c>
      <c r="F441" s="95">
        <v>0</v>
      </c>
      <c r="G441" s="25" t="s">
        <v>1216</v>
      </c>
      <c r="H441" s="25" t="s">
        <v>1216</v>
      </c>
      <c r="I441" s="10" t="s">
        <v>118</v>
      </c>
      <c r="J441" s="133" t="s">
        <v>1010</v>
      </c>
      <c r="K441" s="131" t="s">
        <v>14</v>
      </c>
      <c r="L441" s="5" t="s">
        <v>14</v>
      </c>
      <c r="M441" s="16" t="s">
        <v>45</v>
      </c>
      <c r="N441" s="8" t="s">
        <v>510</v>
      </c>
      <c r="O441" s="91" t="s">
        <v>1750</v>
      </c>
      <c r="P441" s="45" t="s">
        <v>577</v>
      </c>
      <c r="Q441" s="45" t="s">
        <v>1762</v>
      </c>
    </row>
    <row r="442" spans="1:18" ht="60" x14ac:dyDescent="0.25">
      <c r="A442" s="39">
        <f t="shared" si="6"/>
        <v>434</v>
      </c>
      <c r="B442" s="18">
        <v>42663</v>
      </c>
      <c r="C442" s="18">
        <v>42663</v>
      </c>
      <c r="D442" s="7">
        <v>32</v>
      </c>
      <c r="E442" s="61">
        <v>594963.59</v>
      </c>
      <c r="F442" s="95">
        <v>0</v>
      </c>
      <c r="G442" s="25" t="s">
        <v>1756</v>
      </c>
      <c r="H442" s="25" t="s">
        <v>1756</v>
      </c>
      <c r="I442" s="10" t="s">
        <v>118</v>
      </c>
      <c r="J442" s="133" t="s">
        <v>1571</v>
      </c>
      <c r="K442" s="131" t="s">
        <v>14</v>
      </c>
      <c r="L442" s="5" t="s">
        <v>14</v>
      </c>
      <c r="M442" s="16" t="s">
        <v>1020</v>
      </c>
      <c r="N442" s="8" t="s">
        <v>1755</v>
      </c>
      <c r="O442" s="91" t="s">
        <v>1751</v>
      </c>
      <c r="P442" s="45" t="s">
        <v>551</v>
      </c>
      <c r="Q442" s="45" t="s">
        <v>1830</v>
      </c>
      <c r="R442" s="157"/>
    </row>
    <row r="443" spans="1:18" ht="60" x14ac:dyDescent="0.25">
      <c r="A443" s="39">
        <f t="shared" si="6"/>
        <v>435</v>
      </c>
      <c r="B443" s="18">
        <v>42663</v>
      </c>
      <c r="C443" s="18">
        <v>42663</v>
      </c>
      <c r="D443" s="7">
        <v>4472</v>
      </c>
      <c r="E443" s="61">
        <v>370000</v>
      </c>
      <c r="F443" s="95">
        <v>0</v>
      </c>
      <c r="G443" s="25" t="s">
        <v>1768</v>
      </c>
      <c r="H443" s="25" t="s">
        <v>1768</v>
      </c>
      <c r="I443" s="10" t="s">
        <v>12</v>
      </c>
      <c r="J443" s="133" t="s">
        <v>1754</v>
      </c>
      <c r="K443" s="139" t="s">
        <v>27</v>
      </c>
      <c r="L443" s="5" t="s">
        <v>27</v>
      </c>
      <c r="M443" s="16" t="s">
        <v>1757</v>
      </c>
      <c r="N443" s="8" t="s">
        <v>1021</v>
      </c>
      <c r="O443" s="91" t="s">
        <v>1752</v>
      </c>
      <c r="P443" s="45" t="s">
        <v>551</v>
      </c>
      <c r="Q443" s="45" t="s">
        <v>1769</v>
      </c>
    </row>
    <row r="444" spans="1:18" ht="60" x14ac:dyDescent="0.25">
      <c r="A444" s="39">
        <f t="shared" si="6"/>
        <v>436</v>
      </c>
      <c r="B444" s="18">
        <v>42664</v>
      </c>
      <c r="C444" s="18">
        <v>42664</v>
      </c>
      <c r="D444" s="7">
        <v>1901</v>
      </c>
      <c r="E444" s="61">
        <v>299468.15999999997</v>
      </c>
      <c r="F444" s="95">
        <v>0</v>
      </c>
      <c r="G444" s="25" t="s">
        <v>1800</v>
      </c>
      <c r="H444" s="25" t="s">
        <v>1800</v>
      </c>
      <c r="I444" s="10" t="s">
        <v>19</v>
      </c>
      <c r="J444" s="133" t="s">
        <v>1002</v>
      </c>
      <c r="K444" s="131" t="s">
        <v>14</v>
      </c>
      <c r="L444" s="5" t="s">
        <v>14</v>
      </c>
      <c r="M444" s="16" t="s">
        <v>774</v>
      </c>
      <c r="N444" s="8" t="s">
        <v>1799</v>
      </c>
      <c r="O444" s="91" t="s">
        <v>1770</v>
      </c>
      <c r="P444" s="45" t="s">
        <v>551</v>
      </c>
      <c r="Q444" s="45" t="s">
        <v>1821</v>
      </c>
    </row>
    <row r="445" spans="1:18" ht="60" x14ac:dyDescent="0.25">
      <c r="A445" s="39">
        <f t="shared" si="6"/>
        <v>437</v>
      </c>
      <c r="B445" s="18">
        <v>42664</v>
      </c>
      <c r="C445" s="18">
        <v>42664</v>
      </c>
      <c r="D445" s="7">
        <v>1902</v>
      </c>
      <c r="E445" s="61">
        <v>51179.199999999997</v>
      </c>
      <c r="F445" s="95">
        <v>0</v>
      </c>
      <c r="G445" s="25" t="s">
        <v>1796</v>
      </c>
      <c r="H445" s="25" t="s">
        <v>1796</v>
      </c>
      <c r="I445" s="10" t="s">
        <v>19</v>
      </c>
      <c r="J445" s="133" t="s">
        <v>1775</v>
      </c>
      <c r="K445" s="131" t="s">
        <v>14</v>
      </c>
      <c r="L445" s="5" t="s">
        <v>14</v>
      </c>
      <c r="M445" s="16" t="s">
        <v>60</v>
      </c>
      <c r="N445" s="8" t="s">
        <v>56</v>
      </c>
      <c r="O445" s="91" t="s">
        <v>1771</v>
      </c>
      <c r="P445" s="45" t="s">
        <v>540</v>
      </c>
      <c r="Q445" s="45" t="s">
        <v>1820</v>
      </c>
    </row>
    <row r="446" spans="1:18" ht="75" x14ac:dyDescent="0.25">
      <c r="A446" s="39">
        <f t="shared" si="6"/>
        <v>438</v>
      </c>
      <c r="B446" s="18">
        <v>42664</v>
      </c>
      <c r="C446" s="18">
        <v>42664</v>
      </c>
      <c r="D446" s="7">
        <v>1900</v>
      </c>
      <c r="E446" s="61">
        <v>321157.89</v>
      </c>
      <c r="F446" s="95">
        <v>0</v>
      </c>
      <c r="G446" s="25" t="s">
        <v>1063</v>
      </c>
      <c r="H446" s="25" t="s">
        <v>1063</v>
      </c>
      <c r="I446" s="10" t="s">
        <v>19</v>
      </c>
      <c r="J446" s="133" t="s">
        <v>975</v>
      </c>
      <c r="K446" s="131" t="s">
        <v>14</v>
      </c>
      <c r="L446" s="5" t="s">
        <v>14</v>
      </c>
      <c r="M446" s="16" t="s">
        <v>1031</v>
      </c>
      <c r="N446" s="8" t="s">
        <v>1015</v>
      </c>
      <c r="O446" s="91" t="s">
        <v>1772</v>
      </c>
      <c r="P446" s="45" t="s">
        <v>1064</v>
      </c>
      <c r="Q446" s="45" t="s">
        <v>1819</v>
      </c>
    </row>
    <row r="447" spans="1:18" ht="60" x14ac:dyDescent="0.25">
      <c r="A447" s="39">
        <f t="shared" si="6"/>
        <v>439</v>
      </c>
      <c r="B447" s="18">
        <v>42664</v>
      </c>
      <c r="C447" s="18">
        <v>42664</v>
      </c>
      <c r="D447" s="7">
        <v>1903</v>
      </c>
      <c r="E447" s="61">
        <v>223758</v>
      </c>
      <c r="F447" s="95">
        <v>0</v>
      </c>
      <c r="G447" s="25" t="s">
        <v>239</v>
      </c>
      <c r="H447" s="25" t="s">
        <v>239</v>
      </c>
      <c r="I447" s="10" t="s">
        <v>19</v>
      </c>
      <c r="J447" s="133" t="s">
        <v>1522</v>
      </c>
      <c r="K447" s="131" t="s">
        <v>14</v>
      </c>
      <c r="L447" s="5" t="s">
        <v>14</v>
      </c>
      <c r="M447" s="16" t="s">
        <v>180</v>
      </c>
      <c r="N447" s="8" t="s">
        <v>241</v>
      </c>
      <c r="O447" s="91" t="s">
        <v>1773</v>
      </c>
      <c r="P447" s="45" t="s">
        <v>549</v>
      </c>
      <c r="Q447" s="45" t="s">
        <v>1817</v>
      </c>
    </row>
    <row r="448" spans="1:18" ht="60" x14ac:dyDescent="0.25">
      <c r="A448" s="39">
        <f t="shared" si="6"/>
        <v>440</v>
      </c>
      <c r="B448" s="18">
        <v>42664</v>
      </c>
      <c r="C448" s="18">
        <v>42664</v>
      </c>
      <c r="D448" s="7">
        <v>1904</v>
      </c>
      <c r="E448" s="61">
        <v>89533.73</v>
      </c>
      <c r="F448" s="95">
        <v>0</v>
      </c>
      <c r="G448" s="25" t="s">
        <v>1797</v>
      </c>
      <c r="H448" s="25" t="s">
        <v>1797</v>
      </c>
      <c r="I448" s="10" t="s">
        <v>19</v>
      </c>
      <c r="J448" s="133" t="s">
        <v>1430</v>
      </c>
      <c r="K448" s="131" t="s">
        <v>14</v>
      </c>
      <c r="L448" s="5" t="s">
        <v>14</v>
      </c>
      <c r="M448" s="16" t="s">
        <v>1795</v>
      </c>
      <c r="N448" s="8" t="s">
        <v>142</v>
      </c>
      <c r="O448" s="91" t="s">
        <v>1774</v>
      </c>
      <c r="P448" s="45" t="s">
        <v>546</v>
      </c>
      <c r="Q448" s="45" t="s">
        <v>1822</v>
      </c>
    </row>
    <row r="449" spans="1:17" ht="45" x14ac:dyDescent="0.25">
      <c r="A449" s="39">
        <f t="shared" si="6"/>
        <v>441</v>
      </c>
      <c r="B449" s="18">
        <v>42667</v>
      </c>
      <c r="C449" s="18">
        <v>42667</v>
      </c>
      <c r="D449" s="7">
        <v>38</v>
      </c>
      <c r="E449" s="61">
        <v>-37471.86</v>
      </c>
      <c r="F449" s="95">
        <v>0</v>
      </c>
      <c r="G449" s="25" t="s">
        <v>941</v>
      </c>
      <c r="H449" s="25" t="s">
        <v>941</v>
      </c>
      <c r="I449" s="10" t="s">
        <v>387</v>
      </c>
      <c r="J449" s="133" t="s">
        <v>821</v>
      </c>
      <c r="K449" s="131" t="s">
        <v>14</v>
      </c>
      <c r="L449" s="5" t="s">
        <v>14</v>
      </c>
      <c r="M449" s="16" t="s">
        <v>322</v>
      </c>
      <c r="N449" s="8" t="s">
        <v>148</v>
      </c>
      <c r="O449" s="91" t="s">
        <v>1916</v>
      </c>
      <c r="P449" s="19" t="s">
        <v>946</v>
      </c>
      <c r="Q449" s="45" t="s">
        <v>805</v>
      </c>
    </row>
    <row r="450" spans="1:17" ht="60" x14ac:dyDescent="0.25">
      <c r="A450" s="39">
        <f t="shared" si="6"/>
        <v>442</v>
      </c>
      <c r="B450" s="18">
        <v>42669</v>
      </c>
      <c r="C450" s="18">
        <v>42669</v>
      </c>
      <c r="D450" s="7">
        <v>1922</v>
      </c>
      <c r="E450" s="61">
        <v>350309.62</v>
      </c>
      <c r="F450" s="95">
        <v>0</v>
      </c>
      <c r="G450" s="25" t="s">
        <v>1790</v>
      </c>
      <c r="H450" s="25" t="s">
        <v>1790</v>
      </c>
      <c r="I450" s="10" t="s">
        <v>19</v>
      </c>
      <c r="J450" s="133" t="s">
        <v>1472</v>
      </c>
      <c r="K450" s="131" t="s">
        <v>14</v>
      </c>
      <c r="L450" s="5" t="s">
        <v>14</v>
      </c>
      <c r="M450" s="16" t="s">
        <v>1789</v>
      </c>
      <c r="N450" s="8" t="s">
        <v>203</v>
      </c>
      <c r="O450" s="91" t="s">
        <v>1778</v>
      </c>
      <c r="P450" s="45" t="s">
        <v>551</v>
      </c>
      <c r="Q450" s="45" t="s">
        <v>1818</v>
      </c>
    </row>
    <row r="451" spans="1:17" ht="75" x14ac:dyDescent="0.25">
      <c r="A451" s="39">
        <f t="shared" si="6"/>
        <v>443</v>
      </c>
      <c r="B451" s="18">
        <v>42669</v>
      </c>
      <c r="C451" s="18">
        <v>42669</v>
      </c>
      <c r="D451" s="7">
        <v>1923</v>
      </c>
      <c r="E451" s="61">
        <v>895669.56</v>
      </c>
      <c r="F451" s="95">
        <v>0</v>
      </c>
      <c r="G451" s="25" t="s">
        <v>1787</v>
      </c>
      <c r="H451" s="25" t="s">
        <v>1787</v>
      </c>
      <c r="I451" s="10" t="s">
        <v>19</v>
      </c>
      <c r="J451" s="133" t="s">
        <v>1776</v>
      </c>
      <c r="K451" s="139" t="s">
        <v>14</v>
      </c>
      <c r="L451" s="5" t="s">
        <v>14</v>
      </c>
      <c r="M451" s="16" t="s">
        <v>1757</v>
      </c>
      <c r="N451" s="8" t="s">
        <v>56</v>
      </c>
      <c r="O451" s="91" t="s">
        <v>1779</v>
      </c>
      <c r="P451" s="45" t="s">
        <v>540</v>
      </c>
      <c r="Q451" s="45" t="s">
        <v>1806</v>
      </c>
    </row>
    <row r="452" spans="1:17" ht="75" x14ac:dyDescent="0.25">
      <c r="A452" s="39">
        <f t="shared" si="6"/>
        <v>444</v>
      </c>
      <c r="B452" s="18">
        <v>42669</v>
      </c>
      <c r="C452" s="18">
        <v>42669</v>
      </c>
      <c r="D452" s="7">
        <v>1921</v>
      </c>
      <c r="E452" s="61">
        <v>140002.79999999999</v>
      </c>
      <c r="F452" s="95">
        <v>0</v>
      </c>
      <c r="G452" s="11" t="s">
        <v>112</v>
      </c>
      <c r="H452" s="11" t="s">
        <v>112</v>
      </c>
      <c r="I452" s="10" t="s">
        <v>387</v>
      </c>
      <c r="J452" s="133" t="s">
        <v>403</v>
      </c>
      <c r="K452" s="6" t="s">
        <v>14</v>
      </c>
      <c r="L452" s="5" t="s">
        <v>14</v>
      </c>
      <c r="M452" s="16" t="s">
        <v>114</v>
      </c>
      <c r="N452" s="8" t="s">
        <v>115</v>
      </c>
      <c r="O452" s="91" t="s">
        <v>1780</v>
      </c>
      <c r="P452" s="10" t="s">
        <v>573</v>
      </c>
      <c r="Q452" s="45" t="s">
        <v>1823</v>
      </c>
    </row>
    <row r="453" spans="1:17" ht="75" x14ac:dyDescent="0.25">
      <c r="A453" s="39">
        <f t="shared" si="6"/>
        <v>445</v>
      </c>
      <c r="B453" s="18">
        <v>42669</v>
      </c>
      <c r="C453" s="18">
        <v>42669</v>
      </c>
      <c r="D453" s="7">
        <v>1920</v>
      </c>
      <c r="E453" s="61">
        <v>630000</v>
      </c>
      <c r="F453" s="95">
        <v>0</v>
      </c>
      <c r="G453" s="58" t="s">
        <v>1416</v>
      </c>
      <c r="H453" s="58" t="s">
        <v>1416</v>
      </c>
      <c r="I453" s="45" t="s">
        <v>19</v>
      </c>
      <c r="J453" s="133" t="s">
        <v>1397</v>
      </c>
      <c r="K453" s="6" t="s">
        <v>14</v>
      </c>
      <c r="L453" s="5" t="s">
        <v>14</v>
      </c>
      <c r="M453" s="16" t="s">
        <v>65</v>
      </c>
      <c r="N453" s="8" t="s">
        <v>1413</v>
      </c>
      <c r="O453" s="91" t="s">
        <v>1781</v>
      </c>
      <c r="P453" s="45" t="s">
        <v>551</v>
      </c>
      <c r="Q453" s="45" t="s">
        <v>1825</v>
      </c>
    </row>
    <row r="454" spans="1:17" ht="90" x14ac:dyDescent="0.25">
      <c r="A454" s="39">
        <f t="shared" si="6"/>
        <v>446</v>
      </c>
      <c r="B454" s="18">
        <v>42669</v>
      </c>
      <c r="C454" s="18">
        <v>42669</v>
      </c>
      <c r="D454" s="7">
        <v>1919</v>
      </c>
      <c r="E454" s="61">
        <v>31900</v>
      </c>
      <c r="F454" s="95">
        <v>0</v>
      </c>
      <c r="G454" s="25" t="s">
        <v>894</v>
      </c>
      <c r="H454" s="25" t="s">
        <v>741</v>
      </c>
      <c r="I454" s="10" t="s">
        <v>387</v>
      </c>
      <c r="J454" s="133" t="s">
        <v>740</v>
      </c>
      <c r="K454" s="131" t="s">
        <v>14</v>
      </c>
      <c r="L454" s="5" t="s">
        <v>14</v>
      </c>
      <c r="M454" s="16" t="s">
        <v>768</v>
      </c>
      <c r="N454" s="8" t="s">
        <v>771</v>
      </c>
      <c r="O454" s="91" t="s">
        <v>1782</v>
      </c>
      <c r="P454" s="45" t="s">
        <v>551</v>
      </c>
      <c r="Q454" s="45" t="s">
        <v>1827</v>
      </c>
    </row>
    <row r="455" spans="1:17" ht="75" x14ac:dyDescent="0.25">
      <c r="A455" s="39">
        <f t="shared" si="6"/>
        <v>447</v>
      </c>
      <c r="B455" s="18">
        <v>42669</v>
      </c>
      <c r="C455" s="18">
        <v>42669</v>
      </c>
      <c r="D455" s="7">
        <v>1918</v>
      </c>
      <c r="E455" s="61">
        <v>303975</v>
      </c>
      <c r="F455" s="95">
        <v>0</v>
      </c>
      <c r="G455" s="25" t="s">
        <v>874</v>
      </c>
      <c r="H455" s="25" t="s">
        <v>874</v>
      </c>
      <c r="I455" s="10" t="s">
        <v>387</v>
      </c>
      <c r="J455" s="133" t="s">
        <v>814</v>
      </c>
      <c r="K455" s="131" t="s">
        <v>14</v>
      </c>
      <c r="L455" s="5" t="s">
        <v>14</v>
      </c>
      <c r="M455" s="16" t="s">
        <v>872</v>
      </c>
      <c r="N455" s="8" t="s">
        <v>458</v>
      </c>
      <c r="O455" s="91" t="s">
        <v>1783</v>
      </c>
      <c r="P455" s="45" t="s">
        <v>549</v>
      </c>
      <c r="Q455" s="45" t="s">
        <v>1826</v>
      </c>
    </row>
    <row r="456" spans="1:17" ht="60" x14ac:dyDescent="0.25">
      <c r="A456" s="39">
        <f t="shared" si="6"/>
        <v>448</v>
      </c>
      <c r="B456" s="18">
        <v>42669</v>
      </c>
      <c r="C456" s="18">
        <v>42669</v>
      </c>
      <c r="D456" s="7">
        <v>4605</v>
      </c>
      <c r="E456" s="61">
        <v>320904</v>
      </c>
      <c r="F456" s="95">
        <v>0</v>
      </c>
      <c r="G456" s="25" t="s">
        <v>1290</v>
      </c>
      <c r="H456" s="25" t="s">
        <v>1290</v>
      </c>
      <c r="I456" s="10" t="s">
        <v>12</v>
      </c>
      <c r="J456" s="133" t="s">
        <v>983</v>
      </c>
      <c r="K456" s="6" t="s">
        <v>14</v>
      </c>
      <c r="L456" s="5" t="s">
        <v>14</v>
      </c>
      <c r="M456" s="16" t="s">
        <v>1017</v>
      </c>
      <c r="N456" s="8" t="s">
        <v>1264</v>
      </c>
      <c r="O456" s="91" t="s">
        <v>1784</v>
      </c>
      <c r="P456" s="45" t="s">
        <v>577</v>
      </c>
      <c r="Q456" s="45" t="s">
        <v>1824</v>
      </c>
    </row>
    <row r="457" spans="1:17" ht="75" x14ac:dyDescent="0.25">
      <c r="A457" s="39">
        <f t="shared" si="6"/>
        <v>449</v>
      </c>
      <c r="B457" s="18">
        <v>42669</v>
      </c>
      <c r="C457" s="18">
        <v>42669</v>
      </c>
      <c r="D457" s="7">
        <v>4606</v>
      </c>
      <c r="E457" s="61">
        <v>844426.1</v>
      </c>
      <c r="F457" s="95">
        <v>0</v>
      </c>
      <c r="G457" s="25" t="s">
        <v>1482</v>
      </c>
      <c r="H457" s="25" t="s">
        <v>1482</v>
      </c>
      <c r="I457" s="10" t="s">
        <v>12</v>
      </c>
      <c r="J457" s="133" t="s">
        <v>1467</v>
      </c>
      <c r="K457" s="131" t="s">
        <v>14</v>
      </c>
      <c r="L457" s="5" t="s">
        <v>14</v>
      </c>
      <c r="M457" s="16" t="s">
        <v>1536</v>
      </c>
      <c r="N457" s="8" t="s">
        <v>195</v>
      </c>
      <c r="O457" s="91" t="s">
        <v>1785</v>
      </c>
      <c r="P457" s="45" t="s">
        <v>551</v>
      </c>
      <c r="Q457" s="45" t="s">
        <v>1805</v>
      </c>
    </row>
    <row r="458" spans="1:17" ht="60" x14ac:dyDescent="0.25">
      <c r="A458" s="39">
        <f t="shared" si="6"/>
        <v>450</v>
      </c>
      <c r="B458" s="18">
        <v>42669</v>
      </c>
      <c r="C458" s="18">
        <v>42669</v>
      </c>
      <c r="D458" s="7">
        <v>4607</v>
      </c>
      <c r="E458" s="61">
        <v>70000</v>
      </c>
      <c r="F458" s="95">
        <v>0</v>
      </c>
      <c r="G458" s="25" t="s">
        <v>1803</v>
      </c>
      <c r="H458" s="25" t="s">
        <v>1803</v>
      </c>
      <c r="I458" s="10" t="s">
        <v>12</v>
      </c>
      <c r="J458" s="133" t="s">
        <v>1777</v>
      </c>
      <c r="K458" s="131" t="s">
        <v>26</v>
      </c>
      <c r="L458" s="5" t="s">
        <v>1801</v>
      </c>
      <c r="M458" s="16" t="s">
        <v>1802</v>
      </c>
      <c r="N458" s="8" t="s">
        <v>1021</v>
      </c>
      <c r="O458" s="91" t="s">
        <v>1786</v>
      </c>
      <c r="P458" s="45" t="s">
        <v>551</v>
      </c>
      <c r="Q458" s="45" t="s">
        <v>1828</v>
      </c>
    </row>
    <row r="459" spans="1:17" ht="60" x14ac:dyDescent="0.25">
      <c r="A459" s="39">
        <f t="shared" si="6"/>
        <v>451</v>
      </c>
      <c r="B459" s="18">
        <v>42670</v>
      </c>
      <c r="C459" s="18">
        <v>42670</v>
      </c>
      <c r="D459" s="7">
        <v>1943</v>
      </c>
      <c r="E459" s="61">
        <v>9416.09</v>
      </c>
      <c r="F459" s="95">
        <v>0</v>
      </c>
      <c r="G459" s="25" t="s">
        <v>1477</v>
      </c>
      <c r="H459" s="25" t="s">
        <v>1477</v>
      </c>
      <c r="I459" s="10" t="s">
        <v>19</v>
      </c>
      <c r="J459" s="133" t="s">
        <v>1793</v>
      </c>
      <c r="K459" s="131" t="s">
        <v>26</v>
      </c>
      <c r="L459" s="5" t="s">
        <v>283</v>
      </c>
      <c r="M459" s="16" t="s">
        <v>194</v>
      </c>
      <c r="N459" s="8" t="s">
        <v>1021</v>
      </c>
      <c r="O459" s="91" t="s">
        <v>1791</v>
      </c>
      <c r="P459" s="45" t="s">
        <v>957</v>
      </c>
      <c r="Q459" s="45" t="s">
        <v>1807</v>
      </c>
    </row>
    <row r="460" spans="1:17" ht="75" x14ac:dyDescent="0.25">
      <c r="A460" s="39">
        <f t="shared" si="6"/>
        <v>452</v>
      </c>
      <c r="B460" s="18">
        <v>42670</v>
      </c>
      <c r="C460" s="18">
        <v>42670</v>
      </c>
      <c r="D460" s="7">
        <v>1941</v>
      </c>
      <c r="E460" s="61">
        <v>413000</v>
      </c>
      <c r="F460" s="95">
        <v>0</v>
      </c>
      <c r="G460" s="25" t="s">
        <v>1062</v>
      </c>
      <c r="H460" s="25" t="s">
        <v>1062</v>
      </c>
      <c r="I460" s="10" t="s">
        <v>19</v>
      </c>
      <c r="J460" s="133" t="s">
        <v>1002</v>
      </c>
      <c r="K460" s="131" t="s">
        <v>14</v>
      </c>
      <c r="L460" s="5" t="s">
        <v>14</v>
      </c>
      <c r="M460" s="16" t="s">
        <v>774</v>
      </c>
      <c r="N460" s="8" t="s">
        <v>501</v>
      </c>
      <c r="O460" s="91" t="s">
        <v>1792</v>
      </c>
      <c r="P460" s="45" t="s">
        <v>551</v>
      </c>
      <c r="Q460" s="45" t="s">
        <v>1829</v>
      </c>
    </row>
    <row r="461" spans="1:17" ht="45" x14ac:dyDescent="0.25">
      <c r="A461" s="39">
        <f t="shared" si="6"/>
        <v>453</v>
      </c>
      <c r="B461" s="18">
        <v>42675</v>
      </c>
      <c r="C461" s="18">
        <v>42675</v>
      </c>
      <c r="D461" s="7">
        <v>892</v>
      </c>
      <c r="E461" s="61">
        <v>-30000</v>
      </c>
      <c r="F461" s="95">
        <v>0</v>
      </c>
      <c r="G461" s="25" t="s">
        <v>107</v>
      </c>
      <c r="H461" s="25" t="s">
        <v>107</v>
      </c>
      <c r="I461" s="25" t="s">
        <v>107</v>
      </c>
      <c r="J461" s="45" t="s">
        <v>108</v>
      </c>
      <c r="K461" s="45" t="s">
        <v>14</v>
      </c>
      <c r="L461" s="45" t="s">
        <v>14</v>
      </c>
      <c r="M461" s="16" t="s">
        <v>109</v>
      </c>
      <c r="N461" s="8" t="s">
        <v>110</v>
      </c>
      <c r="O461" s="94" t="s">
        <v>1904</v>
      </c>
      <c r="P461" s="45" t="s">
        <v>551</v>
      </c>
      <c r="Q461" s="45" t="s">
        <v>805</v>
      </c>
    </row>
    <row r="462" spans="1:17" ht="60" x14ac:dyDescent="0.25">
      <c r="A462" s="39">
        <f t="shared" si="6"/>
        <v>454</v>
      </c>
      <c r="B462" s="18">
        <v>42676</v>
      </c>
      <c r="C462" s="18">
        <v>42676</v>
      </c>
      <c r="D462" s="7">
        <v>1957</v>
      </c>
      <c r="E462" s="61">
        <v>60000</v>
      </c>
      <c r="F462" s="95">
        <v>0</v>
      </c>
      <c r="G462" s="58" t="s">
        <v>259</v>
      </c>
      <c r="H462" s="58" t="s">
        <v>259</v>
      </c>
      <c r="I462" s="45" t="s">
        <v>19</v>
      </c>
      <c r="J462" s="133" t="s">
        <v>983</v>
      </c>
      <c r="K462" s="131" t="s">
        <v>14</v>
      </c>
      <c r="L462" s="5" t="s">
        <v>14</v>
      </c>
      <c r="M462" s="16" t="s">
        <v>109</v>
      </c>
      <c r="N462" s="8" t="s">
        <v>261</v>
      </c>
      <c r="O462" s="91" t="s">
        <v>1831</v>
      </c>
      <c r="P462" s="45" t="s">
        <v>577</v>
      </c>
      <c r="Q462" s="45" t="s">
        <v>1838</v>
      </c>
    </row>
    <row r="463" spans="1:17" ht="75" x14ac:dyDescent="0.25">
      <c r="A463" s="39">
        <f t="shared" si="6"/>
        <v>455</v>
      </c>
      <c r="B463" s="18">
        <v>42676</v>
      </c>
      <c r="C463" s="18">
        <v>42676</v>
      </c>
      <c r="D463" s="7">
        <v>1958</v>
      </c>
      <c r="E463" s="61">
        <v>238900.2</v>
      </c>
      <c r="F463" s="95">
        <v>0</v>
      </c>
      <c r="G463" s="25" t="s">
        <v>1562</v>
      </c>
      <c r="H463" s="25" t="s">
        <v>1562</v>
      </c>
      <c r="I463" s="10" t="s">
        <v>19</v>
      </c>
      <c r="J463" s="133" t="s">
        <v>988</v>
      </c>
      <c r="K463" s="131" t="s">
        <v>14</v>
      </c>
      <c r="L463" s="5" t="s">
        <v>14</v>
      </c>
      <c r="M463" s="16" t="s">
        <v>65</v>
      </c>
      <c r="N463" s="8" t="s">
        <v>1531</v>
      </c>
      <c r="O463" s="91" t="s">
        <v>1832</v>
      </c>
      <c r="P463" s="45" t="s">
        <v>540</v>
      </c>
      <c r="Q463" s="45" t="s">
        <v>1839</v>
      </c>
    </row>
    <row r="464" spans="1:17" ht="75" x14ac:dyDescent="0.25">
      <c r="A464" s="39">
        <f t="shared" si="6"/>
        <v>456</v>
      </c>
      <c r="B464" s="18">
        <v>42676</v>
      </c>
      <c r="C464" s="18">
        <v>42676</v>
      </c>
      <c r="D464" s="7">
        <v>34</v>
      </c>
      <c r="E464" s="61">
        <v>109016.31</v>
      </c>
      <c r="F464" s="95">
        <v>0</v>
      </c>
      <c r="G464" s="25" t="s">
        <v>1483</v>
      </c>
      <c r="H464" s="25" t="s">
        <v>1483</v>
      </c>
      <c r="I464" s="10" t="s">
        <v>118</v>
      </c>
      <c r="J464" s="133" t="s">
        <v>975</v>
      </c>
      <c r="K464" s="131" t="s">
        <v>14</v>
      </c>
      <c r="L464" s="5" t="s">
        <v>14</v>
      </c>
      <c r="M464" s="16" t="s">
        <v>1031</v>
      </c>
      <c r="N464" s="8" t="s">
        <v>510</v>
      </c>
      <c r="O464" s="91" t="s">
        <v>1833</v>
      </c>
      <c r="P464" s="45" t="s">
        <v>546</v>
      </c>
      <c r="Q464" s="45" t="s">
        <v>1836</v>
      </c>
    </row>
    <row r="465" spans="1:17" ht="75" x14ac:dyDescent="0.25">
      <c r="A465" s="39">
        <f t="shared" si="6"/>
        <v>457</v>
      </c>
      <c r="B465" s="18">
        <v>42676</v>
      </c>
      <c r="C465" s="18">
        <v>42676</v>
      </c>
      <c r="D465" s="7">
        <v>1960</v>
      </c>
      <c r="E465" s="61">
        <v>30000</v>
      </c>
      <c r="F465" s="95">
        <v>0</v>
      </c>
      <c r="G465" s="25" t="s">
        <v>84</v>
      </c>
      <c r="H465" s="25" t="s">
        <v>84</v>
      </c>
      <c r="I465" s="10" t="s">
        <v>19</v>
      </c>
      <c r="J465" s="133" t="s">
        <v>85</v>
      </c>
      <c r="K465" s="131" t="s">
        <v>14</v>
      </c>
      <c r="L465" s="5" t="s">
        <v>14</v>
      </c>
      <c r="M465" s="16" t="s">
        <v>86</v>
      </c>
      <c r="N465" s="8" t="s">
        <v>87</v>
      </c>
      <c r="O465" s="91" t="s">
        <v>1497</v>
      </c>
      <c r="P465" s="45" t="s">
        <v>551</v>
      </c>
      <c r="Q465" s="45" t="s">
        <v>1837</v>
      </c>
    </row>
    <row r="466" spans="1:17" ht="60" x14ac:dyDescent="0.25">
      <c r="A466" s="39">
        <f t="shared" si="6"/>
        <v>458</v>
      </c>
      <c r="B466" s="18">
        <v>42676</v>
      </c>
      <c r="C466" s="18">
        <v>42676</v>
      </c>
      <c r="D466" s="7">
        <v>1959</v>
      </c>
      <c r="E466" s="61">
        <v>168000</v>
      </c>
      <c r="F466" s="95">
        <v>0</v>
      </c>
      <c r="G466" s="25" t="s">
        <v>1600</v>
      </c>
      <c r="H466" s="25" t="s">
        <v>1600</v>
      </c>
      <c r="I466" s="10" t="s">
        <v>19</v>
      </c>
      <c r="J466" s="133" t="s">
        <v>1592</v>
      </c>
      <c r="K466" s="131" t="s">
        <v>14</v>
      </c>
      <c r="L466" s="5" t="s">
        <v>14</v>
      </c>
      <c r="M466" s="16" t="s">
        <v>917</v>
      </c>
      <c r="N466" s="8" t="s">
        <v>1599</v>
      </c>
      <c r="O466" s="91" t="s">
        <v>1834</v>
      </c>
      <c r="P466" s="45" t="s">
        <v>551</v>
      </c>
      <c r="Q466" s="45" t="s">
        <v>1835</v>
      </c>
    </row>
    <row r="467" spans="1:17" ht="75" x14ac:dyDescent="0.25">
      <c r="A467" s="39">
        <f t="shared" ref="A467:A530" si="7">A466+1</f>
        <v>459</v>
      </c>
      <c r="B467" s="18">
        <v>42677</v>
      </c>
      <c r="C467" s="18">
        <v>42677</v>
      </c>
      <c r="D467" s="7">
        <v>1956</v>
      </c>
      <c r="E467" s="61">
        <v>1286309.98</v>
      </c>
      <c r="F467" s="95">
        <v>0</v>
      </c>
      <c r="G467" s="25" t="s">
        <v>1271</v>
      </c>
      <c r="H467" s="25" t="s">
        <v>1271</v>
      </c>
      <c r="I467" s="10" t="s">
        <v>19</v>
      </c>
      <c r="J467" s="133" t="s">
        <v>54</v>
      </c>
      <c r="K467" s="131" t="s">
        <v>14</v>
      </c>
      <c r="L467" s="5" t="s">
        <v>14</v>
      </c>
      <c r="M467" s="16" t="s">
        <v>252</v>
      </c>
      <c r="N467" s="8" t="s">
        <v>1021</v>
      </c>
      <c r="O467" s="91" t="s">
        <v>1841</v>
      </c>
      <c r="P467" s="45" t="s">
        <v>551</v>
      </c>
      <c r="Q467" s="45" t="s">
        <v>1857</v>
      </c>
    </row>
    <row r="468" spans="1:17" ht="60" x14ac:dyDescent="0.25">
      <c r="A468" s="39">
        <f t="shared" si="7"/>
        <v>460</v>
      </c>
      <c r="B468" s="18">
        <v>42682</v>
      </c>
      <c r="C468" s="18">
        <v>42682</v>
      </c>
      <c r="D468" s="7">
        <v>4857</v>
      </c>
      <c r="E468" s="61">
        <v>176055.99</v>
      </c>
      <c r="F468" s="95">
        <v>0</v>
      </c>
      <c r="G468" s="25" t="s">
        <v>1855</v>
      </c>
      <c r="H468" s="25" t="s">
        <v>1855</v>
      </c>
      <c r="I468" s="10" t="s">
        <v>12</v>
      </c>
      <c r="J468" s="133" t="s">
        <v>1472</v>
      </c>
      <c r="K468" s="131" t="s">
        <v>14</v>
      </c>
      <c r="L468" s="5" t="s">
        <v>14</v>
      </c>
      <c r="M468" s="16" t="s">
        <v>1845</v>
      </c>
      <c r="N468" s="8" t="s">
        <v>1844</v>
      </c>
      <c r="O468" s="91" t="s">
        <v>1842</v>
      </c>
      <c r="P468" s="45" t="s">
        <v>551</v>
      </c>
      <c r="Q468" s="45" t="s">
        <v>1856</v>
      </c>
    </row>
    <row r="469" spans="1:17" ht="75" x14ac:dyDescent="0.25">
      <c r="A469" s="39">
        <f t="shared" si="7"/>
        <v>461</v>
      </c>
      <c r="B469" s="18">
        <v>42682</v>
      </c>
      <c r="C469" s="18">
        <v>42682</v>
      </c>
      <c r="D469" s="7">
        <v>4856</v>
      </c>
      <c r="E469" s="61">
        <v>315948.69</v>
      </c>
      <c r="F469" s="95">
        <v>0</v>
      </c>
      <c r="G469" s="25" t="s">
        <v>1575</v>
      </c>
      <c r="H469" s="25" t="s">
        <v>1575</v>
      </c>
      <c r="I469" s="10" t="s">
        <v>12</v>
      </c>
      <c r="J469" s="133" t="s">
        <v>1572</v>
      </c>
      <c r="K469" s="131" t="s">
        <v>14</v>
      </c>
      <c r="L469" s="5" t="s">
        <v>14</v>
      </c>
      <c r="M469" s="16" t="s">
        <v>1573</v>
      </c>
      <c r="N469" s="8" t="s">
        <v>470</v>
      </c>
      <c r="O469" s="91" t="s">
        <v>1843</v>
      </c>
      <c r="P469" s="45" t="s">
        <v>551</v>
      </c>
      <c r="Q469" s="45" t="s">
        <v>1854</v>
      </c>
    </row>
    <row r="470" spans="1:17" ht="75" x14ac:dyDescent="0.25">
      <c r="A470" s="39">
        <f t="shared" si="7"/>
        <v>462</v>
      </c>
      <c r="B470" s="18">
        <v>42683</v>
      </c>
      <c r="C470" s="18">
        <v>42683</v>
      </c>
      <c r="D470" s="7">
        <v>2039</v>
      </c>
      <c r="E470" s="61">
        <v>50000</v>
      </c>
      <c r="F470" s="95">
        <v>0</v>
      </c>
      <c r="G470" s="69" t="s">
        <v>417</v>
      </c>
      <c r="H470" s="69" t="s">
        <v>417</v>
      </c>
      <c r="I470" s="45" t="s">
        <v>387</v>
      </c>
      <c r="J470" s="133" t="s">
        <v>418</v>
      </c>
      <c r="K470" s="131" t="s">
        <v>14</v>
      </c>
      <c r="L470" s="5" t="s">
        <v>14</v>
      </c>
      <c r="M470" s="16" t="s">
        <v>65</v>
      </c>
      <c r="N470" s="8" t="s">
        <v>419</v>
      </c>
      <c r="O470" s="91" t="s">
        <v>1846</v>
      </c>
      <c r="P470" s="45" t="s">
        <v>551</v>
      </c>
      <c r="Q470" s="45" t="s">
        <v>1858</v>
      </c>
    </row>
    <row r="471" spans="1:17" ht="60" x14ac:dyDescent="0.25">
      <c r="A471" s="39">
        <f t="shared" si="7"/>
        <v>463</v>
      </c>
      <c r="B471" s="18">
        <v>42683</v>
      </c>
      <c r="C471" s="18">
        <v>42683</v>
      </c>
      <c r="D471" s="7">
        <v>2040</v>
      </c>
      <c r="E471" s="61">
        <v>681247.22</v>
      </c>
      <c r="F471" s="95">
        <v>0</v>
      </c>
      <c r="G471" s="25" t="s">
        <v>1485</v>
      </c>
      <c r="H471" s="25" t="s">
        <v>1485</v>
      </c>
      <c r="I471" s="10" t="s">
        <v>19</v>
      </c>
      <c r="J471" s="133" t="s">
        <v>1848</v>
      </c>
      <c r="K471" s="6" t="s">
        <v>26</v>
      </c>
      <c r="L471" s="5" t="s">
        <v>283</v>
      </c>
      <c r="M471" s="16"/>
      <c r="N471" s="8" t="s">
        <v>464</v>
      </c>
      <c r="O471" s="91" t="s">
        <v>1847</v>
      </c>
      <c r="P471" s="45" t="s">
        <v>550</v>
      </c>
      <c r="Q471" s="45" t="s">
        <v>1858</v>
      </c>
    </row>
    <row r="472" spans="1:17" ht="75" x14ac:dyDescent="0.25">
      <c r="A472" s="39">
        <f t="shared" si="7"/>
        <v>464</v>
      </c>
      <c r="B472" s="18">
        <v>42689</v>
      </c>
      <c r="C472" s="18">
        <v>42689</v>
      </c>
      <c r="D472" s="7">
        <v>2113</v>
      </c>
      <c r="E472" s="61">
        <v>144265.01</v>
      </c>
      <c r="F472" s="95">
        <v>0</v>
      </c>
      <c r="G472" s="25" t="s">
        <v>1861</v>
      </c>
      <c r="H472" s="25" t="s">
        <v>1861</v>
      </c>
      <c r="I472" s="10" t="s">
        <v>19</v>
      </c>
      <c r="J472" s="133" t="s">
        <v>1853</v>
      </c>
      <c r="K472" s="131" t="s">
        <v>14</v>
      </c>
      <c r="L472" s="5" t="s">
        <v>14</v>
      </c>
      <c r="M472" s="16" t="s">
        <v>1859</v>
      </c>
      <c r="N472" s="8" t="s">
        <v>213</v>
      </c>
      <c r="O472" s="91" t="s">
        <v>1849</v>
      </c>
      <c r="P472" s="45" t="s">
        <v>546</v>
      </c>
      <c r="Q472" s="45" t="s">
        <v>1862</v>
      </c>
    </row>
    <row r="473" spans="1:17" ht="75" x14ac:dyDescent="0.25">
      <c r="A473" s="39">
        <f t="shared" si="7"/>
        <v>465</v>
      </c>
      <c r="B473" s="18">
        <v>42689</v>
      </c>
      <c r="C473" s="18">
        <v>42689</v>
      </c>
      <c r="D473" s="7">
        <v>35</v>
      </c>
      <c r="E473" s="61">
        <v>957477.81</v>
      </c>
      <c r="F473" s="95">
        <v>0</v>
      </c>
      <c r="G473" s="25" t="s">
        <v>1756</v>
      </c>
      <c r="H473" s="25" t="s">
        <v>1756</v>
      </c>
      <c r="I473" s="10" t="s">
        <v>118</v>
      </c>
      <c r="J473" s="133" t="s">
        <v>1571</v>
      </c>
      <c r="K473" s="131" t="s">
        <v>14</v>
      </c>
      <c r="L473" s="5" t="s">
        <v>14</v>
      </c>
      <c r="M473" s="16" t="s">
        <v>1020</v>
      </c>
      <c r="N473" s="8" t="s">
        <v>1755</v>
      </c>
      <c r="O473" s="91" t="s">
        <v>1850</v>
      </c>
      <c r="P473" s="45" t="s">
        <v>551</v>
      </c>
      <c r="Q473" s="45" t="s">
        <v>1863</v>
      </c>
    </row>
    <row r="474" spans="1:17" ht="60" x14ac:dyDescent="0.25">
      <c r="A474" s="39">
        <f t="shared" si="7"/>
        <v>466</v>
      </c>
      <c r="B474" s="18">
        <v>42689</v>
      </c>
      <c r="C474" s="18">
        <v>42689</v>
      </c>
      <c r="D474" s="7">
        <v>2111</v>
      </c>
      <c r="E474" s="61">
        <v>1107000</v>
      </c>
      <c r="F474" s="95">
        <v>0</v>
      </c>
      <c r="G474" s="25" t="s">
        <v>1284</v>
      </c>
      <c r="H474" s="25" t="s">
        <v>1284</v>
      </c>
      <c r="I474" s="10" t="s">
        <v>19</v>
      </c>
      <c r="J474" s="133" t="s">
        <v>1283</v>
      </c>
      <c r="K474" s="131" t="s">
        <v>14</v>
      </c>
      <c r="L474" s="5" t="s">
        <v>14</v>
      </c>
      <c r="M474" s="16" t="s">
        <v>1286</v>
      </c>
      <c r="N474" s="8" t="s">
        <v>443</v>
      </c>
      <c r="O474" s="91" t="s">
        <v>1851</v>
      </c>
      <c r="P474" s="45" t="s">
        <v>551</v>
      </c>
      <c r="Q474" s="45" t="s">
        <v>1864</v>
      </c>
    </row>
    <row r="475" spans="1:17" ht="60" x14ac:dyDescent="0.25">
      <c r="A475" s="39">
        <f t="shared" si="7"/>
        <v>467</v>
      </c>
      <c r="B475" s="18">
        <v>42689</v>
      </c>
      <c r="C475" s="18">
        <v>42689</v>
      </c>
      <c r="D475" s="7">
        <v>2112</v>
      </c>
      <c r="E475" s="61">
        <v>211803.4</v>
      </c>
      <c r="F475" s="95">
        <v>0</v>
      </c>
      <c r="G475" s="25" t="s">
        <v>1272</v>
      </c>
      <c r="H475" s="25" t="s">
        <v>1272</v>
      </c>
      <c r="I475" s="10" t="s">
        <v>19</v>
      </c>
      <c r="J475" s="133" t="s">
        <v>1221</v>
      </c>
      <c r="K475" s="131" t="s">
        <v>1223</v>
      </c>
      <c r="L475" s="5" t="s">
        <v>1222</v>
      </c>
      <c r="M475" s="16" t="s">
        <v>1860</v>
      </c>
      <c r="N475" s="8" t="s">
        <v>218</v>
      </c>
      <c r="O475" s="91" t="s">
        <v>1852</v>
      </c>
      <c r="P475" s="45" t="s">
        <v>551</v>
      </c>
      <c r="Q475" s="45" t="s">
        <v>1865</v>
      </c>
    </row>
    <row r="476" spans="1:17" ht="75" x14ac:dyDescent="0.25">
      <c r="A476" s="39">
        <f t="shared" si="7"/>
        <v>468</v>
      </c>
      <c r="B476" s="18">
        <v>42690</v>
      </c>
      <c r="C476" s="18">
        <v>42690</v>
      </c>
      <c r="D476" s="7">
        <v>2115</v>
      </c>
      <c r="E476" s="61">
        <v>501574.22</v>
      </c>
      <c r="F476" s="95">
        <v>0</v>
      </c>
      <c r="G476" s="25" t="s">
        <v>1048</v>
      </c>
      <c r="H476" s="25" t="s">
        <v>1048</v>
      </c>
      <c r="I476" s="10" t="s">
        <v>19</v>
      </c>
      <c r="J476" s="133" t="s">
        <v>996</v>
      </c>
      <c r="K476" s="131" t="s">
        <v>14</v>
      </c>
      <c r="L476" s="5" t="s">
        <v>14</v>
      </c>
      <c r="M476" s="16" t="s">
        <v>208</v>
      </c>
      <c r="N476" s="8" t="s">
        <v>1026</v>
      </c>
      <c r="O476" s="91" t="s">
        <v>1866</v>
      </c>
      <c r="P476" s="45" t="s">
        <v>540</v>
      </c>
      <c r="Q476" s="45" t="s">
        <v>1868</v>
      </c>
    </row>
    <row r="477" spans="1:17" ht="60" x14ac:dyDescent="0.25">
      <c r="A477" s="39">
        <f t="shared" si="7"/>
        <v>469</v>
      </c>
      <c r="B477" s="18">
        <v>42690</v>
      </c>
      <c r="C477" s="18">
        <v>42690</v>
      </c>
      <c r="D477" s="7">
        <v>2114</v>
      </c>
      <c r="E477" s="61">
        <v>36288</v>
      </c>
      <c r="F477" s="95">
        <v>0</v>
      </c>
      <c r="G477" s="25" t="s">
        <v>1580</v>
      </c>
      <c r="H477" s="25" t="s">
        <v>1580</v>
      </c>
      <c r="I477" s="10" t="s">
        <v>19</v>
      </c>
      <c r="J477" s="133" t="s">
        <v>1508</v>
      </c>
      <c r="K477" s="131" t="s">
        <v>14</v>
      </c>
      <c r="L477" s="5" t="s">
        <v>14</v>
      </c>
      <c r="M477" s="16" t="s">
        <v>1528</v>
      </c>
      <c r="N477" s="8" t="s">
        <v>229</v>
      </c>
      <c r="O477" s="91" t="s">
        <v>1867</v>
      </c>
      <c r="P477" s="45" t="s">
        <v>540</v>
      </c>
      <c r="Q477" s="45" t="s">
        <v>1869</v>
      </c>
    </row>
    <row r="478" spans="1:17" ht="60" x14ac:dyDescent="0.25">
      <c r="A478" s="39">
        <f t="shared" si="7"/>
        <v>470</v>
      </c>
      <c r="B478" s="18">
        <v>42692</v>
      </c>
      <c r="C478" s="18">
        <v>42692</v>
      </c>
      <c r="D478" s="7">
        <v>37</v>
      </c>
      <c r="E478" s="61">
        <v>134351.51999999999</v>
      </c>
      <c r="F478" s="95">
        <v>0</v>
      </c>
      <c r="G478" s="25" t="s">
        <v>1895</v>
      </c>
      <c r="H478" s="25" t="s">
        <v>1895</v>
      </c>
      <c r="I478" s="10" t="s">
        <v>118</v>
      </c>
      <c r="J478" s="133" t="s">
        <v>983</v>
      </c>
      <c r="K478" s="131" t="s">
        <v>14</v>
      </c>
      <c r="L478" s="5" t="s">
        <v>14</v>
      </c>
      <c r="M478" s="16" t="s">
        <v>1017</v>
      </c>
      <c r="N478" s="8" t="s">
        <v>1875</v>
      </c>
      <c r="O478" s="91" t="s">
        <v>1870</v>
      </c>
      <c r="P478" s="45" t="s">
        <v>562</v>
      </c>
      <c r="Q478" s="45" t="s">
        <v>1879</v>
      </c>
    </row>
    <row r="479" spans="1:17" ht="60" x14ac:dyDescent="0.25">
      <c r="A479" s="39">
        <f t="shared" si="7"/>
        <v>471</v>
      </c>
      <c r="B479" s="18">
        <v>42692</v>
      </c>
      <c r="C479" s="18">
        <v>42692</v>
      </c>
      <c r="D479" s="7">
        <v>38</v>
      </c>
      <c r="E479" s="61">
        <v>109599.66</v>
      </c>
      <c r="F479" s="95">
        <v>0</v>
      </c>
      <c r="G479" s="25" t="s">
        <v>1897</v>
      </c>
      <c r="H479" s="25" t="s">
        <v>1897</v>
      </c>
      <c r="I479" s="10" t="s">
        <v>118</v>
      </c>
      <c r="J479" s="133" t="s">
        <v>1873</v>
      </c>
      <c r="K479" s="131" t="s">
        <v>14</v>
      </c>
      <c r="L479" s="5" t="s">
        <v>14</v>
      </c>
      <c r="M479" s="16" t="s">
        <v>1699</v>
      </c>
      <c r="N479" s="8" t="s">
        <v>1876</v>
      </c>
      <c r="O479" s="91" t="s">
        <v>1871</v>
      </c>
      <c r="P479" s="45" t="s">
        <v>577</v>
      </c>
      <c r="Q479" s="45" t="s">
        <v>1881</v>
      </c>
    </row>
    <row r="480" spans="1:17" ht="60" x14ac:dyDescent="0.25">
      <c r="A480" s="39">
        <f t="shared" si="7"/>
        <v>472</v>
      </c>
      <c r="B480" s="18">
        <v>42692</v>
      </c>
      <c r="C480" s="18">
        <v>42692</v>
      </c>
      <c r="D480" s="7">
        <v>2166</v>
      </c>
      <c r="E480" s="61">
        <v>157893.6</v>
      </c>
      <c r="F480" s="95">
        <v>0</v>
      </c>
      <c r="G480" s="25" t="s">
        <v>1896</v>
      </c>
      <c r="H480" s="25" t="s">
        <v>1896</v>
      </c>
      <c r="I480" s="10" t="s">
        <v>19</v>
      </c>
      <c r="J480" s="133" t="s">
        <v>1874</v>
      </c>
      <c r="K480" s="131" t="s">
        <v>14</v>
      </c>
      <c r="L480" s="5" t="s">
        <v>14</v>
      </c>
      <c r="M480" s="16" t="s">
        <v>1877</v>
      </c>
      <c r="N480" s="8" t="s">
        <v>1878</v>
      </c>
      <c r="O480" s="91" t="s">
        <v>1872</v>
      </c>
      <c r="P480" s="45" t="s">
        <v>577</v>
      </c>
      <c r="Q480" s="45" t="s">
        <v>1880</v>
      </c>
    </row>
    <row r="481" spans="1:17" ht="75" x14ac:dyDescent="0.25">
      <c r="A481" s="39">
        <f t="shared" si="7"/>
        <v>473</v>
      </c>
      <c r="B481" s="18">
        <v>42692</v>
      </c>
      <c r="C481" s="18">
        <v>42695</v>
      </c>
      <c r="D481" s="7">
        <v>36</v>
      </c>
      <c r="E481" s="61">
        <v>491000</v>
      </c>
      <c r="F481" s="95">
        <v>0</v>
      </c>
      <c r="G481" s="58" t="s">
        <v>1489</v>
      </c>
      <c r="H481" s="58" t="s">
        <v>1489</v>
      </c>
      <c r="I481" s="45" t="s">
        <v>118</v>
      </c>
      <c r="J481" s="133" t="s">
        <v>1246</v>
      </c>
      <c r="K481" s="6" t="s">
        <v>14</v>
      </c>
      <c r="L481" s="5" t="s">
        <v>14</v>
      </c>
      <c r="M481" s="16" t="s">
        <v>65</v>
      </c>
      <c r="N481" s="8" t="s">
        <v>1490</v>
      </c>
      <c r="O481" s="91" t="s">
        <v>1914</v>
      </c>
      <c r="P481" s="45" t="s">
        <v>551</v>
      </c>
      <c r="Q481" s="45" t="s">
        <v>1915</v>
      </c>
    </row>
    <row r="482" spans="1:17" ht="75" x14ac:dyDescent="0.25">
      <c r="A482" s="39">
        <f t="shared" si="7"/>
        <v>474</v>
      </c>
      <c r="B482" s="18">
        <v>42698</v>
      </c>
      <c r="C482" s="18">
        <v>42698</v>
      </c>
      <c r="D482" s="7">
        <v>2180</v>
      </c>
      <c r="E482" s="61">
        <v>317388.13</v>
      </c>
      <c r="F482" s="95">
        <v>0</v>
      </c>
      <c r="G482" s="25" t="s">
        <v>423</v>
      </c>
      <c r="H482" s="25" t="s">
        <v>423</v>
      </c>
      <c r="I482" s="10" t="s">
        <v>19</v>
      </c>
      <c r="J482" s="133" t="s">
        <v>1676</v>
      </c>
      <c r="K482" s="131" t="s">
        <v>14</v>
      </c>
      <c r="L482" s="5" t="s">
        <v>14</v>
      </c>
      <c r="M482" s="16" t="s">
        <v>65</v>
      </c>
      <c r="N482" s="8" t="s">
        <v>425</v>
      </c>
      <c r="O482" s="91" t="s">
        <v>1882</v>
      </c>
      <c r="P482" s="45" t="s">
        <v>562</v>
      </c>
      <c r="Q482" s="45" t="s">
        <v>1913</v>
      </c>
    </row>
    <row r="483" spans="1:17" ht="75" x14ac:dyDescent="0.25">
      <c r="A483" s="39">
        <f t="shared" si="7"/>
        <v>475</v>
      </c>
      <c r="B483" s="18">
        <v>42698</v>
      </c>
      <c r="C483" s="18">
        <v>42698</v>
      </c>
      <c r="D483" s="7">
        <v>2181</v>
      </c>
      <c r="E483" s="61">
        <v>50000</v>
      </c>
      <c r="F483" s="95">
        <v>0</v>
      </c>
      <c r="G483" s="25" t="s">
        <v>84</v>
      </c>
      <c r="H483" s="25" t="s">
        <v>84</v>
      </c>
      <c r="I483" s="10" t="s">
        <v>19</v>
      </c>
      <c r="J483" s="133" t="s">
        <v>85</v>
      </c>
      <c r="K483" s="131" t="s">
        <v>14</v>
      </c>
      <c r="L483" s="5" t="s">
        <v>14</v>
      </c>
      <c r="M483" s="16" t="s">
        <v>86</v>
      </c>
      <c r="N483" s="8" t="s">
        <v>87</v>
      </c>
      <c r="O483" s="91" t="s">
        <v>1497</v>
      </c>
      <c r="P483" s="45" t="s">
        <v>551</v>
      </c>
      <c r="Q483" s="45" t="s">
        <v>1911</v>
      </c>
    </row>
    <row r="484" spans="1:17" ht="60" x14ac:dyDescent="0.25">
      <c r="A484" s="39">
        <f t="shared" si="7"/>
        <v>476</v>
      </c>
      <c r="B484" s="18">
        <v>42698</v>
      </c>
      <c r="C484" s="18">
        <v>42698</v>
      </c>
      <c r="D484" s="7">
        <v>2182</v>
      </c>
      <c r="E484" s="61">
        <v>639478.5</v>
      </c>
      <c r="F484" s="95">
        <v>0</v>
      </c>
      <c r="G484" s="58" t="s">
        <v>738</v>
      </c>
      <c r="H484" s="11" t="s">
        <v>738</v>
      </c>
      <c r="I484" s="45" t="s">
        <v>387</v>
      </c>
      <c r="J484" s="133" t="s">
        <v>1002</v>
      </c>
      <c r="K484" s="131" t="s">
        <v>14</v>
      </c>
      <c r="L484" s="5" t="s">
        <v>14</v>
      </c>
      <c r="M484" s="16" t="s">
        <v>767</v>
      </c>
      <c r="N484" s="8" t="s">
        <v>770</v>
      </c>
      <c r="O484" s="91" t="s">
        <v>1883</v>
      </c>
      <c r="P484" s="45" t="s">
        <v>577</v>
      </c>
      <c r="Q484" s="45" t="s">
        <v>1910</v>
      </c>
    </row>
    <row r="485" spans="1:17" ht="60" x14ac:dyDescent="0.25">
      <c r="A485" s="39">
        <f t="shared" si="7"/>
        <v>477</v>
      </c>
      <c r="B485" s="18">
        <v>42699</v>
      </c>
      <c r="C485" s="18">
        <v>42699</v>
      </c>
      <c r="D485" s="7">
        <v>2183</v>
      </c>
      <c r="E485" s="61">
        <v>474103</v>
      </c>
      <c r="F485" s="95">
        <v>0</v>
      </c>
      <c r="G485" s="25" t="s">
        <v>431</v>
      </c>
      <c r="H485" s="25" t="s">
        <v>431</v>
      </c>
      <c r="I485" s="10" t="s">
        <v>19</v>
      </c>
      <c r="J485" s="133" t="s">
        <v>816</v>
      </c>
      <c r="K485" s="131" t="s">
        <v>14</v>
      </c>
      <c r="L485" s="5" t="s">
        <v>14</v>
      </c>
      <c r="M485" s="16" t="s">
        <v>1701</v>
      </c>
      <c r="N485" s="8" t="s">
        <v>434</v>
      </c>
      <c r="O485" s="91" t="s">
        <v>1884</v>
      </c>
      <c r="P485" s="45" t="s">
        <v>540</v>
      </c>
      <c r="Q485" s="45" t="s">
        <v>1912</v>
      </c>
    </row>
    <row r="486" spans="1:17" ht="75" x14ac:dyDescent="0.25">
      <c r="A486" s="39">
        <f t="shared" si="7"/>
        <v>478</v>
      </c>
      <c r="B486" s="18">
        <v>42702</v>
      </c>
      <c r="C486" s="18">
        <v>42702</v>
      </c>
      <c r="D486" s="7">
        <v>39</v>
      </c>
      <c r="E486" s="61">
        <v>213501.54</v>
      </c>
      <c r="F486" s="95">
        <v>0</v>
      </c>
      <c r="G486" s="25" t="s">
        <v>409</v>
      </c>
      <c r="H486" s="25" t="s">
        <v>409</v>
      </c>
      <c r="I486" s="10" t="s">
        <v>118</v>
      </c>
      <c r="J486" s="133" t="s">
        <v>410</v>
      </c>
      <c r="K486" s="131" t="s">
        <v>14</v>
      </c>
      <c r="L486" s="5" t="s">
        <v>14</v>
      </c>
      <c r="M486" s="16" t="s">
        <v>1373</v>
      </c>
      <c r="N486" s="8" t="s">
        <v>121</v>
      </c>
      <c r="O486" s="91" t="s">
        <v>1885</v>
      </c>
      <c r="P486" s="45" t="s">
        <v>551</v>
      </c>
      <c r="Q486" s="45" t="s">
        <v>1900</v>
      </c>
    </row>
    <row r="487" spans="1:17" ht="60" x14ac:dyDescent="0.25">
      <c r="A487" s="39">
        <f t="shared" si="7"/>
        <v>479</v>
      </c>
      <c r="B487" s="18">
        <v>42703</v>
      </c>
      <c r="C487" s="18">
        <v>42703</v>
      </c>
      <c r="D487" s="7">
        <v>2184</v>
      </c>
      <c r="E487" s="61">
        <v>14330.79</v>
      </c>
      <c r="F487" s="95">
        <v>0</v>
      </c>
      <c r="G487" s="25" t="s">
        <v>1048</v>
      </c>
      <c r="H487" s="25" t="s">
        <v>1048</v>
      </c>
      <c r="I487" s="10" t="s">
        <v>19</v>
      </c>
      <c r="J487" s="133" t="s">
        <v>1510</v>
      </c>
      <c r="K487" s="131" t="s">
        <v>14</v>
      </c>
      <c r="L487" s="5" t="s">
        <v>14</v>
      </c>
      <c r="M487" s="16" t="s">
        <v>208</v>
      </c>
      <c r="N487" s="8" t="s">
        <v>1026</v>
      </c>
      <c r="O487" s="91" t="s">
        <v>1886</v>
      </c>
      <c r="P487" s="45" t="s">
        <v>957</v>
      </c>
      <c r="Q487" s="45" t="s">
        <v>1908</v>
      </c>
    </row>
    <row r="488" spans="1:17" ht="60" x14ac:dyDescent="0.25">
      <c r="A488" s="39">
        <f t="shared" si="7"/>
        <v>480</v>
      </c>
      <c r="B488" s="18">
        <v>42703</v>
      </c>
      <c r="C488" s="18">
        <v>42703</v>
      </c>
      <c r="D488" s="7">
        <v>2185</v>
      </c>
      <c r="E488" s="61">
        <v>283608.65000000002</v>
      </c>
      <c r="F488" s="95">
        <v>0</v>
      </c>
      <c r="G488" s="25" t="s">
        <v>239</v>
      </c>
      <c r="H488" s="25" t="s">
        <v>239</v>
      </c>
      <c r="I488" s="10" t="s">
        <v>19</v>
      </c>
      <c r="J488" s="133" t="s">
        <v>240</v>
      </c>
      <c r="K488" s="131" t="s">
        <v>14</v>
      </c>
      <c r="L488" s="5" t="s">
        <v>14</v>
      </c>
      <c r="M488" s="16" t="s">
        <v>180</v>
      </c>
      <c r="N488" s="8" t="s">
        <v>241</v>
      </c>
      <c r="O488" s="91" t="s">
        <v>1887</v>
      </c>
      <c r="P488" s="45" t="s">
        <v>562</v>
      </c>
      <c r="Q488" s="45" t="s">
        <v>1907</v>
      </c>
    </row>
    <row r="489" spans="1:17" ht="60" x14ac:dyDescent="0.25">
      <c r="A489" s="39">
        <f t="shared" si="7"/>
        <v>481</v>
      </c>
      <c r="B489" s="18">
        <v>42703</v>
      </c>
      <c r="C489" s="18">
        <v>42703</v>
      </c>
      <c r="D489" s="7">
        <v>2186</v>
      </c>
      <c r="E489" s="61">
        <v>350000</v>
      </c>
      <c r="F489" s="95">
        <v>0</v>
      </c>
      <c r="G489" s="25" t="s">
        <v>1713</v>
      </c>
      <c r="H489" s="25" t="s">
        <v>1713</v>
      </c>
      <c r="I489" s="10" t="s">
        <v>19</v>
      </c>
      <c r="J489" s="133" t="s">
        <v>1667</v>
      </c>
      <c r="K489" s="139" t="s">
        <v>1223</v>
      </c>
      <c r="L489" s="5" t="s">
        <v>1222</v>
      </c>
      <c r="M489" s="16" t="s">
        <v>1711</v>
      </c>
      <c r="N489" s="8" t="s">
        <v>393</v>
      </c>
      <c r="O489" s="91" t="s">
        <v>1888</v>
      </c>
      <c r="P489" s="45" t="s">
        <v>551</v>
      </c>
      <c r="Q489" s="45" t="s">
        <v>1909</v>
      </c>
    </row>
    <row r="490" spans="1:17" ht="60" x14ac:dyDescent="0.25">
      <c r="A490" s="39">
        <f t="shared" si="7"/>
        <v>482</v>
      </c>
      <c r="B490" s="18">
        <v>42703</v>
      </c>
      <c r="C490" s="18">
        <v>42703</v>
      </c>
      <c r="D490" s="7">
        <v>2187</v>
      </c>
      <c r="E490" s="61">
        <v>324699.77</v>
      </c>
      <c r="F490" s="95">
        <v>0</v>
      </c>
      <c r="G490" s="25" t="s">
        <v>18</v>
      </c>
      <c r="H490" s="25" t="s">
        <v>18</v>
      </c>
      <c r="I490" s="10" t="s">
        <v>19</v>
      </c>
      <c r="J490" s="133" t="s">
        <v>166</v>
      </c>
      <c r="K490" s="6" t="s">
        <v>14</v>
      </c>
      <c r="L490" s="5" t="s">
        <v>14</v>
      </c>
      <c r="M490" s="16" t="s">
        <v>1033</v>
      </c>
      <c r="N490" s="8" t="s">
        <v>21</v>
      </c>
      <c r="O490" s="91" t="s">
        <v>1889</v>
      </c>
      <c r="P490" s="45" t="s">
        <v>551</v>
      </c>
      <c r="Q490" s="45" t="s">
        <v>1901</v>
      </c>
    </row>
    <row r="491" spans="1:17" ht="60" x14ac:dyDescent="0.25">
      <c r="A491" s="39">
        <f t="shared" si="7"/>
        <v>483</v>
      </c>
      <c r="B491" s="18">
        <v>42703</v>
      </c>
      <c r="C491" s="18">
        <v>42703</v>
      </c>
      <c r="D491" s="7">
        <v>5311</v>
      </c>
      <c r="E491" s="61">
        <v>171500</v>
      </c>
      <c r="F491" s="95">
        <v>0</v>
      </c>
      <c r="G491" s="25" t="s">
        <v>1696</v>
      </c>
      <c r="H491" s="25" t="s">
        <v>1696</v>
      </c>
      <c r="I491" s="10" t="s">
        <v>12</v>
      </c>
      <c r="J491" s="133" t="s">
        <v>274</v>
      </c>
      <c r="K491" s="131" t="s">
        <v>14</v>
      </c>
      <c r="L491" s="5" t="s">
        <v>14</v>
      </c>
      <c r="M491" s="16" t="s">
        <v>1695</v>
      </c>
      <c r="N491" s="8" t="s">
        <v>501</v>
      </c>
      <c r="O491" s="91" t="s">
        <v>1890</v>
      </c>
      <c r="P491" s="45" t="s">
        <v>540</v>
      </c>
      <c r="Q491" s="45" t="s">
        <v>1967</v>
      </c>
    </row>
    <row r="492" spans="1:17" ht="90" x14ac:dyDescent="0.25">
      <c r="A492" s="39">
        <f t="shared" si="7"/>
        <v>484</v>
      </c>
      <c r="B492" s="18">
        <v>42703</v>
      </c>
      <c r="C492" s="18">
        <v>42703</v>
      </c>
      <c r="D492" s="7">
        <v>2188</v>
      </c>
      <c r="E492" s="61">
        <v>652649.73</v>
      </c>
      <c r="F492" s="95">
        <v>0</v>
      </c>
      <c r="G492" s="92" t="s">
        <v>947</v>
      </c>
      <c r="H492" s="25" t="s">
        <v>947</v>
      </c>
      <c r="I492" s="20" t="s">
        <v>387</v>
      </c>
      <c r="J492" s="133" t="s">
        <v>824</v>
      </c>
      <c r="K492" s="6" t="s">
        <v>14</v>
      </c>
      <c r="L492" s="5" t="s">
        <v>14</v>
      </c>
      <c r="M492" s="16" t="s">
        <v>867</v>
      </c>
      <c r="N492" s="8" t="s">
        <v>948</v>
      </c>
      <c r="O492" s="91" t="s">
        <v>1891</v>
      </c>
      <c r="P492" s="45" t="s">
        <v>551</v>
      </c>
      <c r="Q492" s="45" t="s">
        <v>1905</v>
      </c>
    </row>
    <row r="493" spans="1:17" ht="60" x14ac:dyDescent="0.25">
      <c r="A493" s="39">
        <f t="shared" si="7"/>
        <v>485</v>
      </c>
      <c r="B493" s="18">
        <v>42703</v>
      </c>
      <c r="C493" s="18">
        <v>42703</v>
      </c>
      <c r="D493" s="7">
        <v>2189</v>
      </c>
      <c r="E493" s="61">
        <v>108752</v>
      </c>
      <c r="F493" s="95">
        <v>0</v>
      </c>
      <c r="G493" s="25" t="s">
        <v>431</v>
      </c>
      <c r="H493" s="25" t="s">
        <v>431</v>
      </c>
      <c r="I493" s="10" t="s">
        <v>19</v>
      </c>
      <c r="J493" s="133" t="s">
        <v>1681</v>
      </c>
      <c r="K493" s="131" t="s">
        <v>14</v>
      </c>
      <c r="L493" s="5" t="s">
        <v>14</v>
      </c>
      <c r="M493" s="16" t="s">
        <v>1701</v>
      </c>
      <c r="N493" s="8" t="s">
        <v>434</v>
      </c>
      <c r="O493" s="91" t="s">
        <v>1892</v>
      </c>
      <c r="P493" s="45" t="s">
        <v>540</v>
      </c>
      <c r="Q493" s="45" t="s">
        <v>1906</v>
      </c>
    </row>
    <row r="494" spans="1:17" ht="90" x14ac:dyDescent="0.25">
      <c r="A494" s="39">
        <f t="shared" si="7"/>
        <v>486</v>
      </c>
      <c r="B494" s="18">
        <v>42703</v>
      </c>
      <c r="C494" s="18">
        <v>42703</v>
      </c>
      <c r="D494" s="7">
        <v>2190</v>
      </c>
      <c r="E494" s="61">
        <v>132000</v>
      </c>
      <c r="F494" s="95">
        <v>0</v>
      </c>
      <c r="G494" s="58" t="s">
        <v>436</v>
      </c>
      <c r="H494" s="58" t="s">
        <v>436</v>
      </c>
      <c r="I494" s="45" t="s">
        <v>19</v>
      </c>
      <c r="J494" s="133" t="s">
        <v>437</v>
      </c>
      <c r="K494" s="131" t="s">
        <v>14</v>
      </c>
      <c r="L494" s="5" t="s">
        <v>14</v>
      </c>
      <c r="M494" s="16" t="s">
        <v>867</v>
      </c>
      <c r="N494" s="8" t="s">
        <v>439</v>
      </c>
      <c r="O494" s="91" t="s">
        <v>1893</v>
      </c>
      <c r="P494" s="45" t="s">
        <v>551</v>
      </c>
      <c r="Q494" s="45" t="s">
        <v>1903</v>
      </c>
    </row>
    <row r="495" spans="1:17" ht="75" x14ac:dyDescent="0.25">
      <c r="A495" s="39">
        <f t="shared" si="7"/>
        <v>487</v>
      </c>
      <c r="B495" s="18">
        <v>42703</v>
      </c>
      <c r="C495" s="18">
        <v>42703</v>
      </c>
      <c r="D495" s="7">
        <v>2191</v>
      </c>
      <c r="E495" s="61">
        <v>215425.79</v>
      </c>
      <c r="F495" s="95">
        <v>0</v>
      </c>
      <c r="G495" s="25" t="s">
        <v>941</v>
      </c>
      <c r="H495" s="25" t="s">
        <v>941</v>
      </c>
      <c r="I495" s="10" t="s">
        <v>387</v>
      </c>
      <c r="J495" s="133" t="s">
        <v>822</v>
      </c>
      <c r="K495" s="131" t="s">
        <v>14</v>
      </c>
      <c r="L495" s="5" t="s">
        <v>14</v>
      </c>
      <c r="M495" s="16" t="s">
        <v>322</v>
      </c>
      <c r="N495" s="8" t="s">
        <v>148</v>
      </c>
      <c r="O495" s="91" t="s">
        <v>1894</v>
      </c>
      <c r="P495" s="45" t="s">
        <v>540</v>
      </c>
      <c r="Q495" s="45" t="s">
        <v>1902</v>
      </c>
    </row>
    <row r="496" spans="1:17" ht="60" x14ac:dyDescent="0.25">
      <c r="A496" s="39">
        <f t="shared" si="7"/>
        <v>488</v>
      </c>
      <c r="B496" s="18">
        <v>42705</v>
      </c>
      <c r="C496" s="18">
        <v>42705</v>
      </c>
      <c r="D496" s="7">
        <v>2200</v>
      </c>
      <c r="E496" s="61">
        <v>9277.14</v>
      </c>
      <c r="F496" s="95">
        <v>0</v>
      </c>
      <c r="G496" s="25" t="s">
        <v>18</v>
      </c>
      <c r="H496" s="25" t="s">
        <v>18</v>
      </c>
      <c r="I496" s="10" t="s">
        <v>19</v>
      </c>
      <c r="J496" s="133" t="s">
        <v>1510</v>
      </c>
      <c r="K496" s="131" t="s">
        <v>14</v>
      </c>
      <c r="L496" s="5" t="s">
        <v>14</v>
      </c>
      <c r="M496" s="16" t="s">
        <v>1033</v>
      </c>
      <c r="N496" s="8" t="s">
        <v>21</v>
      </c>
      <c r="O496" s="91" t="s">
        <v>1918</v>
      </c>
      <c r="P496" s="45" t="s">
        <v>957</v>
      </c>
      <c r="Q496" s="45" t="s">
        <v>1928</v>
      </c>
    </row>
    <row r="497" spans="1:17" ht="75" x14ac:dyDescent="0.25">
      <c r="A497" s="39">
        <f t="shared" si="7"/>
        <v>489</v>
      </c>
      <c r="B497" s="18">
        <v>42705</v>
      </c>
      <c r="C497" s="18">
        <v>42705</v>
      </c>
      <c r="D497" s="7">
        <v>2201</v>
      </c>
      <c r="E497" s="61">
        <v>3840</v>
      </c>
      <c r="F497" s="95">
        <v>0</v>
      </c>
      <c r="G497" s="92" t="s">
        <v>1552</v>
      </c>
      <c r="H497" s="11" t="s">
        <v>963</v>
      </c>
      <c r="I497" s="10" t="s">
        <v>387</v>
      </c>
      <c r="J497" s="133" t="s">
        <v>1514</v>
      </c>
      <c r="K497" s="131" t="s">
        <v>14</v>
      </c>
      <c r="L497" s="5" t="s">
        <v>14</v>
      </c>
      <c r="M497" s="16" t="s">
        <v>960</v>
      </c>
      <c r="N497" s="8" t="s">
        <v>961</v>
      </c>
      <c r="O497" s="91" t="s">
        <v>1919</v>
      </c>
      <c r="P497" s="45" t="s">
        <v>573</v>
      </c>
      <c r="Q497" s="45" t="s">
        <v>1929</v>
      </c>
    </row>
    <row r="498" spans="1:17" ht="75" x14ac:dyDescent="0.25">
      <c r="A498" s="39">
        <f t="shared" si="7"/>
        <v>490</v>
      </c>
      <c r="B498" s="18">
        <v>42705</v>
      </c>
      <c r="C498" s="18">
        <v>42705</v>
      </c>
      <c r="D498" s="7">
        <v>2202</v>
      </c>
      <c r="E498" s="61">
        <v>24550.89</v>
      </c>
      <c r="F498" s="95">
        <v>0</v>
      </c>
      <c r="G498" s="92" t="s">
        <v>1552</v>
      </c>
      <c r="H498" s="11" t="s">
        <v>963</v>
      </c>
      <c r="I498" s="10" t="s">
        <v>387</v>
      </c>
      <c r="J498" s="133" t="s">
        <v>257</v>
      </c>
      <c r="K498" s="131" t="s">
        <v>14</v>
      </c>
      <c r="L498" s="5" t="s">
        <v>14</v>
      </c>
      <c r="M498" s="16" t="s">
        <v>960</v>
      </c>
      <c r="N498" s="8" t="s">
        <v>961</v>
      </c>
      <c r="O498" s="91" t="s">
        <v>1920</v>
      </c>
      <c r="P498" s="45" t="s">
        <v>957</v>
      </c>
      <c r="Q498" s="45" t="s">
        <v>1930</v>
      </c>
    </row>
    <row r="499" spans="1:17" ht="75" x14ac:dyDescent="0.25">
      <c r="A499" s="39">
        <f t="shared" si="7"/>
        <v>491</v>
      </c>
      <c r="B499" s="18">
        <v>42705</v>
      </c>
      <c r="C499" s="18">
        <v>42705</v>
      </c>
      <c r="D499" s="7">
        <v>2203</v>
      </c>
      <c r="E499" s="61">
        <v>39160.379999999997</v>
      </c>
      <c r="F499" s="95">
        <v>0</v>
      </c>
      <c r="G499" s="92" t="s">
        <v>1552</v>
      </c>
      <c r="H499" s="11" t="s">
        <v>963</v>
      </c>
      <c r="I499" s="10" t="s">
        <v>387</v>
      </c>
      <c r="J499" s="133" t="s">
        <v>257</v>
      </c>
      <c r="K499" s="131" t="s">
        <v>14</v>
      </c>
      <c r="L499" s="5" t="s">
        <v>14</v>
      </c>
      <c r="M499" s="16" t="s">
        <v>960</v>
      </c>
      <c r="N499" s="8" t="s">
        <v>961</v>
      </c>
      <c r="O499" s="91" t="s">
        <v>1921</v>
      </c>
      <c r="P499" s="45" t="s">
        <v>957</v>
      </c>
      <c r="Q499" s="45" t="s">
        <v>1931</v>
      </c>
    </row>
    <row r="500" spans="1:17" ht="60" x14ac:dyDescent="0.25">
      <c r="A500" s="39">
        <f t="shared" si="7"/>
        <v>492</v>
      </c>
      <c r="B500" s="18">
        <v>42705</v>
      </c>
      <c r="C500" s="18">
        <v>42705</v>
      </c>
      <c r="D500" s="7">
        <v>2204</v>
      </c>
      <c r="E500" s="61">
        <v>1379368.35</v>
      </c>
      <c r="F500" s="95">
        <v>0</v>
      </c>
      <c r="G500" s="25" t="s">
        <v>1626</v>
      </c>
      <c r="H500" s="25" t="s">
        <v>1626</v>
      </c>
      <c r="I500" s="10" t="s">
        <v>19</v>
      </c>
      <c r="J500" s="133" t="s">
        <v>1622</v>
      </c>
      <c r="K500" s="131" t="s">
        <v>14</v>
      </c>
      <c r="L500" s="5" t="s">
        <v>14</v>
      </c>
      <c r="M500" s="16" t="s">
        <v>774</v>
      </c>
      <c r="N500" s="8" t="s">
        <v>218</v>
      </c>
      <c r="O500" s="91" t="s">
        <v>1922</v>
      </c>
      <c r="P500" s="45" t="s">
        <v>551</v>
      </c>
      <c r="Q500" s="45" t="s">
        <v>1965</v>
      </c>
    </row>
    <row r="501" spans="1:17" ht="75" x14ac:dyDescent="0.25">
      <c r="A501" s="39">
        <f t="shared" si="7"/>
        <v>493</v>
      </c>
      <c r="B501" s="18">
        <v>42705</v>
      </c>
      <c r="C501" s="18">
        <v>42705</v>
      </c>
      <c r="D501" s="7">
        <v>2205</v>
      </c>
      <c r="E501" s="61">
        <v>47000</v>
      </c>
      <c r="F501" s="95">
        <v>0</v>
      </c>
      <c r="G501" s="92" t="s">
        <v>880</v>
      </c>
      <c r="H501" s="11" t="s">
        <v>879</v>
      </c>
      <c r="I501" s="45" t="s">
        <v>387</v>
      </c>
      <c r="J501" s="133" t="s">
        <v>201</v>
      </c>
      <c r="K501" s="131" t="s">
        <v>14</v>
      </c>
      <c r="L501" s="5" t="s">
        <v>14</v>
      </c>
      <c r="M501" s="16" t="s">
        <v>151</v>
      </c>
      <c r="N501" s="8" t="s">
        <v>447</v>
      </c>
      <c r="O501" s="91" t="s">
        <v>1923</v>
      </c>
      <c r="P501" s="45" t="s">
        <v>551</v>
      </c>
      <c r="Q501" s="45" t="s">
        <v>1943</v>
      </c>
    </row>
    <row r="502" spans="1:17" ht="75" x14ac:dyDescent="0.25">
      <c r="A502" s="39">
        <f t="shared" si="7"/>
        <v>494</v>
      </c>
      <c r="B502" s="18">
        <v>42705</v>
      </c>
      <c r="C502" s="18">
        <v>42705</v>
      </c>
      <c r="D502" s="7">
        <v>2206</v>
      </c>
      <c r="E502" s="61">
        <v>82700</v>
      </c>
      <c r="F502" s="95">
        <v>0</v>
      </c>
      <c r="G502" s="25" t="s">
        <v>894</v>
      </c>
      <c r="H502" s="25" t="s">
        <v>741</v>
      </c>
      <c r="I502" s="10" t="s">
        <v>387</v>
      </c>
      <c r="J502" s="133" t="s">
        <v>740</v>
      </c>
      <c r="K502" s="131" t="s">
        <v>14</v>
      </c>
      <c r="L502" s="5" t="s">
        <v>14</v>
      </c>
      <c r="M502" s="16" t="s">
        <v>768</v>
      </c>
      <c r="N502" s="8" t="s">
        <v>771</v>
      </c>
      <c r="O502" s="91" t="s">
        <v>1924</v>
      </c>
      <c r="P502" s="45" t="s">
        <v>551</v>
      </c>
      <c r="Q502" s="45" t="s">
        <v>1944</v>
      </c>
    </row>
    <row r="503" spans="1:17" ht="75" x14ac:dyDescent="0.25">
      <c r="A503" s="39">
        <f t="shared" si="7"/>
        <v>495</v>
      </c>
      <c r="B503" s="18">
        <v>42705</v>
      </c>
      <c r="C503" s="18">
        <v>42705</v>
      </c>
      <c r="D503" s="7">
        <v>2207</v>
      </c>
      <c r="E503" s="61">
        <v>105000</v>
      </c>
      <c r="F503" s="95">
        <v>0</v>
      </c>
      <c r="G503" s="25" t="s">
        <v>1049</v>
      </c>
      <c r="H503" s="25" t="s">
        <v>1049</v>
      </c>
      <c r="I503" s="10" t="s">
        <v>19</v>
      </c>
      <c r="J503" s="133" t="s">
        <v>810</v>
      </c>
      <c r="K503" s="131" t="s">
        <v>14</v>
      </c>
      <c r="L503" s="5" t="s">
        <v>14</v>
      </c>
      <c r="M503" s="16" t="s">
        <v>65</v>
      </c>
      <c r="N503" s="8" t="s">
        <v>1028</v>
      </c>
      <c r="O503" s="91" t="s">
        <v>1617</v>
      </c>
      <c r="P503" s="45" t="s">
        <v>551</v>
      </c>
      <c r="Q503" s="45" t="s">
        <v>1945</v>
      </c>
    </row>
    <row r="504" spans="1:17" ht="60" x14ac:dyDescent="0.25">
      <c r="A504" s="39">
        <f t="shared" si="7"/>
        <v>496</v>
      </c>
      <c r="B504" s="18">
        <v>42705</v>
      </c>
      <c r="C504" s="18">
        <v>42705</v>
      </c>
      <c r="D504" s="7">
        <v>5367</v>
      </c>
      <c r="E504" s="61">
        <v>104945.99</v>
      </c>
      <c r="F504" s="95">
        <v>0</v>
      </c>
      <c r="G504" s="25" t="s">
        <v>1481</v>
      </c>
      <c r="H504" s="25" t="s">
        <v>1481</v>
      </c>
      <c r="I504" s="10" t="s">
        <v>12</v>
      </c>
      <c r="J504" s="133" t="s">
        <v>1474</v>
      </c>
      <c r="K504" s="131" t="s">
        <v>14</v>
      </c>
      <c r="L504" s="5" t="s">
        <v>14</v>
      </c>
      <c r="M504" s="16" t="s">
        <v>1476</v>
      </c>
      <c r="N504" s="8" t="s">
        <v>195</v>
      </c>
      <c r="O504" s="91" t="s">
        <v>1925</v>
      </c>
      <c r="P504" s="45" t="s">
        <v>549</v>
      </c>
      <c r="Q504" s="45" t="s">
        <v>1947</v>
      </c>
    </row>
    <row r="505" spans="1:17" ht="75" x14ac:dyDescent="0.25">
      <c r="A505" s="39">
        <f t="shared" si="7"/>
        <v>497</v>
      </c>
      <c r="B505" s="18">
        <v>42705</v>
      </c>
      <c r="C505" s="18">
        <v>42705</v>
      </c>
      <c r="D505" s="7">
        <v>5368</v>
      </c>
      <c r="E505" s="61">
        <v>881677.23</v>
      </c>
      <c r="F505" s="95">
        <v>0</v>
      </c>
      <c r="G505" s="25" t="s">
        <v>1047</v>
      </c>
      <c r="H505" s="25" t="s">
        <v>1047</v>
      </c>
      <c r="I505" s="10" t="s">
        <v>12</v>
      </c>
      <c r="J505" s="133" t="s">
        <v>1448</v>
      </c>
      <c r="K505" s="131" t="s">
        <v>14</v>
      </c>
      <c r="L505" s="5" t="s">
        <v>14</v>
      </c>
      <c r="M505" s="16" t="s">
        <v>1019</v>
      </c>
      <c r="N505" s="8" t="s">
        <v>881</v>
      </c>
      <c r="O505" s="91" t="s">
        <v>1926</v>
      </c>
      <c r="P505" s="45" t="s">
        <v>551</v>
      </c>
      <c r="Q505" s="45" t="s">
        <v>1949</v>
      </c>
    </row>
    <row r="506" spans="1:17" ht="60" x14ac:dyDescent="0.25">
      <c r="A506" s="39">
        <f t="shared" si="7"/>
        <v>498</v>
      </c>
      <c r="B506" s="18">
        <v>42705</v>
      </c>
      <c r="C506" s="18">
        <v>42705</v>
      </c>
      <c r="D506" s="7">
        <v>5369</v>
      </c>
      <c r="E506" s="61">
        <v>178063.64</v>
      </c>
      <c r="F506" s="95">
        <v>0</v>
      </c>
      <c r="G506" s="25" t="s">
        <v>1803</v>
      </c>
      <c r="H506" s="25" t="s">
        <v>1803</v>
      </c>
      <c r="I506" s="10" t="s">
        <v>12</v>
      </c>
      <c r="J506" s="133" t="s">
        <v>1777</v>
      </c>
      <c r="K506" s="139" t="s">
        <v>26</v>
      </c>
      <c r="L506" s="5" t="s">
        <v>1801</v>
      </c>
      <c r="M506" s="16" t="s">
        <v>1802</v>
      </c>
      <c r="N506" s="8" t="s">
        <v>1021</v>
      </c>
      <c r="O506" s="91" t="s">
        <v>1927</v>
      </c>
      <c r="P506" s="45" t="s">
        <v>551</v>
      </c>
      <c r="Q506" s="45" t="s">
        <v>1946</v>
      </c>
    </row>
    <row r="507" spans="1:17" ht="75" x14ac:dyDescent="0.25">
      <c r="A507" s="39">
        <f t="shared" si="7"/>
        <v>499</v>
      </c>
      <c r="B507" s="18">
        <v>42706</v>
      </c>
      <c r="C507" s="18">
        <v>42706</v>
      </c>
      <c r="D507" s="7">
        <v>2209</v>
      </c>
      <c r="E507" s="61">
        <v>147000</v>
      </c>
      <c r="F507" s="95">
        <v>0</v>
      </c>
      <c r="G507" s="25" t="s">
        <v>1950</v>
      </c>
      <c r="H507" s="25" t="s">
        <v>1950</v>
      </c>
      <c r="I507" s="10" t="s">
        <v>19</v>
      </c>
      <c r="J507" s="133" t="s">
        <v>1933</v>
      </c>
      <c r="K507" s="139" t="s">
        <v>1223</v>
      </c>
      <c r="L507" s="5" t="s">
        <v>1222</v>
      </c>
      <c r="M507" s="16" t="s">
        <v>1711</v>
      </c>
      <c r="N507" s="8" t="s">
        <v>1948</v>
      </c>
      <c r="O507" s="91" t="s">
        <v>1932</v>
      </c>
      <c r="P507" s="45" t="s">
        <v>551</v>
      </c>
      <c r="Q507" s="45" t="s">
        <v>1951</v>
      </c>
    </row>
    <row r="508" spans="1:17" ht="75" x14ac:dyDescent="0.25">
      <c r="A508" s="39">
        <f t="shared" si="7"/>
        <v>500</v>
      </c>
      <c r="B508" s="18">
        <v>42710</v>
      </c>
      <c r="C508" s="18">
        <v>42710</v>
      </c>
      <c r="D508" s="7">
        <v>2128</v>
      </c>
      <c r="E508" s="61">
        <v>55583.02</v>
      </c>
      <c r="F508" s="95">
        <v>0</v>
      </c>
      <c r="G508" s="69" t="s">
        <v>417</v>
      </c>
      <c r="H508" s="69" t="s">
        <v>417</v>
      </c>
      <c r="I508" s="45" t="s">
        <v>387</v>
      </c>
      <c r="J508" s="133" t="s">
        <v>418</v>
      </c>
      <c r="K508" s="131" t="s">
        <v>14</v>
      </c>
      <c r="L508" s="5" t="s">
        <v>14</v>
      </c>
      <c r="M508" s="16" t="s">
        <v>65</v>
      </c>
      <c r="N508" s="8" t="s">
        <v>419</v>
      </c>
      <c r="O508" s="91" t="s">
        <v>1934</v>
      </c>
      <c r="P508" s="45" t="s">
        <v>551</v>
      </c>
      <c r="Q508" s="45" t="s">
        <v>1964</v>
      </c>
    </row>
    <row r="509" spans="1:17" ht="60" x14ac:dyDescent="0.25">
      <c r="A509" s="39">
        <f t="shared" si="7"/>
        <v>501</v>
      </c>
      <c r="B509" s="18">
        <v>42710</v>
      </c>
      <c r="C509" s="18">
        <v>42710</v>
      </c>
      <c r="D509" s="7">
        <v>2129</v>
      </c>
      <c r="E509" s="61">
        <v>184964.79</v>
      </c>
      <c r="F509" s="95">
        <v>0</v>
      </c>
      <c r="G509" s="25" t="s">
        <v>1270</v>
      </c>
      <c r="H509" s="25" t="s">
        <v>1270</v>
      </c>
      <c r="I509" s="10" t="s">
        <v>19</v>
      </c>
      <c r="J509" s="19" t="s">
        <v>1245</v>
      </c>
      <c r="K509" s="6" t="s">
        <v>14</v>
      </c>
      <c r="L509" s="5" t="s">
        <v>14</v>
      </c>
      <c r="M509" s="16" t="s">
        <v>890</v>
      </c>
      <c r="N509" s="8" t="s">
        <v>1253</v>
      </c>
      <c r="O509" s="91" t="s">
        <v>1935</v>
      </c>
      <c r="P509" s="45" t="s">
        <v>551</v>
      </c>
      <c r="Q509" s="45" t="s">
        <v>1963</v>
      </c>
    </row>
    <row r="510" spans="1:17" ht="75" x14ac:dyDescent="0.25">
      <c r="A510" s="39">
        <f t="shared" si="7"/>
        <v>502</v>
      </c>
      <c r="B510" s="18">
        <v>42710</v>
      </c>
      <c r="C510" s="18">
        <v>42710</v>
      </c>
      <c r="D510" s="7">
        <v>2129</v>
      </c>
      <c r="E510" s="61">
        <v>118639.39</v>
      </c>
      <c r="F510" s="95">
        <v>0</v>
      </c>
      <c r="G510" s="58" t="s">
        <v>1416</v>
      </c>
      <c r="H510" s="58" t="s">
        <v>1416</v>
      </c>
      <c r="I510" s="45" t="s">
        <v>19</v>
      </c>
      <c r="J510" s="133" t="s">
        <v>1397</v>
      </c>
      <c r="K510" s="6" t="s">
        <v>14</v>
      </c>
      <c r="L510" s="5" t="s">
        <v>14</v>
      </c>
      <c r="M510" s="16" t="s">
        <v>65</v>
      </c>
      <c r="N510" s="8" t="s">
        <v>1413</v>
      </c>
      <c r="O510" s="91" t="s">
        <v>1936</v>
      </c>
      <c r="P510" s="45" t="s">
        <v>551</v>
      </c>
      <c r="Q510" s="45" t="s">
        <v>1962</v>
      </c>
    </row>
    <row r="511" spans="1:17" ht="60" x14ac:dyDescent="0.25">
      <c r="A511" s="39">
        <f t="shared" si="7"/>
        <v>503</v>
      </c>
      <c r="B511" s="18">
        <v>42710</v>
      </c>
      <c r="C511" s="18">
        <v>42710</v>
      </c>
      <c r="D511" s="7">
        <v>5506</v>
      </c>
      <c r="E511" s="61">
        <v>158999.22</v>
      </c>
      <c r="F511" s="95">
        <v>0</v>
      </c>
      <c r="G511" s="25" t="s">
        <v>1961</v>
      </c>
      <c r="H511" s="25" t="s">
        <v>1961</v>
      </c>
      <c r="I511" s="10" t="s">
        <v>12</v>
      </c>
      <c r="J511" s="133" t="s">
        <v>1941</v>
      </c>
      <c r="K511" s="6" t="s">
        <v>14</v>
      </c>
      <c r="L511" s="5" t="s">
        <v>14</v>
      </c>
      <c r="M511" s="16" t="s">
        <v>1528</v>
      </c>
      <c r="N511" s="8" t="s">
        <v>1015</v>
      </c>
      <c r="O511" s="91" t="s">
        <v>1937</v>
      </c>
      <c r="P511" s="45" t="s">
        <v>600</v>
      </c>
      <c r="Q511" s="45" t="s">
        <v>1960</v>
      </c>
    </row>
    <row r="512" spans="1:17" ht="60" x14ac:dyDescent="0.25">
      <c r="A512" s="39">
        <f t="shared" si="7"/>
        <v>504</v>
      </c>
      <c r="B512" s="18">
        <v>42710</v>
      </c>
      <c r="C512" s="18">
        <v>42710</v>
      </c>
      <c r="D512" s="7">
        <v>5507</v>
      </c>
      <c r="E512" s="61">
        <v>57000</v>
      </c>
      <c r="F512" s="95">
        <v>0</v>
      </c>
      <c r="G512" s="25" t="s">
        <v>1953</v>
      </c>
      <c r="H512" s="25" t="s">
        <v>1953</v>
      </c>
      <c r="I512" s="10" t="s">
        <v>12</v>
      </c>
      <c r="J512" s="133" t="s">
        <v>1942</v>
      </c>
      <c r="K512" s="131" t="s">
        <v>14</v>
      </c>
      <c r="L512" s="5" t="s">
        <v>14</v>
      </c>
      <c r="M512" s="16" t="s">
        <v>187</v>
      </c>
      <c r="N512" s="8" t="s">
        <v>253</v>
      </c>
      <c r="O512" s="91" t="s">
        <v>1938</v>
      </c>
      <c r="P512" s="45" t="s">
        <v>1954</v>
      </c>
      <c r="Q512" s="45" t="s">
        <v>1955</v>
      </c>
    </row>
    <row r="513" spans="1:17" ht="75" x14ac:dyDescent="0.25">
      <c r="A513" s="39">
        <f t="shared" si="7"/>
        <v>505</v>
      </c>
      <c r="B513" s="18">
        <v>42710</v>
      </c>
      <c r="C513" s="18">
        <v>42710</v>
      </c>
      <c r="D513" s="7">
        <v>5508</v>
      </c>
      <c r="E513" s="61">
        <v>101500</v>
      </c>
      <c r="F513" s="95">
        <v>0</v>
      </c>
      <c r="G513" s="25" t="s">
        <v>1696</v>
      </c>
      <c r="H513" s="25" t="s">
        <v>1696</v>
      </c>
      <c r="I513" s="10" t="s">
        <v>12</v>
      </c>
      <c r="J513" s="133" t="s">
        <v>1688</v>
      </c>
      <c r="K513" s="131" t="s">
        <v>14</v>
      </c>
      <c r="L513" s="5" t="s">
        <v>14</v>
      </c>
      <c r="M513" s="16" t="s">
        <v>1695</v>
      </c>
      <c r="N513" s="8" t="s">
        <v>501</v>
      </c>
      <c r="O513" s="91" t="s">
        <v>1939</v>
      </c>
      <c r="P513" s="45" t="s">
        <v>540</v>
      </c>
      <c r="Q513" s="45" t="s">
        <v>1966</v>
      </c>
    </row>
    <row r="514" spans="1:17" ht="60" x14ac:dyDescent="0.25">
      <c r="A514" s="39">
        <f t="shared" si="7"/>
        <v>506</v>
      </c>
      <c r="B514" s="18">
        <v>42710</v>
      </c>
      <c r="C514" s="18">
        <v>42710</v>
      </c>
      <c r="D514" s="7">
        <v>5505</v>
      </c>
      <c r="E514" s="61">
        <v>107223</v>
      </c>
      <c r="F514" s="95">
        <v>0</v>
      </c>
      <c r="G514" s="25" t="s">
        <v>1959</v>
      </c>
      <c r="H514" s="25" t="s">
        <v>1959</v>
      </c>
      <c r="I514" s="10" t="s">
        <v>12</v>
      </c>
      <c r="J514" s="133" t="s">
        <v>816</v>
      </c>
      <c r="K514" s="131" t="s">
        <v>14</v>
      </c>
      <c r="L514" s="5" t="s">
        <v>14</v>
      </c>
      <c r="M514" s="16" t="s">
        <v>1956</v>
      </c>
      <c r="N514" s="8" t="s">
        <v>1957</v>
      </c>
      <c r="O514" s="91" t="s">
        <v>1940</v>
      </c>
      <c r="P514" s="45" t="s">
        <v>540</v>
      </c>
      <c r="Q514" s="45" t="s">
        <v>1958</v>
      </c>
    </row>
    <row r="515" spans="1:17" ht="75" x14ac:dyDescent="0.25">
      <c r="A515" s="39">
        <f t="shared" si="7"/>
        <v>507</v>
      </c>
      <c r="B515" s="18">
        <v>42712</v>
      </c>
      <c r="C515" s="18">
        <v>42712</v>
      </c>
      <c r="D515" s="7">
        <v>2224</v>
      </c>
      <c r="E515" s="61">
        <v>311926</v>
      </c>
      <c r="F515" s="95">
        <v>0</v>
      </c>
      <c r="G515" s="25" t="s">
        <v>874</v>
      </c>
      <c r="H515" s="25" t="s">
        <v>874</v>
      </c>
      <c r="I515" s="10" t="s">
        <v>387</v>
      </c>
      <c r="J515" s="133" t="s">
        <v>814</v>
      </c>
      <c r="K515" s="131" t="s">
        <v>14</v>
      </c>
      <c r="L515" s="5" t="s">
        <v>14</v>
      </c>
      <c r="M515" s="16" t="s">
        <v>872</v>
      </c>
      <c r="N515" s="8" t="s">
        <v>458</v>
      </c>
      <c r="O515" s="91" t="s">
        <v>1968</v>
      </c>
      <c r="P515" s="45" t="s">
        <v>549</v>
      </c>
      <c r="Q515" s="45" t="s">
        <v>1992</v>
      </c>
    </row>
    <row r="516" spans="1:17" ht="60" x14ac:dyDescent="0.25">
      <c r="A516" s="39">
        <f t="shared" si="7"/>
        <v>508</v>
      </c>
      <c r="B516" s="18">
        <v>42713</v>
      </c>
      <c r="C516" s="18">
        <v>42713</v>
      </c>
      <c r="D516" s="7">
        <v>5653</v>
      </c>
      <c r="E516" s="61">
        <v>77620.2</v>
      </c>
      <c r="F516" s="95">
        <v>0</v>
      </c>
      <c r="G516" s="25" t="s">
        <v>2001</v>
      </c>
      <c r="H516" s="25" t="s">
        <v>2001</v>
      </c>
      <c r="I516" s="10" t="s">
        <v>12</v>
      </c>
      <c r="J516" s="133" t="s">
        <v>311</v>
      </c>
      <c r="K516" s="139" t="s">
        <v>1997</v>
      </c>
      <c r="L516" s="5" t="s">
        <v>1999</v>
      </c>
      <c r="M516" s="16" t="s">
        <v>1998</v>
      </c>
      <c r="N516" s="8" t="s">
        <v>61</v>
      </c>
      <c r="O516" s="91" t="s">
        <v>1969</v>
      </c>
      <c r="P516" s="45" t="s">
        <v>550</v>
      </c>
      <c r="Q516" s="45" t="s">
        <v>2000</v>
      </c>
    </row>
    <row r="517" spans="1:17" ht="75" x14ac:dyDescent="0.25">
      <c r="A517" s="39">
        <f t="shared" si="7"/>
        <v>509</v>
      </c>
      <c r="B517" s="18">
        <v>42713</v>
      </c>
      <c r="C517" s="18">
        <v>42713</v>
      </c>
      <c r="D517" s="7">
        <v>40</v>
      </c>
      <c r="E517" s="61">
        <v>121240</v>
      </c>
      <c r="F517" s="95">
        <v>0</v>
      </c>
      <c r="G517" s="25" t="s">
        <v>1703</v>
      </c>
      <c r="H517" s="25" t="s">
        <v>1703</v>
      </c>
      <c r="I517" s="10" t="s">
        <v>118</v>
      </c>
      <c r="J517" s="133" t="s">
        <v>1674</v>
      </c>
      <c r="K517" s="139" t="s">
        <v>26</v>
      </c>
      <c r="L517" s="5" t="s">
        <v>248</v>
      </c>
      <c r="M517" s="16" t="s">
        <v>141</v>
      </c>
      <c r="N517" s="8" t="s">
        <v>213</v>
      </c>
      <c r="O517" s="91" t="s">
        <v>1970</v>
      </c>
      <c r="P517" s="45" t="s">
        <v>540</v>
      </c>
      <c r="Q517" s="45" t="s">
        <v>1991</v>
      </c>
    </row>
    <row r="518" spans="1:17" ht="60" x14ac:dyDescent="0.25">
      <c r="A518" s="39">
        <f t="shared" si="7"/>
        <v>510</v>
      </c>
      <c r="B518" s="18">
        <v>42713</v>
      </c>
      <c r="C518" s="18">
        <v>42713</v>
      </c>
      <c r="D518" s="7">
        <v>41</v>
      </c>
      <c r="E518" s="61">
        <v>35000</v>
      </c>
      <c r="F518" s="95">
        <v>0</v>
      </c>
      <c r="G518" s="25" t="s">
        <v>1703</v>
      </c>
      <c r="H518" s="25" t="s">
        <v>1703</v>
      </c>
      <c r="I518" s="10" t="s">
        <v>118</v>
      </c>
      <c r="J518" s="133" t="s">
        <v>207</v>
      </c>
      <c r="K518" s="139" t="s">
        <v>26</v>
      </c>
      <c r="L518" s="5" t="s">
        <v>248</v>
      </c>
      <c r="M518" s="16" t="s">
        <v>141</v>
      </c>
      <c r="N518" s="8" t="s">
        <v>213</v>
      </c>
      <c r="O518" s="91" t="s">
        <v>1971</v>
      </c>
      <c r="P518" s="45" t="s">
        <v>540</v>
      </c>
      <c r="Q518" s="45" t="s">
        <v>1991</v>
      </c>
    </row>
    <row r="519" spans="1:17" ht="75" x14ac:dyDescent="0.25">
      <c r="A519" s="39">
        <f t="shared" si="7"/>
        <v>511</v>
      </c>
      <c r="B519" s="18">
        <v>42713</v>
      </c>
      <c r="C519" s="18">
        <v>42713</v>
      </c>
      <c r="D519" s="7">
        <v>42</v>
      </c>
      <c r="E519" s="61">
        <v>255732.55</v>
      </c>
      <c r="F519" s="95">
        <v>0</v>
      </c>
      <c r="G519" s="25" t="s">
        <v>1897</v>
      </c>
      <c r="H519" s="25" t="s">
        <v>1897</v>
      </c>
      <c r="I519" s="10" t="s">
        <v>118</v>
      </c>
      <c r="J519" s="133" t="s">
        <v>1873</v>
      </c>
      <c r="K519" s="131" t="s">
        <v>14</v>
      </c>
      <c r="L519" s="5" t="s">
        <v>14</v>
      </c>
      <c r="M519" s="16" t="s">
        <v>1699</v>
      </c>
      <c r="N519" s="8" t="s">
        <v>1876</v>
      </c>
      <c r="O519" s="91" t="s">
        <v>1972</v>
      </c>
      <c r="P519" s="45" t="s">
        <v>577</v>
      </c>
      <c r="Q519" s="45" t="s">
        <v>1987</v>
      </c>
    </row>
    <row r="520" spans="1:17" ht="60" x14ac:dyDescent="0.25">
      <c r="A520" s="39">
        <f t="shared" si="7"/>
        <v>512</v>
      </c>
      <c r="B520" s="18">
        <v>42713</v>
      </c>
      <c r="C520" s="18">
        <v>42713</v>
      </c>
      <c r="D520" s="7">
        <v>43</v>
      </c>
      <c r="E520" s="61">
        <v>69759</v>
      </c>
      <c r="F520" s="95">
        <v>0</v>
      </c>
      <c r="G520" s="25" t="s">
        <v>1990</v>
      </c>
      <c r="H520" s="25" t="s">
        <v>1990</v>
      </c>
      <c r="I520" s="10" t="s">
        <v>118</v>
      </c>
      <c r="J520" s="133" t="s">
        <v>59</v>
      </c>
      <c r="K520" s="131" t="s">
        <v>14</v>
      </c>
      <c r="L520" s="5" t="s">
        <v>14</v>
      </c>
      <c r="M520" s="16" t="s">
        <v>1986</v>
      </c>
      <c r="N520" s="8" t="s">
        <v>1988</v>
      </c>
      <c r="O520" s="91" t="s">
        <v>1973</v>
      </c>
      <c r="P520" s="45" t="s">
        <v>540</v>
      </c>
      <c r="Q520" s="45" t="s">
        <v>1989</v>
      </c>
    </row>
    <row r="521" spans="1:17" ht="60" x14ac:dyDescent="0.25">
      <c r="A521" s="39">
        <f t="shared" si="7"/>
        <v>513</v>
      </c>
      <c r="B521" s="18">
        <v>42713</v>
      </c>
      <c r="C521" s="18">
        <v>42713</v>
      </c>
      <c r="D521" s="7">
        <v>44</v>
      </c>
      <c r="E521" s="61">
        <v>37500</v>
      </c>
      <c r="F521" s="95">
        <v>0</v>
      </c>
      <c r="G521" s="25" t="s">
        <v>1990</v>
      </c>
      <c r="H521" s="25" t="s">
        <v>1990</v>
      </c>
      <c r="I521" s="10" t="s">
        <v>118</v>
      </c>
      <c r="J521" s="133" t="s">
        <v>59</v>
      </c>
      <c r="K521" s="131" t="s">
        <v>14</v>
      </c>
      <c r="L521" s="5" t="s">
        <v>14</v>
      </c>
      <c r="M521" s="16" t="s">
        <v>1986</v>
      </c>
      <c r="N521" s="8" t="s">
        <v>1988</v>
      </c>
      <c r="O521" s="91" t="s">
        <v>1974</v>
      </c>
      <c r="P521" s="45" t="s">
        <v>540</v>
      </c>
      <c r="Q521" s="45" t="s">
        <v>1989</v>
      </c>
    </row>
    <row r="522" spans="1:17" ht="60" x14ac:dyDescent="0.25">
      <c r="A522" s="39">
        <f t="shared" si="7"/>
        <v>514</v>
      </c>
      <c r="B522" s="18">
        <v>42713</v>
      </c>
      <c r="C522" s="18">
        <v>42713</v>
      </c>
      <c r="D522" s="7">
        <v>2238</v>
      </c>
      <c r="E522" s="61">
        <v>55000</v>
      </c>
      <c r="F522" s="95">
        <v>0</v>
      </c>
      <c r="G522" s="25" t="s">
        <v>2003</v>
      </c>
      <c r="H522" s="25" t="s">
        <v>2003</v>
      </c>
      <c r="I522" s="10" t="s">
        <v>19</v>
      </c>
      <c r="J522" s="133" t="s">
        <v>1981</v>
      </c>
      <c r="K522" s="131" t="s">
        <v>14</v>
      </c>
      <c r="L522" s="5" t="s">
        <v>14</v>
      </c>
      <c r="M522" s="16" t="s">
        <v>50</v>
      </c>
      <c r="N522" s="8" t="s">
        <v>2002</v>
      </c>
      <c r="O522" s="91" t="s">
        <v>1975</v>
      </c>
      <c r="P522" s="45" t="s">
        <v>1598</v>
      </c>
      <c r="Q522" s="45" t="s">
        <v>2004</v>
      </c>
    </row>
    <row r="523" spans="1:17" ht="75" x14ac:dyDescent="0.25">
      <c r="A523" s="39">
        <f t="shared" si="7"/>
        <v>515</v>
      </c>
      <c r="B523" s="18">
        <v>42713</v>
      </c>
      <c r="C523" s="18">
        <v>42713</v>
      </c>
      <c r="D523" s="7">
        <v>2239</v>
      </c>
      <c r="E523" s="61">
        <v>840507.2</v>
      </c>
      <c r="F523" s="95">
        <v>0</v>
      </c>
      <c r="G523" s="25" t="s">
        <v>2007</v>
      </c>
      <c r="H523" s="25" t="s">
        <v>2007</v>
      </c>
      <c r="I523" s="10" t="s">
        <v>19</v>
      </c>
      <c r="J523" s="133" t="s">
        <v>321</v>
      </c>
      <c r="K523" s="131" t="s">
        <v>14</v>
      </c>
      <c r="L523" s="5" t="s">
        <v>14</v>
      </c>
      <c r="M523" s="16" t="s">
        <v>2005</v>
      </c>
      <c r="N523" s="8" t="s">
        <v>929</v>
      </c>
      <c r="O523" s="91" t="s">
        <v>1976</v>
      </c>
      <c r="P523" s="45" t="s">
        <v>537</v>
      </c>
      <c r="Q523" s="45" t="s">
        <v>2006</v>
      </c>
    </row>
    <row r="524" spans="1:17" ht="75" x14ac:dyDescent="0.25">
      <c r="A524" s="39">
        <f t="shared" si="7"/>
        <v>516</v>
      </c>
      <c r="B524" s="18">
        <v>42713</v>
      </c>
      <c r="C524" s="18">
        <v>42713</v>
      </c>
      <c r="D524" s="7">
        <v>2240</v>
      </c>
      <c r="E524" s="61">
        <v>94882.64</v>
      </c>
      <c r="F524" s="95">
        <v>0</v>
      </c>
      <c r="G524" s="25" t="s">
        <v>1268</v>
      </c>
      <c r="H524" s="25" t="s">
        <v>1268</v>
      </c>
      <c r="I524" s="10" t="s">
        <v>19</v>
      </c>
      <c r="J524" s="133" t="s">
        <v>1244</v>
      </c>
      <c r="K524" s="131" t="s">
        <v>14</v>
      </c>
      <c r="L524" s="5" t="s">
        <v>14</v>
      </c>
      <c r="M524" s="16" t="s">
        <v>1250</v>
      </c>
      <c r="N524" s="8" t="s">
        <v>1252</v>
      </c>
      <c r="O524" s="91" t="s">
        <v>1977</v>
      </c>
      <c r="P524" s="45" t="s">
        <v>577</v>
      </c>
      <c r="Q524" s="45" t="s">
        <v>1995</v>
      </c>
    </row>
    <row r="525" spans="1:17" ht="75" x14ac:dyDescent="0.25">
      <c r="A525" s="39">
        <f t="shared" si="7"/>
        <v>517</v>
      </c>
      <c r="B525" s="18">
        <v>42713</v>
      </c>
      <c r="C525" s="18">
        <v>42713</v>
      </c>
      <c r="D525" s="7">
        <v>2241</v>
      </c>
      <c r="E525" s="61">
        <v>108782.61</v>
      </c>
      <c r="F525" s="95">
        <v>0</v>
      </c>
      <c r="G525" s="25" t="s">
        <v>84</v>
      </c>
      <c r="H525" s="25" t="s">
        <v>84</v>
      </c>
      <c r="I525" s="10" t="s">
        <v>19</v>
      </c>
      <c r="J525" s="133" t="s">
        <v>85</v>
      </c>
      <c r="K525" s="131" t="s">
        <v>14</v>
      </c>
      <c r="L525" s="5" t="s">
        <v>14</v>
      </c>
      <c r="M525" s="16" t="s">
        <v>86</v>
      </c>
      <c r="N525" s="8" t="s">
        <v>87</v>
      </c>
      <c r="O525" s="91" t="s">
        <v>1978</v>
      </c>
      <c r="P525" s="45" t="s">
        <v>551</v>
      </c>
      <c r="Q525" s="45" t="s">
        <v>1996</v>
      </c>
    </row>
    <row r="526" spans="1:17" ht="60" x14ac:dyDescent="0.25">
      <c r="A526" s="39">
        <f t="shared" si="7"/>
        <v>518</v>
      </c>
      <c r="B526" s="18">
        <v>42713</v>
      </c>
      <c r="C526" s="18">
        <v>42713</v>
      </c>
      <c r="D526" s="7">
        <v>2242</v>
      </c>
      <c r="E526" s="61">
        <v>34237</v>
      </c>
      <c r="F526" s="95">
        <v>0</v>
      </c>
      <c r="G526" s="25" t="s">
        <v>1256</v>
      </c>
      <c r="H526" s="25" t="s">
        <v>1256</v>
      </c>
      <c r="I526" s="10" t="s">
        <v>19</v>
      </c>
      <c r="J526" s="133" t="s">
        <v>1002</v>
      </c>
      <c r="K526" s="131" t="s">
        <v>14</v>
      </c>
      <c r="L526" s="5" t="s">
        <v>14</v>
      </c>
      <c r="M526" s="16" t="s">
        <v>1251</v>
      </c>
      <c r="N526" s="8" t="s">
        <v>458</v>
      </c>
      <c r="O526" s="91" t="s">
        <v>1979</v>
      </c>
      <c r="P526" s="45" t="s">
        <v>546</v>
      </c>
      <c r="Q526" s="45" t="s">
        <v>1993</v>
      </c>
    </row>
    <row r="527" spans="1:17" ht="60" x14ac:dyDescent="0.25">
      <c r="A527" s="39">
        <f t="shared" si="7"/>
        <v>519</v>
      </c>
      <c r="B527" s="18">
        <v>42713</v>
      </c>
      <c r="C527" s="18">
        <v>42713</v>
      </c>
      <c r="D527" s="7">
        <v>2243</v>
      </c>
      <c r="E527" s="61">
        <v>85596.96</v>
      </c>
      <c r="F527" s="95">
        <v>0</v>
      </c>
      <c r="G527" s="25" t="s">
        <v>174</v>
      </c>
      <c r="H527" s="25" t="s">
        <v>174</v>
      </c>
      <c r="I527" s="10" t="s">
        <v>118</v>
      </c>
      <c r="J527" s="133" t="s">
        <v>1982</v>
      </c>
      <c r="K527" s="6" t="s">
        <v>14</v>
      </c>
      <c r="L527" s="5" t="s">
        <v>14</v>
      </c>
      <c r="M527" s="16" t="s">
        <v>65</v>
      </c>
      <c r="N527" s="8" t="s">
        <v>176</v>
      </c>
      <c r="O527" s="91" t="s">
        <v>1980</v>
      </c>
      <c r="P527" s="45" t="s">
        <v>551</v>
      </c>
      <c r="Q527" s="45" t="s">
        <v>1994</v>
      </c>
    </row>
    <row r="528" spans="1:17" ht="60" x14ac:dyDescent="0.25">
      <c r="A528" s="39">
        <f t="shared" si="7"/>
        <v>520</v>
      </c>
      <c r="B528" s="18">
        <v>42717</v>
      </c>
      <c r="C528" s="18">
        <v>42717</v>
      </c>
      <c r="D528" s="7">
        <v>2245</v>
      </c>
      <c r="E528" s="61">
        <v>129794.34</v>
      </c>
      <c r="F528" s="95">
        <v>0</v>
      </c>
      <c r="G528" s="25" t="s">
        <v>2010</v>
      </c>
      <c r="H528" s="25" t="s">
        <v>2010</v>
      </c>
      <c r="I528" s="10" t="s">
        <v>19</v>
      </c>
      <c r="J528" s="133" t="s">
        <v>763</v>
      </c>
      <c r="K528" s="6" t="s">
        <v>14</v>
      </c>
      <c r="L528" s="5" t="s">
        <v>14</v>
      </c>
      <c r="M528" s="16" t="s">
        <v>104</v>
      </c>
      <c r="N528" s="8" t="s">
        <v>2008</v>
      </c>
      <c r="O528" s="91" t="s">
        <v>1983</v>
      </c>
      <c r="P528" s="45" t="s">
        <v>562</v>
      </c>
      <c r="Q528" s="45" t="s">
        <v>2009</v>
      </c>
    </row>
    <row r="529" spans="1:17" ht="45" x14ac:dyDescent="0.25">
      <c r="A529" s="39">
        <f t="shared" si="7"/>
        <v>521</v>
      </c>
      <c r="B529" s="18">
        <v>42718</v>
      </c>
      <c r="C529" s="18">
        <v>42718</v>
      </c>
      <c r="D529" s="7">
        <v>2245</v>
      </c>
      <c r="E529" s="162">
        <v>-129794.34</v>
      </c>
      <c r="F529" s="95">
        <v>0</v>
      </c>
      <c r="G529" s="25" t="s">
        <v>2010</v>
      </c>
      <c r="H529" s="25" t="s">
        <v>2010</v>
      </c>
      <c r="I529" s="10" t="s">
        <v>19</v>
      </c>
      <c r="J529" s="133" t="s">
        <v>763</v>
      </c>
      <c r="K529" s="6" t="s">
        <v>14</v>
      </c>
      <c r="L529" s="5" t="s">
        <v>14</v>
      </c>
      <c r="M529" s="16" t="s">
        <v>104</v>
      </c>
      <c r="N529" s="8" t="s">
        <v>2008</v>
      </c>
      <c r="O529" s="94" t="s">
        <v>2041</v>
      </c>
      <c r="P529" s="45" t="s">
        <v>562</v>
      </c>
      <c r="Q529" s="45" t="s">
        <v>805</v>
      </c>
    </row>
    <row r="530" spans="1:17" ht="60" x14ac:dyDescent="0.25">
      <c r="A530" s="39">
        <f t="shared" si="7"/>
        <v>522</v>
      </c>
      <c r="B530" s="18">
        <v>42717</v>
      </c>
      <c r="C530" s="18">
        <v>42717</v>
      </c>
      <c r="D530" s="7">
        <v>2246</v>
      </c>
      <c r="E530" s="61">
        <v>208428.12</v>
      </c>
      <c r="F530" s="95">
        <v>0</v>
      </c>
      <c r="G530" s="25" t="s">
        <v>1787</v>
      </c>
      <c r="H530" s="25" t="s">
        <v>1787</v>
      </c>
      <c r="I530" s="10" t="s">
        <v>19</v>
      </c>
      <c r="J530" s="133" t="s">
        <v>1985</v>
      </c>
      <c r="K530" s="139" t="s">
        <v>26</v>
      </c>
      <c r="L530" s="5" t="s">
        <v>27</v>
      </c>
      <c r="M530" s="16" t="s">
        <v>1757</v>
      </c>
      <c r="N530" s="8" t="s">
        <v>56</v>
      </c>
      <c r="O530" s="91" t="s">
        <v>1984</v>
      </c>
      <c r="P530" s="45" t="s">
        <v>540</v>
      </c>
      <c r="Q530" s="45" t="s">
        <v>2011</v>
      </c>
    </row>
    <row r="531" spans="1:17" ht="60" x14ac:dyDescent="0.25">
      <c r="A531" s="39">
        <f t="shared" ref="A531:A594" si="8">A530+1</f>
        <v>523</v>
      </c>
      <c r="B531" s="18">
        <v>42720</v>
      </c>
      <c r="C531" s="18">
        <v>42720</v>
      </c>
      <c r="D531" s="7">
        <v>45</v>
      </c>
      <c r="E531" s="61">
        <v>147758.93</v>
      </c>
      <c r="F531" s="95">
        <v>0</v>
      </c>
      <c r="G531" s="25" t="s">
        <v>2025</v>
      </c>
      <c r="H531" s="25" t="s">
        <v>2025</v>
      </c>
      <c r="I531" s="10" t="s">
        <v>19</v>
      </c>
      <c r="J531" s="133" t="s">
        <v>2013</v>
      </c>
      <c r="K531" s="131" t="s">
        <v>14</v>
      </c>
      <c r="L531" s="5" t="s">
        <v>14</v>
      </c>
      <c r="M531" s="16" t="s">
        <v>1017</v>
      </c>
      <c r="N531" s="8" t="s">
        <v>924</v>
      </c>
      <c r="O531" s="91" t="s">
        <v>2012</v>
      </c>
      <c r="P531" s="45" t="s">
        <v>573</v>
      </c>
      <c r="Q531" s="45" t="s">
        <v>2026</v>
      </c>
    </row>
    <row r="532" spans="1:17" ht="60" x14ac:dyDescent="0.25">
      <c r="A532" s="39">
        <f t="shared" si="8"/>
        <v>524</v>
      </c>
      <c r="B532" s="18">
        <v>42723</v>
      </c>
      <c r="C532" s="18">
        <v>42723</v>
      </c>
      <c r="D532" s="7">
        <v>2305</v>
      </c>
      <c r="E532" s="61">
        <v>120000</v>
      </c>
      <c r="F532" s="95">
        <v>0</v>
      </c>
      <c r="G532" s="25" t="s">
        <v>1062</v>
      </c>
      <c r="H532" s="25" t="s">
        <v>1062</v>
      </c>
      <c r="I532" s="10" t="s">
        <v>19</v>
      </c>
      <c r="J532" s="133" t="s">
        <v>1002</v>
      </c>
      <c r="K532" s="131" t="s">
        <v>14</v>
      </c>
      <c r="L532" s="5" t="s">
        <v>14</v>
      </c>
      <c r="M532" s="16" t="s">
        <v>774</v>
      </c>
      <c r="N532" s="8" t="s">
        <v>501</v>
      </c>
      <c r="O532" s="91" t="s">
        <v>2014</v>
      </c>
      <c r="P532" s="45" t="s">
        <v>551</v>
      </c>
      <c r="Q532" s="45" t="s">
        <v>2028</v>
      </c>
    </row>
    <row r="533" spans="1:17" ht="60" x14ac:dyDescent="0.25">
      <c r="A533" s="39">
        <f t="shared" si="8"/>
        <v>525</v>
      </c>
      <c r="B533" s="18">
        <v>42723</v>
      </c>
      <c r="C533" s="18">
        <v>42723</v>
      </c>
      <c r="D533" s="7">
        <v>2306</v>
      </c>
      <c r="E533" s="61">
        <v>157296.70000000001</v>
      </c>
      <c r="F533" s="95">
        <v>0</v>
      </c>
      <c r="G533" s="25" t="s">
        <v>2030</v>
      </c>
      <c r="H533" s="25" t="s">
        <v>2030</v>
      </c>
      <c r="I533" s="10" t="s">
        <v>19</v>
      </c>
      <c r="J533" s="133" t="s">
        <v>1002</v>
      </c>
      <c r="K533" s="131" t="s">
        <v>14</v>
      </c>
      <c r="L533" s="5" t="s">
        <v>14</v>
      </c>
      <c r="M533" s="16" t="s">
        <v>2027</v>
      </c>
      <c r="N533" s="8" t="s">
        <v>61</v>
      </c>
      <c r="O533" s="91" t="s">
        <v>2015</v>
      </c>
      <c r="P533" s="45" t="s">
        <v>540</v>
      </c>
      <c r="Q533" s="45" t="s">
        <v>2029</v>
      </c>
    </row>
    <row r="534" spans="1:17" ht="60" x14ac:dyDescent="0.25">
      <c r="A534" s="39">
        <f t="shared" si="8"/>
        <v>526</v>
      </c>
      <c r="B534" s="18">
        <v>42723</v>
      </c>
      <c r="C534" s="18">
        <v>42723</v>
      </c>
      <c r="D534" s="7">
        <v>2307</v>
      </c>
      <c r="E534" s="61">
        <v>234502.8</v>
      </c>
      <c r="F534" s="95">
        <v>0</v>
      </c>
      <c r="G534" s="25" t="s">
        <v>2030</v>
      </c>
      <c r="H534" s="25" t="s">
        <v>2030</v>
      </c>
      <c r="I534" s="10" t="s">
        <v>19</v>
      </c>
      <c r="J534" s="133" t="s">
        <v>816</v>
      </c>
      <c r="K534" s="131" t="s">
        <v>14</v>
      </c>
      <c r="L534" s="5" t="s">
        <v>14</v>
      </c>
      <c r="M534" s="16" t="s">
        <v>2027</v>
      </c>
      <c r="N534" s="8" t="s">
        <v>61</v>
      </c>
      <c r="O534" s="91" t="s">
        <v>2016</v>
      </c>
      <c r="P534" s="45" t="s">
        <v>540</v>
      </c>
      <c r="Q534" s="45" t="s">
        <v>2029</v>
      </c>
    </row>
    <row r="535" spans="1:17" ht="60" x14ac:dyDescent="0.25">
      <c r="A535" s="39">
        <f t="shared" si="8"/>
        <v>527</v>
      </c>
      <c r="B535" s="18">
        <v>42723</v>
      </c>
      <c r="C535" s="18">
        <v>42723</v>
      </c>
      <c r="D535" s="7">
        <v>2308</v>
      </c>
      <c r="E535" s="61">
        <v>187838.16</v>
      </c>
      <c r="F535" s="95">
        <v>0</v>
      </c>
      <c r="G535" s="25" t="s">
        <v>316</v>
      </c>
      <c r="H535" s="25" t="s">
        <v>316</v>
      </c>
      <c r="I535" s="10" t="s">
        <v>19</v>
      </c>
      <c r="J535" s="133" t="s">
        <v>403</v>
      </c>
      <c r="K535" s="131" t="s">
        <v>14</v>
      </c>
      <c r="L535" s="5" t="s">
        <v>14</v>
      </c>
      <c r="M535" s="16" t="s">
        <v>317</v>
      </c>
      <c r="N535" s="8" t="s">
        <v>318</v>
      </c>
      <c r="O535" s="91" t="s">
        <v>2017</v>
      </c>
      <c r="P535" s="45" t="s">
        <v>2031</v>
      </c>
      <c r="Q535" s="45" t="s">
        <v>2032</v>
      </c>
    </row>
    <row r="536" spans="1:17" ht="60" x14ac:dyDescent="0.25">
      <c r="A536" s="39">
        <f t="shared" si="8"/>
        <v>528</v>
      </c>
      <c r="B536" s="18">
        <v>42724</v>
      </c>
      <c r="C536" s="18">
        <v>42724</v>
      </c>
      <c r="D536" s="7">
        <v>2324</v>
      </c>
      <c r="E536" s="61">
        <v>208912.05</v>
      </c>
      <c r="F536" s="95">
        <v>0</v>
      </c>
      <c r="G536" s="25" t="s">
        <v>1797</v>
      </c>
      <c r="H536" s="25" t="s">
        <v>1797</v>
      </c>
      <c r="I536" s="10" t="s">
        <v>19</v>
      </c>
      <c r="J536" s="133" t="s">
        <v>1430</v>
      </c>
      <c r="K536" s="131" t="s">
        <v>14</v>
      </c>
      <c r="L536" s="5" t="s">
        <v>14</v>
      </c>
      <c r="M536" s="16" t="s">
        <v>1795</v>
      </c>
      <c r="N536" s="8" t="s">
        <v>142</v>
      </c>
      <c r="O536" s="91" t="s">
        <v>2018</v>
      </c>
      <c r="P536" s="45" t="s">
        <v>546</v>
      </c>
      <c r="Q536" s="45" t="s">
        <v>2045</v>
      </c>
    </row>
    <row r="537" spans="1:17" ht="60" x14ac:dyDescent="0.25">
      <c r="A537" s="39">
        <f t="shared" si="8"/>
        <v>529</v>
      </c>
      <c r="B537" s="18">
        <v>42724</v>
      </c>
      <c r="C537" s="18">
        <v>42724</v>
      </c>
      <c r="D537" s="7">
        <v>2325</v>
      </c>
      <c r="E537" s="61">
        <v>8551.09</v>
      </c>
      <c r="F537" s="95">
        <v>0</v>
      </c>
      <c r="G537" s="58" t="s">
        <v>765</v>
      </c>
      <c r="H537" s="58" t="s">
        <v>765</v>
      </c>
      <c r="I537" s="45" t="s">
        <v>387</v>
      </c>
      <c r="J537" s="19" t="s">
        <v>763</v>
      </c>
      <c r="K537" s="6" t="s">
        <v>14</v>
      </c>
      <c r="L537" s="5" t="s">
        <v>14</v>
      </c>
      <c r="M537" s="16" t="s">
        <v>774</v>
      </c>
      <c r="N537" s="8" t="s">
        <v>195</v>
      </c>
      <c r="O537" s="91" t="s">
        <v>1399</v>
      </c>
      <c r="P537" s="45" t="s">
        <v>562</v>
      </c>
      <c r="Q537" s="45" t="s">
        <v>194</v>
      </c>
    </row>
    <row r="538" spans="1:17" ht="45" x14ac:dyDescent="0.25">
      <c r="A538" s="39">
        <f t="shared" si="8"/>
        <v>530</v>
      </c>
      <c r="B538" s="18">
        <v>42725</v>
      </c>
      <c r="C538" s="18">
        <v>42725</v>
      </c>
      <c r="D538" s="7">
        <v>2325</v>
      </c>
      <c r="E538" s="162">
        <v>-8551.09</v>
      </c>
      <c r="F538" s="95">
        <v>0</v>
      </c>
      <c r="G538" s="58" t="s">
        <v>765</v>
      </c>
      <c r="H538" s="58" t="s">
        <v>765</v>
      </c>
      <c r="I538" s="45" t="s">
        <v>387</v>
      </c>
      <c r="J538" s="19" t="s">
        <v>763</v>
      </c>
      <c r="K538" s="6" t="s">
        <v>14</v>
      </c>
      <c r="L538" s="5" t="s">
        <v>14</v>
      </c>
      <c r="M538" s="16" t="s">
        <v>774</v>
      </c>
      <c r="N538" s="8" t="s">
        <v>195</v>
      </c>
      <c r="O538" s="94" t="s">
        <v>2040</v>
      </c>
      <c r="P538" s="45" t="s">
        <v>562</v>
      </c>
      <c r="Q538" s="45" t="s">
        <v>805</v>
      </c>
    </row>
    <row r="539" spans="1:17" ht="75" x14ac:dyDescent="0.25">
      <c r="A539" s="39">
        <f t="shared" si="8"/>
        <v>531</v>
      </c>
      <c r="B539" s="18">
        <v>42724</v>
      </c>
      <c r="C539" s="18">
        <v>42724</v>
      </c>
      <c r="D539" s="7">
        <v>2326</v>
      </c>
      <c r="E539" s="61">
        <v>126654</v>
      </c>
      <c r="F539" s="95">
        <v>0</v>
      </c>
      <c r="G539" s="92" t="s">
        <v>888</v>
      </c>
      <c r="H539" s="11" t="s">
        <v>478</v>
      </c>
      <c r="I539" s="45" t="s">
        <v>387</v>
      </c>
      <c r="J539" s="133" t="s">
        <v>479</v>
      </c>
      <c r="K539" s="131" t="s">
        <v>14</v>
      </c>
      <c r="L539" s="5" t="s">
        <v>14</v>
      </c>
      <c r="M539" s="16" t="s">
        <v>887</v>
      </c>
      <c r="N539" s="8" t="s">
        <v>722</v>
      </c>
      <c r="O539" s="91" t="s">
        <v>1616</v>
      </c>
      <c r="P539" s="45" t="s">
        <v>562</v>
      </c>
      <c r="Q539" s="45" t="s">
        <v>2034</v>
      </c>
    </row>
    <row r="540" spans="1:17" ht="75" x14ac:dyDescent="0.25">
      <c r="A540" s="39">
        <f t="shared" si="8"/>
        <v>532</v>
      </c>
      <c r="B540" s="18">
        <v>42724</v>
      </c>
      <c r="C540" s="18">
        <v>42724</v>
      </c>
      <c r="D540" s="7">
        <v>2327</v>
      </c>
      <c r="E540" s="61">
        <v>336618.34</v>
      </c>
      <c r="F540" s="95">
        <v>0</v>
      </c>
      <c r="G540" s="25" t="s">
        <v>1861</v>
      </c>
      <c r="H540" s="25" t="s">
        <v>1861</v>
      </c>
      <c r="I540" s="10" t="s">
        <v>19</v>
      </c>
      <c r="J540" s="133" t="s">
        <v>1853</v>
      </c>
      <c r="K540" s="131" t="s">
        <v>14</v>
      </c>
      <c r="L540" s="5" t="s">
        <v>14</v>
      </c>
      <c r="M540" s="16" t="s">
        <v>1859</v>
      </c>
      <c r="N540" s="8" t="s">
        <v>213</v>
      </c>
      <c r="O540" s="91" t="s">
        <v>2019</v>
      </c>
      <c r="P540" s="45" t="s">
        <v>546</v>
      </c>
      <c r="Q540" s="45" t="s">
        <v>2035</v>
      </c>
    </row>
    <row r="541" spans="1:17" ht="75" x14ac:dyDescent="0.25">
      <c r="A541" s="39">
        <f t="shared" si="8"/>
        <v>533</v>
      </c>
      <c r="B541" s="18">
        <v>42724</v>
      </c>
      <c r="C541" s="18">
        <v>42724</v>
      </c>
      <c r="D541" s="7">
        <v>2328</v>
      </c>
      <c r="E541" s="61">
        <v>35979.129999999997</v>
      </c>
      <c r="F541" s="95">
        <v>0</v>
      </c>
      <c r="G541" s="25" t="s">
        <v>1217</v>
      </c>
      <c r="H541" s="25" t="s">
        <v>1217</v>
      </c>
      <c r="I541" s="10" t="s">
        <v>19</v>
      </c>
      <c r="J541" s="133" t="s">
        <v>975</v>
      </c>
      <c r="K541" s="131" t="s">
        <v>14</v>
      </c>
      <c r="L541" s="5" t="s">
        <v>14</v>
      </c>
      <c r="M541" s="16" t="s">
        <v>1012</v>
      </c>
      <c r="N541" s="8" t="s">
        <v>918</v>
      </c>
      <c r="O541" s="91" t="s">
        <v>2020</v>
      </c>
      <c r="P541" s="45" t="s">
        <v>577</v>
      </c>
      <c r="Q541" s="45" t="s">
        <v>2033</v>
      </c>
    </row>
    <row r="542" spans="1:17" ht="75" x14ac:dyDescent="0.25">
      <c r="A542" s="39">
        <f t="shared" si="8"/>
        <v>534</v>
      </c>
      <c r="B542" s="18">
        <v>42724</v>
      </c>
      <c r="C542" s="18">
        <v>42724</v>
      </c>
      <c r="D542" s="7">
        <v>2329</v>
      </c>
      <c r="E542" s="61">
        <v>305422.59999999998</v>
      </c>
      <c r="F542" s="95">
        <v>0</v>
      </c>
      <c r="G542" s="25" t="s">
        <v>1729</v>
      </c>
      <c r="H542" s="25" t="s">
        <v>1729</v>
      </c>
      <c r="I542" s="10" t="s">
        <v>19</v>
      </c>
      <c r="J542" s="133" t="s">
        <v>1682</v>
      </c>
      <c r="K542" s="131" t="s">
        <v>14</v>
      </c>
      <c r="L542" s="5" t="s">
        <v>14</v>
      </c>
      <c r="M542" s="16" t="s">
        <v>1720</v>
      </c>
      <c r="N542" s="8" t="s">
        <v>203</v>
      </c>
      <c r="O542" s="91" t="s">
        <v>2021</v>
      </c>
      <c r="P542" s="45" t="s">
        <v>549</v>
      </c>
      <c r="Q542" s="45" t="s">
        <v>2037</v>
      </c>
    </row>
    <row r="543" spans="1:17" ht="75" x14ac:dyDescent="0.25">
      <c r="A543" s="39">
        <f t="shared" si="8"/>
        <v>535</v>
      </c>
      <c r="B543" s="18">
        <v>42724</v>
      </c>
      <c r="C543" s="18">
        <v>42724</v>
      </c>
      <c r="D543" s="7">
        <v>2330</v>
      </c>
      <c r="E543" s="61">
        <v>331829.53999999998</v>
      </c>
      <c r="F543" s="95">
        <v>0</v>
      </c>
      <c r="G543" s="25" t="s">
        <v>919</v>
      </c>
      <c r="H543" s="25" t="s">
        <v>902</v>
      </c>
      <c r="I543" s="10" t="s">
        <v>387</v>
      </c>
      <c r="J543" s="133" t="s">
        <v>811</v>
      </c>
      <c r="K543" s="131" t="s">
        <v>14</v>
      </c>
      <c r="L543" s="5" t="s">
        <v>14</v>
      </c>
      <c r="M543" s="16" t="s">
        <v>917</v>
      </c>
      <c r="N543" s="8" t="s">
        <v>918</v>
      </c>
      <c r="O543" s="91" t="s">
        <v>2022</v>
      </c>
      <c r="P543" s="45" t="s">
        <v>915</v>
      </c>
      <c r="Q543" s="45" t="s">
        <v>2038</v>
      </c>
    </row>
    <row r="544" spans="1:17" ht="60" x14ac:dyDescent="0.25">
      <c r="A544" s="39">
        <f t="shared" si="8"/>
        <v>536</v>
      </c>
      <c r="B544" s="18">
        <v>42724</v>
      </c>
      <c r="C544" s="18">
        <v>42724</v>
      </c>
      <c r="D544" s="7">
        <v>2331</v>
      </c>
      <c r="E544" s="61">
        <v>74000</v>
      </c>
      <c r="F544" s="95">
        <v>0</v>
      </c>
      <c r="G544" s="25" t="s">
        <v>1284</v>
      </c>
      <c r="H544" s="25" t="s">
        <v>1284</v>
      </c>
      <c r="I544" s="10" t="s">
        <v>19</v>
      </c>
      <c r="J544" s="133" t="s">
        <v>1283</v>
      </c>
      <c r="K544" s="131" t="s">
        <v>14</v>
      </c>
      <c r="L544" s="5" t="s">
        <v>14</v>
      </c>
      <c r="M544" s="16" t="s">
        <v>1286</v>
      </c>
      <c r="N544" s="8" t="s">
        <v>443</v>
      </c>
      <c r="O544" s="91" t="s">
        <v>2023</v>
      </c>
      <c r="P544" s="45" t="s">
        <v>551</v>
      </c>
      <c r="Q544" s="45" t="s">
        <v>2036</v>
      </c>
    </row>
    <row r="545" spans="1:17" ht="75" x14ac:dyDescent="0.25">
      <c r="A545" s="39">
        <f t="shared" si="8"/>
        <v>537</v>
      </c>
      <c r="B545" s="18">
        <v>42724</v>
      </c>
      <c r="C545" s="18">
        <v>42724</v>
      </c>
      <c r="D545" s="7">
        <v>2332</v>
      </c>
      <c r="E545" s="61">
        <v>685000</v>
      </c>
      <c r="F545" s="95">
        <v>0</v>
      </c>
      <c r="G545" s="25" t="s">
        <v>1480</v>
      </c>
      <c r="H545" s="25" t="s">
        <v>1480</v>
      </c>
      <c r="I545" s="10" t="s">
        <v>19</v>
      </c>
      <c r="J545" s="133" t="s">
        <v>1473</v>
      </c>
      <c r="K545" s="131" t="s">
        <v>14</v>
      </c>
      <c r="L545" s="5" t="s">
        <v>14</v>
      </c>
      <c r="M545" s="16" t="s">
        <v>1475</v>
      </c>
      <c r="N545" s="8" t="s">
        <v>121</v>
      </c>
      <c r="O545" s="91" t="s">
        <v>2024</v>
      </c>
      <c r="P545" s="45" t="s">
        <v>577</v>
      </c>
      <c r="Q545" s="45" t="s">
        <v>194</v>
      </c>
    </row>
    <row r="546" spans="1:17" ht="45" x14ac:dyDescent="0.25">
      <c r="A546" s="39">
        <f t="shared" si="8"/>
        <v>538</v>
      </c>
      <c r="B546" s="18">
        <v>42725</v>
      </c>
      <c r="C546" s="18">
        <v>42725</v>
      </c>
      <c r="D546" s="7">
        <v>2332</v>
      </c>
      <c r="E546" s="162">
        <v>-685000</v>
      </c>
      <c r="F546" s="95">
        <v>0</v>
      </c>
      <c r="G546" s="25" t="s">
        <v>1480</v>
      </c>
      <c r="H546" s="25" t="s">
        <v>1480</v>
      </c>
      <c r="I546" s="10" t="s">
        <v>19</v>
      </c>
      <c r="J546" s="133" t="s">
        <v>1473</v>
      </c>
      <c r="K546" s="131" t="s">
        <v>14</v>
      </c>
      <c r="L546" s="5" t="s">
        <v>14</v>
      </c>
      <c r="M546" s="16" t="s">
        <v>1475</v>
      </c>
      <c r="N546" s="8" t="s">
        <v>121</v>
      </c>
      <c r="O546" s="94" t="s">
        <v>2044</v>
      </c>
      <c r="P546" s="45" t="s">
        <v>577</v>
      </c>
      <c r="Q546" s="45" t="s">
        <v>805</v>
      </c>
    </row>
    <row r="547" spans="1:17" ht="60" x14ac:dyDescent="0.25">
      <c r="A547" s="39">
        <f t="shared" si="8"/>
        <v>539</v>
      </c>
      <c r="B547" s="18">
        <v>42726</v>
      </c>
      <c r="C547" s="18">
        <v>42726</v>
      </c>
      <c r="D547" s="7">
        <v>2344</v>
      </c>
      <c r="E547" s="61">
        <v>129794.34</v>
      </c>
      <c r="F547" s="95">
        <v>0</v>
      </c>
      <c r="G547" s="25" t="s">
        <v>1480</v>
      </c>
      <c r="H547" s="25" t="s">
        <v>1480</v>
      </c>
      <c r="I547" s="10" t="s">
        <v>19</v>
      </c>
      <c r="J547" s="133" t="s">
        <v>1473</v>
      </c>
      <c r="K547" s="6" t="s">
        <v>14</v>
      </c>
      <c r="L547" s="5" t="s">
        <v>14</v>
      </c>
      <c r="M547" s="16" t="s">
        <v>104</v>
      </c>
      <c r="N547" s="8" t="s">
        <v>2008</v>
      </c>
      <c r="O547" s="91" t="s">
        <v>1983</v>
      </c>
      <c r="P547" s="45" t="s">
        <v>562</v>
      </c>
      <c r="Q547" s="45" t="s">
        <v>2042</v>
      </c>
    </row>
    <row r="548" spans="1:17" ht="60" x14ac:dyDescent="0.25">
      <c r="A548" s="39">
        <f t="shared" si="8"/>
        <v>540</v>
      </c>
      <c r="B548" s="18">
        <v>42726</v>
      </c>
      <c r="C548" s="18">
        <v>42726</v>
      </c>
      <c r="D548" s="7">
        <v>2345</v>
      </c>
      <c r="E548" s="61">
        <v>8551.09</v>
      </c>
      <c r="F548" s="95">
        <v>0</v>
      </c>
      <c r="G548" s="58" t="s">
        <v>1480</v>
      </c>
      <c r="H548" s="58" t="s">
        <v>1480</v>
      </c>
      <c r="I548" s="45" t="s">
        <v>19</v>
      </c>
      <c r="J548" s="19" t="s">
        <v>1473</v>
      </c>
      <c r="K548" s="6" t="s">
        <v>14</v>
      </c>
      <c r="L548" s="5" t="s">
        <v>14</v>
      </c>
      <c r="M548" s="16" t="s">
        <v>774</v>
      </c>
      <c r="N548" s="8" t="s">
        <v>195</v>
      </c>
      <c r="O548" s="91" t="s">
        <v>1399</v>
      </c>
      <c r="P548" s="45" t="s">
        <v>562</v>
      </c>
      <c r="Q548" s="45" t="s">
        <v>2039</v>
      </c>
    </row>
    <row r="549" spans="1:17" ht="75" x14ac:dyDescent="0.25">
      <c r="A549" s="39">
        <f t="shared" si="8"/>
        <v>541</v>
      </c>
      <c r="B549" s="18">
        <v>42726</v>
      </c>
      <c r="C549" s="18">
        <v>42726</v>
      </c>
      <c r="D549" s="7">
        <v>2346</v>
      </c>
      <c r="E549" s="61">
        <v>685000</v>
      </c>
      <c r="F549" s="95">
        <v>0</v>
      </c>
      <c r="G549" s="25" t="s">
        <v>1480</v>
      </c>
      <c r="H549" s="25" t="s">
        <v>1480</v>
      </c>
      <c r="I549" s="10" t="s">
        <v>19</v>
      </c>
      <c r="J549" s="133" t="s">
        <v>1473</v>
      </c>
      <c r="K549" s="131" t="s">
        <v>14</v>
      </c>
      <c r="L549" s="5" t="s">
        <v>14</v>
      </c>
      <c r="M549" s="16" t="s">
        <v>1475</v>
      </c>
      <c r="N549" s="8" t="s">
        <v>121</v>
      </c>
      <c r="O549" s="91" t="s">
        <v>2024</v>
      </c>
      <c r="P549" s="45" t="s">
        <v>577</v>
      </c>
      <c r="Q549" s="45" t="s">
        <v>2043</v>
      </c>
    </row>
    <row r="550" spans="1:17" ht="60" x14ac:dyDescent="0.25">
      <c r="A550" s="39">
        <f t="shared" si="8"/>
        <v>542</v>
      </c>
      <c r="B550" s="18">
        <v>42730</v>
      </c>
      <c r="C550" s="18">
        <v>42730</v>
      </c>
      <c r="D550" s="7">
        <v>2366</v>
      </c>
      <c r="E550" s="61">
        <v>109000</v>
      </c>
      <c r="F550" s="95">
        <v>0</v>
      </c>
      <c r="G550" s="25" t="s">
        <v>786</v>
      </c>
      <c r="H550" s="25" t="s">
        <v>786</v>
      </c>
      <c r="I550" s="10" t="s">
        <v>19</v>
      </c>
      <c r="J550" s="133" t="s">
        <v>763</v>
      </c>
      <c r="K550" s="131" t="s">
        <v>14</v>
      </c>
      <c r="L550" s="5" t="s">
        <v>14</v>
      </c>
      <c r="M550" s="16" t="s">
        <v>1539</v>
      </c>
      <c r="N550" s="8" t="s">
        <v>78</v>
      </c>
      <c r="O550" s="91" t="s">
        <v>2046</v>
      </c>
      <c r="P550" s="45" t="s">
        <v>562</v>
      </c>
      <c r="Q550" s="45" t="s">
        <v>2065</v>
      </c>
    </row>
    <row r="551" spans="1:17" ht="75" x14ac:dyDescent="0.25">
      <c r="A551" s="39">
        <f t="shared" si="8"/>
        <v>543</v>
      </c>
      <c r="B551" s="18">
        <v>42730</v>
      </c>
      <c r="C551" s="18">
        <v>42730</v>
      </c>
      <c r="D551" s="7">
        <v>2367</v>
      </c>
      <c r="E551" s="61">
        <v>368418.4</v>
      </c>
      <c r="F551" s="95">
        <v>0</v>
      </c>
      <c r="G551" s="25" t="s">
        <v>1896</v>
      </c>
      <c r="H551" s="25" t="s">
        <v>1896</v>
      </c>
      <c r="I551" s="10" t="s">
        <v>19</v>
      </c>
      <c r="J551" s="133" t="s">
        <v>1874</v>
      </c>
      <c r="K551" s="131" t="s">
        <v>14</v>
      </c>
      <c r="L551" s="5" t="s">
        <v>14</v>
      </c>
      <c r="M551" s="16" t="s">
        <v>1877</v>
      </c>
      <c r="N551" s="8" t="s">
        <v>2060</v>
      </c>
      <c r="O551" s="91" t="s">
        <v>2047</v>
      </c>
      <c r="P551" s="45" t="s">
        <v>577</v>
      </c>
      <c r="Q551" s="45" t="s">
        <v>2062</v>
      </c>
    </row>
    <row r="552" spans="1:17" ht="75" x14ac:dyDescent="0.25">
      <c r="A552" s="39">
        <f t="shared" si="8"/>
        <v>544</v>
      </c>
      <c r="B552" s="18">
        <v>42730</v>
      </c>
      <c r="C552" s="18">
        <v>42730</v>
      </c>
      <c r="D552" s="7">
        <v>2368</v>
      </c>
      <c r="E552" s="61">
        <v>91362.09</v>
      </c>
      <c r="F552" s="95">
        <v>0</v>
      </c>
      <c r="G552" s="25" t="s">
        <v>2068</v>
      </c>
      <c r="H552" s="25" t="s">
        <v>2068</v>
      </c>
      <c r="I552" s="10" t="s">
        <v>19</v>
      </c>
      <c r="J552" s="133" t="s">
        <v>2052</v>
      </c>
      <c r="K552" s="131" t="s">
        <v>14</v>
      </c>
      <c r="L552" s="5" t="s">
        <v>14</v>
      </c>
      <c r="M552" s="16" t="s">
        <v>2067</v>
      </c>
      <c r="N552" s="8" t="s">
        <v>2061</v>
      </c>
      <c r="O552" s="91" t="s">
        <v>2048</v>
      </c>
      <c r="P552" s="45" t="s">
        <v>546</v>
      </c>
      <c r="Q552" s="45" t="s">
        <v>2069</v>
      </c>
    </row>
    <row r="553" spans="1:17" ht="60" x14ac:dyDescent="0.25">
      <c r="A553" s="39">
        <f t="shared" si="8"/>
        <v>545</v>
      </c>
      <c r="B553" s="18">
        <v>42730</v>
      </c>
      <c r="C553" s="18">
        <v>42730</v>
      </c>
      <c r="D553" s="7">
        <v>2369</v>
      </c>
      <c r="E553" s="61">
        <v>79886.34</v>
      </c>
      <c r="F553" s="95">
        <v>0</v>
      </c>
      <c r="G553" s="25" t="s">
        <v>1256</v>
      </c>
      <c r="H553" s="25" t="s">
        <v>1256</v>
      </c>
      <c r="I553" s="10" t="s">
        <v>19</v>
      </c>
      <c r="J553" s="133" t="s">
        <v>1002</v>
      </c>
      <c r="K553" s="131" t="s">
        <v>14</v>
      </c>
      <c r="L553" s="5" t="s">
        <v>14</v>
      </c>
      <c r="M553" s="16" t="s">
        <v>1251</v>
      </c>
      <c r="N553" s="8" t="s">
        <v>458</v>
      </c>
      <c r="O553" s="91" t="s">
        <v>2049</v>
      </c>
      <c r="P553" s="45" t="s">
        <v>546</v>
      </c>
      <c r="Q553" s="45" t="s">
        <v>2063</v>
      </c>
    </row>
    <row r="554" spans="1:17" ht="75" x14ac:dyDescent="0.25">
      <c r="A554" s="39">
        <f t="shared" si="8"/>
        <v>546</v>
      </c>
      <c r="B554" s="18">
        <v>42730</v>
      </c>
      <c r="C554" s="18">
        <v>42730</v>
      </c>
      <c r="D554" s="7">
        <v>2370</v>
      </c>
      <c r="E554" s="61">
        <v>34750</v>
      </c>
      <c r="F554" s="95">
        <v>0</v>
      </c>
      <c r="G554" s="25" t="s">
        <v>894</v>
      </c>
      <c r="H554" s="25" t="s">
        <v>741</v>
      </c>
      <c r="I554" s="10" t="s">
        <v>387</v>
      </c>
      <c r="J554" s="133" t="s">
        <v>740</v>
      </c>
      <c r="K554" s="131" t="s">
        <v>14</v>
      </c>
      <c r="L554" s="5" t="s">
        <v>14</v>
      </c>
      <c r="M554" s="16" t="s">
        <v>768</v>
      </c>
      <c r="N554" s="8" t="s">
        <v>771</v>
      </c>
      <c r="O554" s="91" t="s">
        <v>2050</v>
      </c>
      <c r="P554" s="45" t="s">
        <v>551</v>
      </c>
      <c r="Q554" s="45" t="s">
        <v>2066</v>
      </c>
    </row>
    <row r="555" spans="1:17" ht="75" x14ac:dyDescent="0.25">
      <c r="A555" s="39">
        <f t="shared" si="8"/>
        <v>547</v>
      </c>
      <c r="B555" s="18">
        <v>42730</v>
      </c>
      <c r="C555" s="18">
        <v>42730</v>
      </c>
      <c r="D555" s="7">
        <v>6185</v>
      </c>
      <c r="E555" s="61">
        <v>122000</v>
      </c>
      <c r="F555" s="95">
        <v>0</v>
      </c>
      <c r="G555" s="25" t="s">
        <v>150</v>
      </c>
      <c r="H555" s="25" t="s">
        <v>150</v>
      </c>
      <c r="I555" s="10" t="s">
        <v>12</v>
      </c>
      <c r="J555" s="133" t="s">
        <v>54</v>
      </c>
      <c r="K555" s="131" t="s">
        <v>14</v>
      </c>
      <c r="L555" s="5" t="s">
        <v>14</v>
      </c>
      <c r="M555" s="16" t="s">
        <v>151</v>
      </c>
      <c r="N555" s="8" t="s">
        <v>152</v>
      </c>
      <c r="O555" s="91" t="s">
        <v>2051</v>
      </c>
      <c r="P555" s="45" t="s">
        <v>551</v>
      </c>
      <c r="Q555" s="45" t="s">
        <v>2064</v>
      </c>
    </row>
    <row r="556" spans="1:17" ht="60" x14ac:dyDescent="0.25">
      <c r="A556" s="39">
        <f t="shared" si="8"/>
        <v>548</v>
      </c>
      <c r="B556" s="18">
        <v>42731</v>
      </c>
      <c r="C556" s="18">
        <v>42731</v>
      </c>
      <c r="D556" s="7">
        <v>6291</v>
      </c>
      <c r="E556" s="61">
        <v>299000</v>
      </c>
      <c r="F556" s="95">
        <v>0</v>
      </c>
      <c r="G556" s="25" t="s">
        <v>150</v>
      </c>
      <c r="H556" s="25" t="s">
        <v>150</v>
      </c>
      <c r="I556" s="10" t="s">
        <v>12</v>
      </c>
      <c r="J556" s="133" t="s">
        <v>1002</v>
      </c>
      <c r="K556" s="131" t="s">
        <v>14</v>
      </c>
      <c r="L556" s="5" t="s">
        <v>14</v>
      </c>
      <c r="M556" s="16" t="s">
        <v>275</v>
      </c>
      <c r="N556" s="8" t="s">
        <v>152</v>
      </c>
      <c r="O556" s="91" t="s">
        <v>2053</v>
      </c>
      <c r="P556" s="45" t="s">
        <v>551</v>
      </c>
      <c r="Q556" s="45" t="s">
        <v>2120</v>
      </c>
    </row>
    <row r="557" spans="1:17" ht="60" x14ac:dyDescent="0.25">
      <c r="A557" s="39">
        <f t="shared" si="8"/>
        <v>549</v>
      </c>
      <c r="B557" s="18">
        <v>42731</v>
      </c>
      <c r="C557" s="18">
        <v>42731</v>
      </c>
      <c r="D557" s="7">
        <v>2380</v>
      </c>
      <c r="E557" s="61">
        <v>418030.3</v>
      </c>
      <c r="F557" s="95">
        <v>0</v>
      </c>
      <c r="G557" s="25" t="s">
        <v>281</v>
      </c>
      <c r="H557" s="25" t="s">
        <v>281</v>
      </c>
      <c r="I557" s="10" t="s">
        <v>19</v>
      </c>
      <c r="J557" s="133" t="s">
        <v>1675</v>
      </c>
      <c r="K557" s="131" t="s">
        <v>26</v>
      </c>
      <c r="L557" s="5" t="s">
        <v>283</v>
      </c>
      <c r="M557" s="16" t="s">
        <v>194</v>
      </c>
      <c r="N557" s="8" t="s">
        <v>61</v>
      </c>
      <c r="O557" s="91" t="s">
        <v>2054</v>
      </c>
      <c r="P557" s="45" t="s">
        <v>546</v>
      </c>
      <c r="Q557" s="45" t="s">
        <v>2121</v>
      </c>
    </row>
    <row r="558" spans="1:17" ht="90" x14ac:dyDescent="0.25">
      <c r="A558" s="39">
        <f t="shared" si="8"/>
        <v>550</v>
      </c>
      <c r="B558" s="18">
        <v>42731</v>
      </c>
      <c r="C558" s="18">
        <v>42731</v>
      </c>
      <c r="D558" s="7">
        <v>5382</v>
      </c>
      <c r="E558" s="61">
        <v>158000</v>
      </c>
      <c r="F558" s="95">
        <v>0</v>
      </c>
      <c r="G558" s="58" t="s">
        <v>436</v>
      </c>
      <c r="H558" s="58" t="s">
        <v>436</v>
      </c>
      <c r="I558" s="45" t="s">
        <v>19</v>
      </c>
      <c r="J558" s="133" t="s">
        <v>437</v>
      </c>
      <c r="K558" s="131" t="s">
        <v>14</v>
      </c>
      <c r="L558" s="5" t="s">
        <v>14</v>
      </c>
      <c r="M558" s="16" t="s">
        <v>867</v>
      </c>
      <c r="N558" s="8" t="s">
        <v>439</v>
      </c>
      <c r="O558" s="91" t="s">
        <v>2056</v>
      </c>
      <c r="P558" s="45" t="s">
        <v>551</v>
      </c>
      <c r="Q558" s="45" t="s">
        <v>2122</v>
      </c>
    </row>
    <row r="559" spans="1:17" ht="75" x14ac:dyDescent="0.25">
      <c r="A559" s="39">
        <f t="shared" si="8"/>
        <v>551</v>
      </c>
      <c r="B559" s="18">
        <v>42730</v>
      </c>
      <c r="C559" s="18">
        <v>42731</v>
      </c>
      <c r="D559" s="7">
        <v>46</v>
      </c>
      <c r="E559" s="61">
        <v>185000</v>
      </c>
      <c r="F559" s="95">
        <v>0</v>
      </c>
      <c r="G559" s="11" t="s">
        <v>2059</v>
      </c>
      <c r="H559" s="11" t="s">
        <v>2059</v>
      </c>
      <c r="I559" s="10" t="s">
        <v>118</v>
      </c>
      <c r="J559" s="133" t="s">
        <v>54</v>
      </c>
      <c r="K559" s="131" t="s">
        <v>14</v>
      </c>
      <c r="L559" s="5" t="s">
        <v>14</v>
      </c>
      <c r="M559" s="16" t="s">
        <v>65</v>
      </c>
      <c r="N559" s="8" t="s">
        <v>776</v>
      </c>
      <c r="O559" s="91" t="s">
        <v>2057</v>
      </c>
      <c r="P559" s="45" t="s">
        <v>551</v>
      </c>
      <c r="Q559" s="45" t="s">
        <v>2119</v>
      </c>
    </row>
    <row r="560" spans="1:17" ht="75" x14ac:dyDescent="0.25">
      <c r="A560" s="39">
        <f t="shared" si="8"/>
        <v>552</v>
      </c>
      <c r="B560" s="18">
        <v>42731</v>
      </c>
      <c r="C560" s="18">
        <v>42731</v>
      </c>
      <c r="D560" s="7">
        <v>2384</v>
      </c>
      <c r="E560" s="61">
        <v>674450.24</v>
      </c>
      <c r="F560" s="95">
        <v>0</v>
      </c>
      <c r="G560" s="25" t="s">
        <v>949</v>
      </c>
      <c r="H560" s="25" t="s">
        <v>949</v>
      </c>
      <c r="I560" s="20" t="s">
        <v>387</v>
      </c>
      <c r="J560" s="133" t="s">
        <v>825</v>
      </c>
      <c r="K560" s="6" t="s">
        <v>14</v>
      </c>
      <c r="L560" s="5" t="s">
        <v>14</v>
      </c>
      <c r="M560" s="16" t="s">
        <v>950</v>
      </c>
      <c r="N560" s="8" t="s">
        <v>350</v>
      </c>
      <c r="O560" s="91" t="s">
        <v>2058</v>
      </c>
      <c r="P560" s="19" t="s">
        <v>551</v>
      </c>
      <c r="Q560" s="45" t="s">
        <v>2123</v>
      </c>
    </row>
    <row r="561" spans="1:17" ht="60" x14ac:dyDescent="0.25">
      <c r="A561" s="39">
        <f t="shared" si="8"/>
        <v>553</v>
      </c>
      <c r="B561" s="18">
        <v>42732</v>
      </c>
      <c r="C561" s="18">
        <v>42732</v>
      </c>
      <c r="D561" s="7">
        <v>2381</v>
      </c>
      <c r="E561" s="61">
        <v>240657.2</v>
      </c>
      <c r="F561" s="95">
        <v>0</v>
      </c>
      <c r="G561" s="25" t="s">
        <v>1460</v>
      </c>
      <c r="H561" s="25" t="s">
        <v>1460</v>
      </c>
      <c r="I561" s="10" t="s">
        <v>19</v>
      </c>
      <c r="J561" s="133" t="s">
        <v>1455</v>
      </c>
      <c r="K561" s="131" t="s">
        <v>14</v>
      </c>
      <c r="L561" s="5" t="s">
        <v>14</v>
      </c>
      <c r="M561" s="16" t="s">
        <v>1456</v>
      </c>
      <c r="N561" s="8" t="s">
        <v>458</v>
      </c>
      <c r="O561" s="91" t="s">
        <v>2055</v>
      </c>
      <c r="P561" s="45" t="s">
        <v>573</v>
      </c>
      <c r="Q561" s="45" t="s">
        <v>2124</v>
      </c>
    </row>
    <row r="562" spans="1:17" ht="75" x14ac:dyDescent="0.25">
      <c r="A562" s="39">
        <f t="shared" si="8"/>
        <v>554</v>
      </c>
      <c r="B562" s="18">
        <v>42733</v>
      </c>
      <c r="C562" s="18">
        <v>42733</v>
      </c>
      <c r="D562" s="7">
        <v>2417</v>
      </c>
      <c r="E562" s="61">
        <v>333689</v>
      </c>
      <c r="F562" s="95">
        <v>0</v>
      </c>
      <c r="G562" s="25" t="s">
        <v>2076</v>
      </c>
      <c r="H562" s="25" t="s">
        <v>2076</v>
      </c>
      <c r="I562" s="10" t="s">
        <v>19</v>
      </c>
      <c r="J562" s="133" t="s">
        <v>2073</v>
      </c>
      <c r="K562" s="131" t="s">
        <v>14</v>
      </c>
      <c r="L562" s="5" t="s">
        <v>14</v>
      </c>
      <c r="M562" s="16" t="s">
        <v>1456</v>
      </c>
      <c r="N562" s="8" t="s">
        <v>490</v>
      </c>
      <c r="O562" s="91" t="s">
        <v>2070</v>
      </c>
      <c r="P562" s="45" t="s">
        <v>573</v>
      </c>
      <c r="Q562" s="45" t="s">
        <v>2098</v>
      </c>
    </row>
    <row r="563" spans="1:17" ht="75" x14ac:dyDescent="0.25">
      <c r="A563" s="39">
        <f t="shared" si="8"/>
        <v>555</v>
      </c>
      <c r="B563" s="18">
        <v>42733</v>
      </c>
      <c r="C563" s="18">
        <v>42733</v>
      </c>
      <c r="D563" s="7">
        <v>2420</v>
      </c>
      <c r="E563" s="61">
        <v>463000</v>
      </c>
      <c r="F563" s="113">
        <v>0</v>
      </c>
      <c r="G563" s="25" t="s">
        <v>1800</v>
      </c>
      <c r="H563" s="25" t="s">
        <v>1800</v>
      </c>
      <c r="I563" s="10" t="s">
        <v>19</v>
      </c>
      <c r="J563" s="133" t="s">
        <v>1002</v>
      </c>
      <c r="K563" s="131" t="s">
        <v>14</v>
      </c>
      <c r="L563" s="5" t="s">
        <v>14</v>
      </c>
      <c r="M563" s="16" t="s">
        <v>774</v>
      </c>
      <c r="N563" s="8" t="s">
        <v>1799</v>
      </c>
      <c r="O563" s="91" t="s">
        <v>2071</v>
      </c>
      <c r="P563" s="45" t="s">
        <v>551</v>
      </c>
      <c r="Q563" s="45" t="s">
        <v>2127</v>
      </c>
    </row>
    <row r="564" spans="1:17" ht="60" x14ac:dyDescent="0.25">
      <c r="A564" s="39">
        <f t="shared" si="8"/>
        <v>556</v>
      </c>
      <c r="B564" s="18">
        <v>42733</v>
      </c>
      <c r="C564" s="18">
        <v>42733</v>
      </c>
      <c r="D564" s="7">
        <v>2419</v>
      </c>
      <c r="E564" s="61">
        <v>277620</v>
      </c>
      <c r="F564" s="95">
        <v>0</v>
      </c>
      <c r="G564" s="25" t="s">
        <v>1594</v>
      </c>
      <c r="H564" s="25" t="s">
        <v>1594</v>
      </c>
      <c r="I564" s="10" t="s">
        <v>19</v>
      </c>
      <c r="J564" s="133" t="s">
        <v>91</v>
      </c>
      <c r="K564" s="131" t="s">
        <v>14</v>
      </c>
      <c r="L564" s="5" t="s">
        <v>14</v>
      </c>
      <c r="M564" s="16" t="s">
        <v>92</v>
      </c>
      <c r="N564" s="8" t="s">
        <v>1529</v>
      </c>
      <c r="O564" s="91" t="s">
        <v>2072</v>
      </c>
      <c r="P564" s="45" t="s">
        <v>540</v>
      </c>
      <c r="Q564" s="45" t="s">
        <v>2099</v>
      </c>
    </row>
    <row r="565" spans="1:17" ht="75" x14ac:dyDescent="0.25">
      <c r="A565" s="39">
        <f t="shared" si="8"/>
        <v>557</v>
      </c>
      <c r="B565" s="18">
        <v>42733</v>
      </c>
      <c r="C565" s="18">
        <v>42734</v>
      </c>
      <c r="D565" s="7"/>
      <c r="E565" s="61">
        <v>1048610</v>
      </c>
      <c r="F565" s="95">
        <v>0</v>
      </c>
      <c r="G565" s="25" t="s">
        <v>2077</v>
      </c>
      <c r="H565" s="25" t="s">
        <v>2077</v>
      </c>
      <c r="I565" s="10" t="s">
        <v>19</v>
      </c>
      <c r="J565" s="133" t="s">
        <v>321</v>
      </c>
      <c r="K565" s="131" t="s">
        <v>14</v>
      </c>
      <c r="L565" s="5" t="s">
        <v>14</v>
      </c>
      <c r="M565" s="16" t="s">
        <v>2005</v>
      </c>
      <c r="N565" s="8" t="s">
        <v>2075</v>
      </c>
      <c r="O565" s="91" t="s">
        <v>2074</v>
      </c>
      <c r="P565" s="45" t="s">
        <v>537</v>
      </c>
      <c r="Q565" s="45" t="s">
        <v>2125</v>
      </c>
    </row>
    <row r="566" spans="1:17" ht="75" x14ac:dyDescent="0.25">
      <c r="A566" s="39">
        <f t="shared" si="8"/>
        <v>558</v>
      </c>
      <c r="B566" s="18">
        <v>42751</v>
      </c>
      <c r="C566" s="18">
        <v>42751</v>
      </c>
      <c r="D566" s="7">
        <v>32</v>
      </c>
      <c r="E566" s="166">
        <v>32870</v>
      </c>
      <c r="F566" s="95">
        <v>0</v>
      </c>
      <c r="G566" s="25" t="s">
        <v>84</v>
      </c>
      <c r="H566" s="25" t="s">
        <v>84</v>
      </c>
      <c r="I566" s="10" t="s">
        <v>19</v>
      </c>
      <c r="J566" s="133" t="s">
        <v>85</v>
      </c>
      <c r="K566" s="131" t="s">
        <v>14</v>
      </c>
      <c r="L566" s="5" t="s">
        <v>14</v>
      </c>
      <c r="M566" s="16" t="s">
        <v>86</v>
      </c>
      <c r="N566" s="8" t="s">
        <v>87</v>
      </c>
      <c r="O566" s="91" t="s">
        <v>2079</v>
      </c>
      <c r="P566" s="45" t="s">
        <v>551</v>
      </c>
      <c r="Q566" s="45" t="s">
        <v>2097</v>
      </c>
    </row>
    <row r="567" spans="1:17" ht="75" x14ac:dyDescent="0.25">
      <c r="A567" s="39">
        <f t="shared" si="8"/>
        <v>559</v>
      </c>
      <c r="B567" s="18">
        <v>42752</v>
      </c>
      <c r="C567" s="18">
        <v>42752</v>
      </c>
      <c r="D567" s="7">
        <v>45</v>
      </c>
      <c r="E567" s="166">
        <v>73463.259999999995</v>
      </c>
      <c r="F567" s="95">
        <v>0</v>
      </c>
      <c r="G567" s="25" t="s">
        <v>1063</v>
      </c>
      <c r="H567" s="25" t="s">
        <v>1063</v>
      </c>
      <c r="I567" s="10" t="s">
        <v>19</v>
      </c>
      <c r="J567" s="133" t="s">
        <v>975</v>
      </c>
      <c r="K567" s="131" t="s">
        <v>14</v>
      </c>
      <c r="L567" s="5" t="s">
        <v>14</v>
      </c>
      <c r="M567" s="16" t="s">
        <v>1031</v>
      </c>
      <c r="N567" s="8" t="s">
        <v>1015</v>
      </c>
      <c r="O567" s="91" t="s">
        <v>2080</v>
      </c>
      <c r="P567" s="45" t="s">
        <v>1064</v>
      </c>
      <c r="Q567" s="45" t="s">
        <v>2101</v>
      </c>
    </row>
    <row r="568" spans="1:17" ht="75" x14ac:dyDescent="0.25">
      <c r="A568" s="39">
        <f t="shared" si="8"/>
        <v>560</v>
      </c>
      <c r="B568" s="18">
        <v>42752</v>
      </c>
      <c r="C568" s="18">
        <v>42752</v>
      </c>
      <c r="D568" s="7">
        <v>46</v>
      </c>
      <c r="E568" s="166">
        <v>10645.2</v>
      </c>
      <c r="F568" s="95">
        <v>0</v>
      </c>
      <c r="G568" s="25" t="s">
        <v>1063</v>
      </c>
      <c r="H568" s="25" t="s">
        <v>1063</v>
      </c>
      <c r="I568" s="10" t="s">
        <v>19</v>
      </c>
      <c r="J568" s="133" t="s">
        <v>1510</v>
      </c>
      <c r="K568" s="131" t="s">
        <v>14</v>
      </c>
      <c r="L568" s="5" t="s">
        <v>14</v>
      </c>
      <c r="M568" s="16" t="s">
        <v>1031</v>
      </c>
      <c r="N568" s="8" t="s">
        <v>1015</v>
      </c>
      <c r="O568" s="91" t="s">
        <v>2081</v>
      </c>
      <c r="P568" s="45" t="s">
        <v>957</v>
      </c>
      <c r="Q568" s="45" t="s">
        <v>2100</v>
      </c>
    </row>
    <row r="569" spans="1:17" ht="75" x14ac:dyDescent="0.25">
      <c r="A569" s="39">
        <f t="shared" si="8"/>
        <v>561</v>
      </c>
      <c r="B569" s="18">
        <v>42752</v>
      </c>
      <c r="C569" s="18">
        <v>42752</v>
      </c>
      <c r="D569" s="7">
        <v>2</v>
      </c>
      <c r="E569" s="166">
        <v>230049.3</v>
      </c>
      <c r="F569" s="95">
        <v>0</v>
      </c>
      <c r="G569" s="25" t="s">
        <v>2118</v>
      </c>
      <c r="H569" s="25" t="s">
        <v>2118</v>
      </c>
      <c r="I569" s="10" t="s">
        <v>118</v>
      </c>
      <c r="J569" s="133" t="s">
        <v>1230</v>
      </c>
      <c r="K569" s="131" t="s">
        <v>14</v>
      </c>
      <c r="L569" s="5" t="s">
        <v>14</v>
      </c>
      <c r="M569" s="16" t="s">
        <v>2095</v>
      </c>
      <c r="N569" s="8" t="s">
        <v>1875</v>
      </c>
      <c r="O569" s="91" t="s">
        <v>2082</v>
      </c>
      <c r="P569" s="45" t="s">
        <v>537</v>
      </c>
      <c r="Q569" s="45" t="s">
        <v>2126</v>
      </c>
    </row>
    <row r="570" spans="1:17" ht="75" x14ac:dyDescent="0.25">
      <c r="A570" s="39">
        <f t="shared" si="8"/>
        <v>562</v>
      </c>
      <c r="B570" s="18">
        <v>42751</v>
      </c>
      <c r="C570" s="18">
        <v>42753</v>
      </c>
      <c r="D570" s="7">
        <v>1</v>
      </c>
      <c r="E570" s="166">
        <v>907172.93</v>
      </c>
      <c r="F570" s="95">
        <v>0</v>
      </c>
      <c r="G570" s="25" t="s">
        <v>2103</v>
      </c>
      <c r="H570" s="25" t="s">
        <v>2103</v>
      </c>
      <c r="I570" s="10" t="s">
        <v>118</v>
      </c>
      <c r="J570" s="133" t="s">
        <v>2084</v>
      </c>
      <c r="K570" s="131" t="s">
        <v>14</v>
      </c>
      <c r="L570" s="5" t="s">
        <v>14</v>
      </c>
      <c r="M570" s="16" t="s">
        <v>2096</v>
      </c>
      <c r="N570" s="8" t="s">
        <v>61</v>
      </c>
      <c r="O570" s="91" t="s">
        <v>2083</v>
      </c>
      <c r="P570" s="45" t="s">
        <v>537</v>
      </c>
      <c r="Q570" s="45" t="s">
        <v>2104</v>
      </c>
    </row>
    <row r="571" spans="1:17" ht="75" x14ac:dyDescent="0.25">
      <c r="A571" s="39">
        <f t="shared" si="8"/>
        <v>563</v>
      </c>
      <c r="B571" s="18">
        <v>42754</v>
      </c>
      <c r="C571" s="18">
        <v>42754</v>
      </c>
      <c r="D571" s="7">
        <v>74</v>
      </c>
      <c r="E571" s="166">
        <v>558000</v>
      </c>
      <c r="F571" s="95">
        <v>0</v>
      </c>
      <c r="G571" s="25" t="s">
        <v>250</v>
      </c>
      <c r="H571" s="25" t="s">
        <v>250</v>
      </c>
      <c r="I571" s="10" t="s">
        <v>19</v>
      </c>
      <c r="J571" s="133" t="s">
        <v>1245</v>
      </c>
      <c r="K571" s="131" t="s">
        <v>14</v>
      </c>
      <c r="L571" s="5" t="s">
        <v>14</v>
      </c>
      <c r="M571" s="16" t="s">
        <v>252</v>
      </c>
      <c r="N571" s="8" t="s">
        <v>253</v>
      </c>
      <c r="O571" s="91" t="s">
        <v>1662</v>
      </c>
      <c r="P571" s="45" t="s">
        <v>551</v>
      </c>
      <c r="Q571" s="45" t="s">
        <v>2102</v>
      </c>
    </row>
    <row r="572" spans="1:17" ht="75" x14ac:dyDescent="0.25">
      <c r="A572" s="39">
        <f t="shared" si="8"/>
        <v>564</v>
      </c>
      <c r="B572" s="18">
        <v>42754</v>
      </c>
      <c r="C572" s="18">
        <v>42755</v>
      </c>
      <c r="D572" s="7">
        <v>3</v>
      </c>
      <c r="E572" s="166">
        <v>87500</v>
      </c>
      <c r="F572" s="95">
        <v>0</v>
      </c>
      <c r="G572" s="25" t="s">
        <v>1990</v>
      </c>
      <c r="H572" s="25" t="s">
        <v>1990</v>
      </c>
      <c r="I572" s="10" t="s">
        <v>118</v>
      </c>
      <c r="J572" s="133" t="s">
        <v>59</v>
      </c>
      <c r="K572" s="131" t="s">
        <v>14</v>
      </c>
      <c r="L572" s="5" t="s">
        <v>14</v>
      </c>
      <c r="M572" s="16" t="s">
        <v>1986</v>
      </c>
      <c r="N572" s="8" t="s">
        <v>1988</v>
      </c>
      <c r="O572" s="91" t="s">
        <v>2085</v>
      </c>
      <c r="P572" s="45" t="s">
        <v>540</v>
      </c>
      <c r="Q572" s="45" t="s">
        <v>2110</v>
      </c>
    </row>
    <row r="573" spans="1:17" ht="75" x14ac:dyDescent="0.25">
      <c r="A573" s="39">
        <f t="shared" si="8"/>
        <v>565</v>
      </c>
      <c r="B573" s="18">
        <v>42754</v>
      </c>
      <c r="C573" s="18">
        <v>42755</v>
      </c>
      <c r="D573" s="7">
        <v>4</v>
      </c>
      <c r="E573" s="166">
        <v>162771</v>
      </c>
      <c r="F573" s="95">
        <v>0</v>
      </c>
      <c r="G573" s="25" t="s">
        <v>1990</v>
      </c>
      <c r="H573" s="25" t="s">
        <v>1990</v>
      </c>
      <c r="I573" s="10" t="s">
        <v>118</v>
      </c>
      <c r="J573" s="133" t="s">
        <v>59</v>
      </c>
      <c r="K573" s="131" t="s">
        <v>14</v>
      </c>
      <c r="L573" s="5" t="s">
        <v>14</v>
      </c>
      <c r="M573" s="16" t="s">
        <v>1986</v>
      </c>
      <c r="N573" s="8" t="s">
        <v>1988</v>
      </c>
      <c r="O573" s="94" t="s">
        <v>2109</v>
      </c>
      <c r="P573" s="45" t="s">
        <v>540</v>
      </c>
      <c r="Q573" s="45" t="s">
        <v>2110</v>
      </c>
    </row>
    <row r="574" spans="1:17" ht="75" x14ac:dyDescent="0.25">
      <c r="A574" s="39">
        <f t="shared" si="8"/>
        <v>566</v>
      </c>
      <c r="B574" s="18">
        <v>42754</v>
      </c>
      <c r="C574" s="18">
        <v>42755</v>
      </c>
      <c r="D574" s="7">
        <v>5</v>
      </c>
      <c r="E574" s="166">
        <v>338926</v>
      </c>
      <c r="F574" s="95">
        <v>0</v>
      </c>
      <c r="G574" s="25" t="s">
        <v>1723</v>
      </c>
      <c r="H574" s="25" t="s">
        <v>1723</v>
      </c>
      <c r="I574" s="10" t="s">
        <v>118</v>
      </c>
      <c r="J574" s="133" t="s">
        <v>1694</v>
      </c>
      <c r="K574" s="131" t="s">
        <v>14</v>
      </c>
      <c r="L574" s="5" t="s">
        <v>14</v>
      </c>
      <c r="M574" s="16" t="s">
        <v>65</v>
      </c>
      <c r="N574" s="8" t="s">
        <v>1715</v>
      </c>
      <c r="O574" s="91" t="s">
        <v>2086</v>
      </c>
      <c r="P574" s="45" t="s">
        <v>540</v>
      </c>
      <c r="Q574" s="45" t="s">
        <v>2106</v>
      </c>
    </row>
    <row r="575" spans="1:17" ht="60" x14ac:dyDescent="0.25">
      <c r="A575" s="39">
        <f t="shared" si="8"/>
        <v>567</v>
      </c>
      <c r="B575" s="18">
        <v>42754</v>
      </c>
      <c r="C575" s="18">
        <v>42754</v>
      </c>
      <c r="D575" s="7">
        <v>88</v>
      </c>
      <c r="E575" s="166">
        <v>181113.8</v>
      </c>
      <c r="F575" s="95">
        <v>0</v>
      </c>
      <c r="G575" s="25" t="s">
        <v>2001</v>
      </c>
      <c r="H575" s="25" t="s">
        <v>2001</v>
      </c>
      <c r="I575" s="10" t="s">
        <v>12</v>
      </c>
      <c r="J575" s="133" t="s">
        <v>311</v>
      </c>
      <c r="K575" s="131" t="s">
        <v>1997</v>
      </c>
      <c r="L575" s="5" t="s">
        <v>1999</v>
      </c>
      <c r="M575" s="16" t="s">
        <v>1998</v>
      </c>
      <c r="N575" s="8" t="s">
        <v>61</v>
      </c>
      <c r="O575" s="91" t="s">
        <v>2087</v>
      </c>
      <c r="P575" s="45" t="s">
        <v>550</v>
      </c>
      <c r="Q575" s="45" t="s">
        <v>2117</v>
      </c>
    </row>
    <row r="576" spans="1:17" ht="60" x14ac:dyDescent="0.25">
      <c r="A576" s="39">
        <f t="shared" si="8"/>
        <v>568</v>
      </c>
      <c r="B576" s="18">
        <v>42754</v>
      </c>
      <c r="C576" s="18">
        <v>42754</v>
      </c>
      <c r="D576" s="7">
        <v>89</v>
      </c>
      <c r="E576" s="166">
        <v>250189</v>
      </c>
      <c r="F576" s="95">
        <v>0</v>
      </c>
      <c r="G576" s="25" t="s">
        <v>1959</v>
      </c>
      <c r="H576" s="25" t="s">
        <v>1959</v>
      </c>
      <c r="I576" s="10" t="s">
        <v>12</v>
      </c>
      <c r="J576" s="133" t="s">
        <v>816</v>
      </c>
      <c r="K576" s="131" t="s">
        <v>14</v>
      </c>
      <c r="L576" s="5" t="s">
        <v>14</v>
      </c>
      <c r="M576" s="16" t="s">
        <v>1956</v>
      </c>
      <c r="N576" s="8" t="s">
        <v>1957</v>
      </c>
      <c r="O576" s="91" t="s">
        <v>2088</v>
      </c>
      <c r="P576" s="45" t="s">
        <v>540</v>
      </c>
      <c r="Q576" s="45" t="s">
        <v>2105</v>
      </c>
    </row>
    <row r="577" spans="1:17" ht="60" x14ac:dyDescent="0.25">
      <c r="A577" s="39">
        <f t="shared" si="8"/>
        <v>569</v>
      </c>
      <c r="B577" s="18">
        <v>42758</v>
      </c>
      <c r="C577" s="18">
        <v>42758</v>
      </c>
      <c r="D577" s="7">
        <v>88</v>
      </c>
      <c r="E577" s="166">
        <v>34656.29</v>
      </c>
      <c r="F577" s="95">
        <v>0</v>
      </c>
      <c r="G577" s="58" t="s">
        <v>259</v>
      </c>
      <c r="H577" s="58" t="s">
        <v>259</v>
      </c>
      <c r="I577" s="45" t="s">
        <v>19</v>
      </c>
      <c r="J577" s="133" t="s">
        <v>983</v>
      </c>
      <c r="K577" s="131" t="s">
        <v>14</v>
      </c>
      <c r="L577" s="5" t="s">
        <v>14</v>
      </c>
      <c r="M577" s="16" t="s">
        <v>109</v>
      </c>
      <c r="N577" s="8" t="s">
        <v>261</v>
      </c>
      <c r="O577" s="91" t="s">
        <v>1831</v>
      </c>
      <c r="P577" s="45" t="s">
        <v>577</v>
      </c>
      <c r="Q577" s="45" t="s">
        <v>2111</v>
      </c>
    </row>
    <row r="578" spans="1:17" ht="75" x14ac:dyDescent="0.25">
      <c r="A578" s="39">
        <f t="shared" si="8"/>
        <v>570</v>
      </c>
      <c r="B578" s="18">
        <v>42758</v>
      </c>
      <c r="C578" s="18">
        <v>42758</v>
      </c>
      <c r="D578" s="7">
        <v>87</v>
      </c>
      <c r="E578" s="166">
        <v>88000</v>
      </c>
      <c r="F578" s="95">
        <v>0</v>
      </c>
      <c r="G578" s="58" t="s">
        <v>436</v>
      </c>
      <c r="H578" s="58" t="s">
        <v>436</v>
      </c>
      <c r="I578" s="45" t="s">
        <v>19</v>
      </c>
      <c r="J578" s="133" t="s">
        <v>437</v>
      </c>
      <c r="K578" s="131" t="s">
        <v>14</v>
      </c>
      <c r="L578" s="5" t="s">
        <v>14</v>
      </c>
      <c r="M578" s="16" t="s">
        <v>867</v>
      </c>
      <c r="N578" s="8" t="s">
        <v>439</v>
      </c>
      <c r="O578" s="91" t="s">
        <v>2089</v>
      </c>
      <c r="P578" s="45" t="s">
        <v>551</v>
      </c>
      <c r="Q578" s="45" t="s">
        <v>2108</v>
      </c>
    </row>
    <row r="579" spans="1:17" ht="60" x14ac:dyDescent="0.25">
      <c r="A579" s="39">
        <f t="shared" si="8"/>
        <v>571</v>
      </c>
      <c r="B579" s="18">
        <v>42758</v>
      </c>
      <c r="C579" s="18">
        <v>42758</v>
      </c>
      <c r="D579" s="7">
        <v>110</v>
      </c>
      <c r="E579" s="166">
        <v>52196.7</v>
      </c>
      <c r="F579" s="95">
        <v>0</v>
      </c>
      <c r="G579" s="25" t="s">
        <v>1290</v>
      </c>
      <c r="H579" s="25" t="s">
        <v>1290</v>
      </c>
      <c r="I579" s="10" t="s">
        <v>12</v>
      </c>
      <c r="J579" s="133" t="s">
        <v>983</v>
      </c>
      <c r="K579" s="6" t="s">
        <v>14</v>
      </c>
      <c r="L579" s="5" t="s">
        <v>14</v>
      </c>
      <c r="M579" s="16" t="s">
        <v>1017</v>
      </c>
      <c r="N579" s="8" t="s">
        <v>1264</v>
      </c>
      <c r="O579" s="91" t="s">
        <v>1784</v>
      </c>
      <c r="P579" s="45" t="s">
        <v>577</v>
      </c>
      <c r="Q579" s="45" t="s">
        <v>2107</v>
      </c>
    </row>
    <row r="580" spans="1:17" ht="60" x14ac:dyDescent="0.25">
      <c r="A580" s="39">
        <f t="shared" si="8"/>
        <v>572</v>
      </c>
      <c r="B580" s="18">
        <v>42762</v>
      </c>
      <c r="C580" s="18">
        <v>42762</v>
      </c>
      <c r="D580" s="7">
        <v>107</v>
      </c>
      <c r="E580" s="166">
        <v>374999.99</v>
      </c>
      <c r="F580" s="95">
        <v>0</v>
      </c>
      <c r="G580" s="11" t="s">
        <v>494</v>
      </c>
      <c r="H580" s="11" t="s">
        <v>494</v>
      </c>
      <c r="I580" s="20" t="s">
        <v>387</v>
      </c>
      <c r="J580" s="133" t="s">
        <v>495</v>
      </c>
      <c r="K580" s="45" t="s">
        <v>14</v>
      </c>
      <c r="L580" s="45" t="s">
        <v>14</v>
      </c>
      <c r="M580" s="16" t="s">
        <v>50</v>
      </c>
      <c r="N580" s="8" t="s">
        <v>497</v>
      </c>
      <c r="O580" s="91" t="s">
        <v>2090</v>
      </c>
      <c r="P580" s="45" t="s">
        <v>546</v>
      </c>
      <c r="Q580" s="45" t="s">
        <v>2116</v>
      </c>
    </row>
    <row r="581" spans="1:17" ht="60" x14ac:dyDescent="0.25">
      <c r="A581" s="39">
        <f t="shared" si="8"/>
        <v>573</v>
      </c>
      <c r="B581" s="18">
        <v>42762</v>
      </c>
      <c r="C581" s="18">
        <v>42762</v>
      </c>
      <c r="D581" s="7">
        <v>105</v>
      </c>
      <c r="E581" s="166">
        <v>68063.199999999997</v>
      </c>
      <c r="F581" s="95">
        <v>0</v>
      </c>
      <c r="G581" s="25" t="s">
        <v>1284</v>
      </c>
      <c r="H581" s="25" t="s">
        <v>1284</v>
      </c>
      <c r="I581" s="10" t="s">
        <v>19</v>
      </c>
      <c r="J581" s="133" t="s">
        <v>1283</v>
      </c>
      <c r="K581" s="131" t="s">
        <v>14</v>
      </c>
      <c r="L581" s="5" t="s">
        <v>14</v>
      </c>
      <c r="M581" s="16" t="s">
        <v>1286</v>
      </c>
      <c r="N581" s="8" t="s">
        <v>443</v>
      </c>
      <c r="O581" s="91" t="s">
        <v>2091</v>
      </c>
      <c r="P581" s="45" t="s">
        <v>551</v>
      </c>
      <c r="Q581" s="45" t="s">
        <v>2113</v>
      </c>
    </row>
    <row r="582" spans="1:17" ht="75" x14ac:dyDescent="0.25">
      <c r="A582" s="39">
        <f t="shared" si="8"/>
        <v>574</v>
      </c>
      <c r="B582" s="18">
        <v>42762</v>
      </c>
      <c r="C582" s="18">
        <v>42762</v>
      </c>
      <c r="D582" s="7">
        <v>104</v>
      </c>
      <c r="E582" s="166">
        <v>97264.62</v>
      </c>
      <c r="F582" s="95">
        <v>0</v>
      </c>
      <c r="G582" s="25" t="s">
        <v>894</v>
      </c>
      <c r="H582" s="25" t="s">
        <v>741</v>
      </c>
      <c r="I582" s="10" t="s">
        <v>387</v>
      </c>
      <c r="J582" s="133" t="s">
        <v>740</v>
      </c>
      <c r="K582" s="131" t="s">
        <v>14</v>
      </c>
      <c r="L582" s="5" t="s">
        <v>14</v>
      </c>
      <c r="M582" s="16" t="s">
        <v>768</v>
      </c>
      <c r="N582" s="8" t="s">
        <v>771</v>
      </c>
      <c r="O582" s="91" t="s">
        <v>2092</v>
      </c>
      <c r="P582" s="45" t="s">
        <v>551</v>
      </c>
      <c r="Q582" s="45" t="s">
        <v>2115</v>
      </c>
    </row>
    <row r="583" spans="1:17" ht="75" x14ac:dyDescent="0.25">
      <c r="A583" s="39">
        <f t="shared" si="8"/>
        <v>575</v>
      </c>
      <c r="B583" s="18">
        <v>42762</v>
      </c>
      <c r="C583" s="18">
        <v>42762</v>
      </c>
      <c r="D583" s="7">
        <v>106</v>
      </c>
      <c r="E583" s="166">
        <v>213178.21</v>
      </c>
      <c r="F583" s="95">
        <v>0</v>
      </c>
      <c r="G583" s="25" t="s">
        <v>2068</v>
      </c>
      <c r="H583" s="25" t="s">
        <v>2068</v>
      </c>
      <c r="I583" s="10" t="s">
        <v>19</v>
      </c>
      <c r="J583" s="133" t="s">
        <v>2052</v>
      </c>
      <c r="K583" s="131" t="s">
        <v>14</v>
      </c>
      <c r="L583" s="5" t="s">
        <v>14</v>
      </c>
      <c r="M583" s="16" t="s">
        <v>2067</v>
      </c>
      <c r="N583" s="8" t="s">
        <v>2061</v>
      </c>
      <c r="O583" s="91" t="s">
        <v>2093</v>
      </c>
      <c r="P583" s="45" t="s">
        <v>546</v>
      </c>
      <c r="Q583" s="45" t="s">
        <v>2114</v>
      </c>
    </row>
    <row r="584" spans="1:17" ht="60" x14ac:dyDescent="0.25">
      <c r="A584" s="39">
        <f t="shared" si="8"/>
        <v>576</v>
      </c>
      <c r="B584" s="18">
        <v>42762</v>
      </c>
      <c r="C584" s="18">
        <v>42762</v>
      </c>
      <c r="D584" s="7">
        <v>6</v>
      </c>
      <c r="E584" s="166">
        <v>313486.88</v>
      </c>
      <c r="F584" s="95">
        <v>0</v>
      </c>
      <c r="G584" s="25" t="s">
        <v>1895</v>
      </c>
      <c r="H584" s="25" t="s">
        <v>1895</v>
      </c>
      <c r="I584" s="10" t="s">
        <v>118</v>
      </c>
      <c r="J584" s="133" t="s">
        <v>983</v>
      </c>
      <c r="K584" s="131" t="s">
        <v>14</v>
      </c>
      <c r="L584" s="5" t="s">
        <v>14</v>
      </c>
      <c r="M584" s="16" t="s">
        <v>1017</v>
      </c>
      <c r="N584" s="8" t="s">
        <v>1875</v>
      </c>
      <c r="O584" s="91" t="s">
        <v>2094</v>
      </c>
      <c r="P584" s="45" t="s">
        <v>562</v>
      </c>
      <c r="Q584" s="45" t="s">
        <v>2112</v>
      </c>
    </row>
    <row r="585" spans="1:17" ht="60" x14ac:dyDescent="0.25">
      <c r="A585" s="39">
        <f t="shared" si="8"/>
        <v>577</v>
      </c>
      <c r="B585" s="18">
        <v>42767</v>
      </c>
      <c r="C585" s="18">
        <v>42767</v>
      </c>
      <c r="D585" s="7">
        <v>136</v>
      </c>
      <c r="E585" s="146">
        <v>553490.85</v>
      </c>
      <c r="F585" s="95">
        <v>0</v>
      </c>
      <c r="G585" s="25" t="s">
        <v>2175</v>
      </c>
      <c r="H585" s="25" t="s">
        <v>2175</v>
      </c>
      <c r="I585" s="10" t="s">
        <v>19</v>
      </c>
      <c r="J585" s="133" t="s">
        <v>54</v>
      </c>
      <c r="K585" s="131" t="s">
        <v>14</v>
      </c>
      <c r="L585" s="5" t="s">
        <v>14</v>
      </c>
      <c r="M585" s="16" t="s">
        <v>2147</v>
      </c>
      <c r="N585" s="8" t="s">
        <v>2148</v>
      </c>
      <c r="O585" s="91" t="s">
        <v>2128</v>
      </c>
      <c r="P585" s="45" t="s">
        <v>551</v>
      </c>
      <c r="Q585" s="45" t="s">
        <v>2168</v>
      </c>
    </row>
    <row r="586" spans="1:17" ht="75" x14ac:dyDescent="0.25">
      <c r="A586" s="39">
        <f t="shared" si="8"/>
        <v>578</v>
      </c>
      <c r="B586" s="18">
        <v>42767</v>
      </c>
      <c r="C586" s="18">
        <v>42767</v>
      </c>
      <c r="D586" s="7">
        <v>134</v>
      </c>
      <c r="E586" s="146">
        <v>50000</v>
      </c>
      <c r="F586" s="95">
        <v>0</v>
      </c>
      <c r="G586" s="92" t="s">
        <v>880</v>
      </c>
      <c r="H586" s="11" t="s">
        <v>879</v>
      </c>
      <c r="I586" s="45" t="s">
        <v>387</v>
      </c>
      <c r="J586" s="133" t="s">
        <v>201</v>
      </c>
      <c r="K586" s="131" t="s">
        <v>14</v>
      </c>
      <c r="L586" s="5" t="s">
        <v>14</v>
      </c>
      <c r="M586" s="16" t="s">
        <v>151</v>
      </c>
      <c r="N586" s="8" t="s">
        <v>447</v>
      </c>
      <c r="O586" s="91" t="s">
        <v>2129</v>
      </c>
      <c r="P586" s="45" t="s">
        <v>551</v>
      </c>
      <c r="Q586" s="45" t="s">
        <v>2169</v>
      </c>
    </row>
    <row r="587" spans="1:17" ht="60" x14ac:dyDescent="0.25">
      <c r="A587" s="39">
        <f t="shared" si="8"/>
        <v>579</v>
      </c>
      <c r="B587" s="18">
        <v>42767</v>
      </c>
      <c r="C587" s="18">
        <v>42767</v>
      </c>
      <c r="D587" s="7">
        <v>138</v>
      </c>
      <c r="E587" s="146">
        <v>124360</v>
      </c>
      <c r="F587" s="95">
        <v>0</v>
      </c>
      <c r="G587" s="25" t="s">
        <v>2173</v>
      </c>
      <c r="H587" s="25" t="s">
        <v>2173</v>
      </c>
      <c r="I587" s="10" t="s">
        <v>19</v>
      </c>
      <c r="J587" s="133" t="s">
        <v>2133</v>
      </c>
      <c r="K587" s="139" t="s">
        <v>1997</v>
      </c>
      <c r="L587" s="5" t="s">
        <v>1999</v>
      </c>
      <c r="M587" s="16" t="s">
        <v>2149</v>
      </c>
      <c r="N587" s="8" t="s">
        <v>61</v>
      </c>
      <c r="O587" s="91" t="s">
        <v>2130</v>
      </c>
      <c r="P587" s="45" t="s">
        <v>550</v>
      </c>
      <c r="Q587" s="45" t="s">
        <v>2174</v>
      </c>
    </row>
    <row r="588" spans="1:17" ht="60" x14ac:dyDescent="0.25">
      <c r="A588" s="39">
        <f t="shared" si="8"/>
        <v>580</v>
      </c>
      <c r="B588" s="18">
        <v>42767</v>
      </c>
      <c r="C588" s="18">
        <v>42767</v>
      </c>
      <c r="D588" s="7">
        <v>137</v>
      </c>
      <c r="E588" s="146">
        <v>214302.22</v>
      </c>
      <c r="F588" s="95">
        <v>0</v>
      </c>
      <c r="G588" s="25" t="s">
        <v>2177</v>
      </c>
      <c r="H588" s="25" t="s">
        <v>2177</v>
      </c>
      <c r="I588" s="10" t="s">
        <v>19</v>
      </c>
      <c r="J588" s="133" t="s">
        <v>763</v>
      </c>
      <c r="K588" s="131" t="s">
        <v>14</v>
      </c>
      <c r="L588" s="5" t="s">
        <v>14</v>
      </c>
      <c r="M588" s="16" t="s">
        <v>104</v>
      </c>
      <c r="N588" s="8" t="s">
        <v>2150</v>
      </c>
      <c r="O588" s="91" t="s">
        <v>2131</v>
      </c>
      <c r="P588" s="45" t="s">
        <v>562</v>
      </c>
      <c r="Q588" s="45" t="s">
        <v>2171</v>
      </c>
    </row>
    <row r="589" spans="1:17" ht="60" x14ac:dyDescent="0.25">
      <c r="A589" s="39">
        <f t="shared" si="8"/>
        <v>581</v>
      </c>
      <c r="B589" s="18">
        <v>42767</v>
      </c>
      <c r="C589" s="18">
        <v>42767</v>
      </c>
      <c r="D589" s="7">
        <v>135</v>
      </c>
      <c r="E589" s="146">
        <v>208709.09</v>
      </c>
      <c r="F589" s="95">
        <v>0</v>
      </c>
      <c r="G589" s="25" t="s">
        <v>2176</v>
      </c>
      <c r="H589" s="25" t="s">
        <v>2176</v>
      </c>
      <c r="I589" s="10" t="s">
        <v>19</v>
      </c>
      <c r="J589" s="133" t="s">
        <v>403</v>
      </c>
      <c r="K589" s="131" t="s">
        <v>14</v>
      </c>
      <c r="L589" s="5" t="s">
        <v>14</v>
      </c>
      <c r="M589" s="16" t="s">
        <v>271</v>
      </c>
      <c r="N589" s="8" t="s">
        <v>1875</v>
      </c>
      <c r="O589" s="91" t="s">
        <v>2132</v>
      </c>
      <c r="P589" s="45" t="s">
        <v>1064</v>
      </c>
      <c r="Q589" s="45" t="s">
        <v>2172</v>
      </c>
    </row>
    <row r="590" spans="1:17" ht="60" x14ac:dyDescent="0.25">
      <c r="A590" s="39">
        <f t="shared" si="8"/>
        <v>582</v>
      </c>
      <c r="B590" s="18">
        <v>42772</v>
      </c>
      <c r="C590" s="18">
        <v>42772</v>
      </c>
      <c r="D590" s="7">
        <v>157</v>
      </c>
      <c r="E590" s="146">
        <v>119418.14</v>
      </c>
      <c r="F590" s="95">
        <v>0</v>
      </c>
      <c r="G590" s="25" t="s">
        <v>1796</v>
      </c>
      <c r="H590" s="25" t="s">
        <v>1796</v>
      </c>
      <c r="I590" s="10" t="s">
        <v>19</v>
      </c>
      <c r="J590" s="133" t="s">
        <v>1775</v>
      </c>
      <c r="K590" s="131" t="s">
        <v>14</v>
      </c>
      <c r="L590" s="5" t="s">
        <v>14</v>
      </c>
      <c r="M590" s="16" t="s">
        <v>60</v>
      </c>
      <c r="N590" s="8" t="s">
        <v>56</v>
      </c>
      <c r="O590" s="91" t="s">
        <v>2134</v>
      </c>
      <c r="P590" s="45" t="s">
        <v>540</v>
      </c>
      <c r="Q590" s="45" t="s">
        <v>2170</v>
      </c>
    </row>
    <row r="591" spans="1:17" ht="75" x14ac:dyDescent="0.25">
      <c r="A591" s="39">
        <f t="shared" si="8"/>
        <v>583</v>
      </c>
      <c r="B591" s="18">
        <v>42772</v>
      </c>
      <c r="C591" s="18">
        <v>42772</v>
      </c>
      <c r="D591" s="7">
        <v>159</v>
      </c>
      <c r="E591" s="146">
        <v>16800</v>
      </c>
      <c r="F591" s="95">
        <v>0</v>
      </c>
      <c r="G591" s="25" t="s">
        <v>84</v>
      </c>
      <c r="H591" s="25" t="s">
        <v>84</v>
      </c>
      <c r="I591" s="10" t="s">
        <v>19</v>
      </c>
      <c r="J591" s="133" t="s">
        <v>85</v>
      </c>
      <c r="K591" s="131" t="s">
        <v>14</v>
      </c>
      <c r="L591" s="5" t="s">
        <v>14</v>
      </c>
      <c r="M591" s="16" t="s">
        <v>86</v>
      </c>
      <c r="N591" s="8" t="s">
        <v>87</v>
      </c>
      <c r="O591" s="91" t="s">
        <v>2135</v>
      </c>
      <c r="P591" s="45" t="s">
        <v>551</v>
      </c>
      <c r="Q591" s="45" t="s">
        <v>2167</v>
      </c>
    </row>
    <row r="592" spans="1:17" ht="60" x14ac:dyDescent="0.25">
      <c r="A592" s="39">
        <f t="shared" si="8"/>
        <v>584</v>
      </c>
      <c r="B592" s="18">
        <v>42774</v>
      </c>
      <c r="C592" s="18">
        <v>42774</v>
      </c>
      <c r="D592" s="7">
        <v>412</v>
      </c>
      <c r="E592" s="146">
        <v>370998.17</v>
      </c>
      <c r="F592" s="95">
        <v>0</v>
      </c>
      <c r="G592" s="25" t="s">
        <v>1961</v>
      </c>
      <c r="H592" s="25" t="s">
        <v>1961</v>
      </c>
      <c r="I592" s="10" t="s">
        <v>12</v>
      </c>
      <c r="J592" s="133" t="s">
        <v>1941</v>
      </c>
      <c r="K592" s="131" t="s">
        <v>14</v>
      </c>
      <c r="L592" s="5" t="s">
        <v>14</v>
      </c>
      <c r="M592" s="16" t="s">
        <v>1528</v>
      </c>
      <c r="N592" s="8" t="s">
        <v>1015</v>
      </c>
      <c r="O592" s="91" t="s">
        <v>2136</v>
      </c>
      <c r="P592" s="45" t="s">
        <v>600</v>
      </c>
      <c r="Q592" s="45" t="s">
        <v>2159</v>
      </c>
    </row>
    <row r="593" spans="1:17" ht="75" x14ac:dyDescent="0.25">
      <c r="A593" s="39">
        <f t="shared" si="8"/>
        <v>585</v>
      </c>
      <c r="B593" s="18">
        <v>42780</v>
      </c>
      <c r="C593" s="18">
        <v>42780</v>
      </c>
      <c r="D593" s="7">
        <v>210</v>
      </c>
      <c r="E593" s="146">
        <v>96000</v>
      </c>
      <c r="F593" s="95">
        <v>0</v>
      </c>
      <c r="G593" s="25" t="s">
        <v>1049</v>
      </c>
      <c r="H593" s="25" t="s">
        <v>1049</v>
      </c>
      <c r="I593" s="10" t="s">
        <v>19</v>
      </c>
      <c r="J593" s="133" t="s">
        <v>810</v>
      </c>
      <c r="K593" s="131" t="s">
        <v>14</v>
      </c>
      <c r="L593" s="5" t="s">
        <v>14</v>
      </c>
      <c r="M593" s="16" t="s">
        <v>65</v>
      </c>
      <c r="N593" s="8" t="s">
        <v>1028</v>
      </c>
      <c r="O593" s="91" t="s">
        <v>1617</v>
      </c>
      <c r="P593" s="45" t="s">
        <v>551</v>
      </c>
      <c r="Q593" s="45" t="s">
        <v>2157</v>
      </c>
    </row>
    <row r="594" spans="1:17" ht="60" x14ac:dyDescent="0.25">
      <c r="A594" s="39">
        <f t="shared" si="8"/>
        <v>586</v>
      </c>
      <c r="B594" s="18">
        <v>42780</v>
      </c>
      <c r="C594" s="18">
        <v>42780</v>
      </c>
      <c r="D594" s="7">
        <v>209</v>
      </c>
      <c r="E594" s="146">
        <v>91600.71</v>
      </c>
      <c r="F594" s="95">
        <v>0</v>
      </c>
      <c r="G594" s="25" t="s">
        <v>2155</v>
      </c>
      <c r="H594" s="25" t="s">
        <v>2155</v>
      </c>
      <c r="I594" s="10" t="s">
        <v>19</v>
      </c>
      <c r="J594" s="133" t="s">
        <v>311</v>
      </c>
      <c r="K594" s="131" t="s">
        <v>14</v>
      </c>
      <c r="L594" s="5" t="s">
        <v>14</v>
      </c>
      <c r="M594" s="16" t="s">
        <v>2151</v>
      </c>
      <c r="N594" s="8" t="s">
        <v>2152</v>
      </c>
      <c r="O594" s="91" t="s">
        <v>2137</v>
      </c>
      <c r="P594" s="45" t="s">
        <v>562</v>
      </c>
      <c r="Q594" s="45" t="s">
        <v>2156</v>
      </c>
    </row>
    <row r="595" spans="1:17" ht="60" x14ac:dyDescent="0.25">
      <c r="A595" s="39">
        <f t="shared" ref="A595:A640" si="9">A594+1</f>
        <v>587</v>
      </c>
      <c r="B595" s="18">
        <v>42782</v>
      </c>
      <c r="C595" s="18">
        <v>42782</v>
      </c>
      <c r="D595" s="7">
        <v>7</v>
      </c>
      <c r="E595" s="146">
        <v>360030.19</v>
      </c>
      <c r="F595" s="95">
        <v>0</v>
      </c>
      <c r="G595" s="25" t="s">
        <v>2158</v>
      </c>
      <c r="H595" s="25" t="s">
        <v>2158</v>
      </c>
      <c r="I595" s="10" t="s">
        <v>19</v>
      </c>
      <c r="J595" s="133" t="s">
        <v>54</v>
      </c>
      <c r="K595" s="131" t="s">
        <v>14</v>
      </c>
      <c r="L595" s="5" t="s">
        <v>14</v>
      </c>
      <c r="M595" s="16" t="s">
        <v>65</v>
      </c>
      <c r="N595" s="8" t="s">
        <v>2153</v>
      </c>
      <c r="O595" s="91" t="s">
        <v>2138</v>
      </c>
      <c r="P595" s="45" t="s">
        <v>551</v>
      </c>
      <c r="Q595" s="45" t="s">
        <v>2178</v>
      </c>
    </row>
    <row r="596" spans="1:17" ht="60" x14ac:dyDescent="0.25">
      <c r="A596" s="39">
        <f t="shared" si="9"/>
        <v>588</v>
      </c>
      <c r="B596" s="18">
        <v>42786</v>
      </c>
      <c r="C596" s="18">
        <v>42786</v>
      </c>
      <c r="D596" s="7">
        <v>211</v>
      </c>
      <c r="E596" s="146">
        <v>22066.799999999999</v>
      </c>
      <c r="F596" s="95">
        <v>0</v>
      </c>
      <c r="G596" s="25" t="s">
        <v>178</v>
      </c>
      <c r="H596" s="25" t="s">
        <v>178</v>
      </c>
      <c r="I596" s="10" t="s">
        <v>19</v>
      </c>
      <c r="J596" s="133" t="s">
        <v>179</v>
      </c>
      <c r="K596" s="131" t="s">
        <v>14</v>
      </c>
      <c r="L596" s="5" t="s">
        <v>14</v>
      </c>
      <c r="M596" s="16" t="s">
        <v>180</v>
      </c>
      <c r="N596" s="8" t="s">
        <v>181</v>
      </c>
      <c r="O596" s="91" t="s">
        <v>1743</v>
      </c>
      <c r="P596" s="45" t="s">
        <v>577</v>
      </c>
      <c r="Q596" s="45" t="s">
        <v>2162</v>
      </c>
    </row>
    <row r="597" spans="1:17" ht="60" x14ac:dyDescent="0.25">
      <c r="A597" s="39">
        <f t="shared" si="9"/>
        <v>589</v>
      </c>
      <c r="B597" s="18">
        <v>42786</v>
      </c>
      <c r="C597" s="18">
        <v>42786</v>
      </c>
      <c r="D597" s="7">
        <v>253</v>
      </c>
      <c r="E597" s="146">
        <v>547173.19999999995</v>
      </c>
      <c r="F597" s="95">
        <v>0</v>
      </c>
      <c r="G597" s="25" t="s">
        <v>2030</v>
      </c>
      <c r="H597" s="25" t="s">
        <v>2030</v>
      </c>
      <c r="I597" s="10" t="s">
        <v>19</v>
      </c>
      <c r="J597" s="133" t="s">
        <v>816</v>
      </c>
      <c r="K597" s="131" t="s">
        <v>14</v>
      </c>
      <c r="L597" s="5" t="s">
        <v>14</v>
      </c>
      <c r="M597" s="16" t="s">
        <v>2027</v>
      </c>
      <c r="N597" s="8" t="s">
        <v>61</v>
      </c>
      <c r="O597" s="91" t="s">
        <v>2139</v>
      </c>
      <c r="P597" s="45" t="s">
        <v>540</v>
      </c>
      <c r="Q597" s="45" t="s">
        <v>2179</v>
      </c>
    </row>
    <row r="598" spans="1:17" ht="60" x14ac:dyDescent="0.25">
      <c r="A598" s="39">
        <f t="shared" si="9"/>
        <v>590</v>
      </c>
      <c r="B598" s="18">
        <v>42786</v>
      </c>
      <c r="C598" s="18">
        <v>42786</v>
      </c>
      <c r="D598" s="7">
        <v>251</v>
      </c>
      <c r="E598" s="146">
        <v>139713.22</v>
      </c>
      <c r="F598" s="95">
        <v>0</v>
      </c>
      <c r="G598" s="25" t="s">
        <v>2165</v>
      </c>
      <c r="H598" s="25" t="s">
        <v>2165</v>
      </c>
      <c r="I598" s="10" t="s">
        <v>19</v>
      </c>
      <c r="J598" s="133" t="s">
        <v>2143</v>
      </c>
      <c r="K598" s="131" t="s">
        <v>14</v>
      </c>
      <c r="L598" s="5" t="s">
        <v>14</v>
      </c>
      <c r="M598" s="16" t="s">
        <v>787</v>
      </c>
      <c r="N598" s="8" t="s">
        <v>443</v>
      </c>
      <c r="O598" s="91" t="s">
        <v>2140</v>
      </c>
      <c r="P598" s="45" t="s">
        <v>577</v>
      </c>
      <c r="Q598" s="45" t="s">
        <v>2166</v>
      </c>
    </row>
    <row r="599" spans="1:17" ht="75" x14ac:dyDescent="0.25">
      <c r="A599" s="39">
        <f t="shared" si="9"/>
        <v>591</v>
      </c>
      <c r="B599" s="18">
        <v>42786</v>
      </c>
      <c r="C599" s="18">
        <v>42786</v>
      </c>
      <c r="D599" s="7">
        <v>252</v>
      </c>
      <c r="E599" s="146">
        <v>482615.4</v>
      </c>
      <c r="F599" s="95">
        <v>0</v>
      </c>
      <c r="G599" s="25" t="s">
        <v>2164</v>
      </c>
      <c r="H599" s="25" t="s">
        <v>2164</v>
      </c>
      <c r="I599" s="10" t="s">
        <v>19</v>
      </c>
      <c r="J599" s="133" t="s">
        <v>2144</v>
      </c>
      <c r="K599" s="131" t="s">
        <v>14</v>
      </c>
      <c r="L599" s="5" t="s">
        <v>14</v>
      </c>
      <c r="M599" s="16" t="s">
        <v>2154</v>
      </c>
      <c r="N599" s="8" t="s">
        <v>148</v>
      </c>
      <c r="O599" s="91" t="s">
        <v>2141</v>
      </c>
      <c r="P599" s="45" t="s">
        <v>551</v>
      </c>
      <c r="Q599" s="45" t="s">
        <v>2163</v>
      </c>
    </row>
    <row r="600" spans="1:17" ht="60" x14ac:dyDescent="0.25">
      <c r="A600" s="39">
        <f t="shared" si="9"/>
        <v>592</v>
      </c>
      <c r="B600" s="18">
        <v>42786</v>
      </c>
      <c r="C600" s="18">
        <v>42786</v>
      </c>
      <c r="D600" s="7">
        <v>254</v>
      </c>
      <c r="E600" s="146">
        <v>367025.63</v>
      </c>
      <c r="F600" s="95">
        <v>0</v>
      </c>
      <c r="G600" s="25" t="s">
        <v>2030</v>
      </c>
      <c r="H600" s="25" t="s">
        <v>2030</v>
      </c>
      <c r="I600" s="10" t="s">
        <v>19</v>
      </c>
      <c r="J600" s="133" t="s">
        <v>1002</v>
      </c>
      <c r="K600" s="131" t="s">
        <v>14</v>
      </c>
      <c r="L600" s="5" t="s">
        <v>14</v>
      </c>
      <c r="M600" s="16" t="s">
        <v>2027</v>
      </c>
      <c r="N600" s="8" t="s">
        <v>61</v>
      </c>
      <c r="O600" s="91" t="s">
        <v>2142</v>
      </c>
      <c r="P600" s="45" t="s">
        <v>540</v>
      </c>
      <c r="Q600" s="45" t="s">
        <v>2179</v>
      </c>
    </row>
    <row r="601" spans="1:17" ht="60" x14ac:dyDescent="0.25">
      <c r="A601" s="39">
        <f t="shared" si="9"/>
        <v>593</v>
      </c>
      <c r="B601" s="18">
        <v>42787</v>
      </c>
      <c r="C601" s="18">
        <v>42787</v>
      </c>
      <c r="D601" s="7">
        <v>263</v>
      </c>
      <c r="E601" s="146">
        <v>350813.23</v>
      </c>
      <c r="F601" s="95">
        <v>0</v>
      </c>
      <c r="G601" s="25" t="s">
        <v>514</v>
      </c>
      <c r="H601" s="25" t="s">
        <v>514</v>
      </c>
      <c r="I601" s="10" t="s">
        <v>387</v>
      </c>
      <c r="J601" s="133" t="s">
        <v>2146</v>
      </c>
      <c r="K601" s="131" t="s">
        <v>14</v>
      </c>
      <c r="L601" s="5" t="s">
        <v>14</v>
      </c>
      <c r="M601" s="16" t="s">
        <v>774</v>
      </c>
      <c r="N601" s="8" t="s">
        <v>464</v>
      </c>
      <c r="O601" s="91" t="s">
        <v>2145</v>
      </c>
      <c r="P601" s="10" t="s">
        <v>2161</v>
      </c>
      <c r="Q601" s="45" t="s">
        <v>2160</v>
      </c>
    </row>
    <row r="602" spans="1:17" ht="60" x14ac:dyDescent="0.25">
      <c r="A602" s="39">
        <f t="shared" si="9"/>
        <v>594</v>
      </c>
      <c r="B602" s="18">
        <v>42795</v>
      </c>
      <c r="C602" s="18">
        <v>42795</v>
      </c>
      <c r="D602" s="7">
        <v>280</v>
      </c>
      <c r="E602" s="169">
        <v>189589.64</v>
      </c>
      <c r="F602" s="95">
        <v>0</v>
      </c>
      <c r="G602" s="25" t="s">
        <v>2198</v>
      </c>
      <c r="H602" s="25" t="s">
        <v>2198</v>
      </c>
      <c r="I602" s="10" t="s">
        <v>19</v>
      </c>
      <c r="J602" s="133" t="s">
        <v>983</v>
      </c>
      <c r="K602" s="131" t="s">
        <v>14</v>
      </c>
      <c r="L602" s="5" t="s">
        <v>14</v>
      </c>
      <c r="M602" s="16" t="s">
        <v>1017</v>
      </c>
      <c r="N602" s="8" t="s">
        <v>2197</v>
      </c>
      <c r="O602" s="91" t="s">
        <v>2196</v>
      </c>
      <c r="P602" s="10" t="s">
        <v>577</v>
      </c>
      <c r="Q602" s="45" t="s">
        <v>2199</v>
      </c>
    </row>
    <row r="603" spans="1:17" ht="60" x14ac:dyDescent="0.25">
      <c r="A603" s="39">
        <f t="shared" si="9"/>
        <v>595</v>
      </c>
      <c r="B603" s="18">
        <v>42796</v>
      </c>
      <c r="C603" s="18">
        <v>42796</v>
      </c>
      <c r="D603" s="7">
        <v>290</v>
      </c>
      <c r="E603" s="169">
        <v>107475.32</v>
      </c>
      <c r="F603" s="95">
        <v>0</v>
      </c>
      <c r="G603" s="25" t="s">
        <v>227</v>
      </c>
      <c r="H603" s="25" t="s">
        <v>227</v>
      </c>
      <c r="I603" s="10" t="s">
        <v>387</v>
      </c>
      <c r="J603" s="133" t="s">
        <v>54</v>
      </c>
      <c r="K603" s="131" t="s">
        <v>14</v>
      </c>
      <c r="L603" s="5" t="s">
        <v>14</v>
      </c>
      <c r="M603" s="16" t="s">
        <v>228</v>
      </c>
      <c r="N603" s="8" t="s">
        <v>229</v>
      </c>
      <c r="O603" s="91" t="s">
        <v>2181</v>
      </c>
      <c r="P603" s="10" t="s">
        <v>551</v>
      </c>
      <c r="Q603" s="45" t="s">
        <v>2193</v>
      </c>
    </row>
    <row r="604" spans="1:17" ht="60" x14ac:dyDescent="0.25">
      <c r="A604" s="39">
        <f t="shared" si="9"/>
        <v>596</v>
      </c>
      <c r="B604" s="18">
        <v>42796</v>
      </c>
      <c r="C604" s="18">
        <v>42796</v>
      </c>
      <c r="D604" s="7">
        <v>289</v>
      </c>
      <c r="E604" s="169">
        <v>182000</v>
      </c>
      <c r="F604" s="95">
        <v>0</v>
      </c>
      <c r="G604" s="25" t="s">
        <v>1062</v>
      </c>
      <c r="H604" s="25" t="s">
        <v>1062</v>
      </c>
      <c r="I604" s="10" t="s">
        <v>19</v>
      </c>
      <c r="J604" s="133" t="s">
        <v>1002</v>
      </c>
      <c r="K604" s="131" t="s">
        <v>14</v>
      </c>
      <c r="L604" s="5" t="s">
        <v>14</v>
      </c>
      <c r="M604" s="16" t="s">
        <v>774</v>
      </c>
      <c r="N604" s="8" t="s">
        <v>501</v>
      </c>
      <c r="O604" s="91" t="s">
        <v>2182</v>
      </c>
      <c r="P604" s="45" t="s">
        <v>551</v>
      </c>
      <c r="Q604" s="45" t="s">
        <v>2200</v>
      </c>
    </row>
    <row r="605" spans="1:17" ht="75" x14ac:dyDescent="0.25">
      <c r="A605" s="39">
        <f t="shared" si="9"/>
        <v>597</v>
      </c>
      <c r="B605" s="18">
        <v>42796</v>
      </c>
      <c r="C605" s="18">
        <v>42796</v>
      </c>
      <c r="D605" s="7">
        <v>646</v>
      </c>
      <c r="E605" s="169">
        <v>69719.12</v>
      </c>
      <c r="F605" s="95">
        <v>0</v>
      </c>
      <c r="G605" s="25" t="s">
        <v>150</v>
      </c>
      <c r="H605" s="25" t="s">
        <v>150</v>
      </c>
      <c r="I605" s="10" t="s">
        <v>12</v>
      </c>
      <c r="J605" s="133" t="s">
        <v>54</v>
      </c>
      <c r="K605" s="131" t="s">
        <v>14</v>
      </c>
      <c r="L605" s="5" t="s">
        <v>14</v>
      </c>
      <c r="M605" s="16" t="s">
        <v>151</v>
      </c>
      <c r="N605" s="8" t="s">
        <v>152</v>
      </c>
      <c r="O605" s="91" t="s">
        <v>2051</v>
      </c>
      <c r="P605" s="10" t="s">
        <v>551</v>
      </c>
      <c r="Q605" s="45" t="s">
        <v>2201</v>
      </c>
    </row>
    <row r="606" spans="1:17" ht="75" x14ac:dyDescent="0.25">
      <c r="A606" s="39">
        <f t="shared" si="9"/>
        <v>598</v>
      </c>
      <c r="B606" s="18">
        <v>42796</v>
      </c>
      <c r="C606" s="18">
        <v>42796</v>
      </c>
      <c r="D606" s="7">
        <v>8</v>
      </c>
      <c r="E606" s="169">
        <v>134000.70000000001</v>
      </c>
      <c r="F606" s="95">
        <v>0</v>
      </c>
      <c r="G606" s="11" t="s">
        <v>2059</v>
      </c>
      <c r="H606" s="11" t="s">
        <v>2059</v>
      </c>
      <c r="I606" s="10" t="s">
        <v>118</v>
      </c>
      <c r="J606" s="133" t="s">
        <v>54</v>
      </c>
      <c r="K606" s="131" t="s">
        <v>14</v>
      </c>
      <c r="L606" s="5" t="s">
        <v>14</v>
      </c>
      <c r="M606" s="16" t="s">
        <v>65</v>
      </c>
      <c r="N606" s="8" t="s">
        <v>776</v>
      </c>
      <c r="O606" s="91" t="s">
        <v>2183</v>
      </c>
      <c r="P606" s="45" t="s">
        <v>551</v>
      </c>
      <c r="Q606" s="45" t="s">
        <v>2192</v>
      </c>
    </row>
    <row r="607" spans="1:17" ht="75" x14ac:dyDescent="0.25">
      <c r="A607" s="39">
        <f t="shared" si="9"/>
        <v>599</v>
      </c>
      <c r="B607" s="18">
        <v>42797</v>
      </c>
      <c r="C607" s="18">
        <v>42797</v>
      </c>
      <c r="D607" s="7">
        <v>298</v>
      </c>
      <c r="E607" s="169">
        <v>374751.83</v>
      </c>
      <c r="F607" s="95">
        <v>0</v>
      </c>
      <c r="G607" s="25" t="s">
        <v>2189</v>
      </c>
      <c r="H607" s="25" t="s">
        <v>2189</v>
      </c>
      <c r="I607" s="10" t="s">
        <v>19</v>
      </c>
      <c r="J607" s="133" t="s">
        <v>2052</v>
      </c>
      <c r="K607" s="131" t="s">
        <v>14</v>
      </c>
      <c r="L607" s="5" t="s">
        <v>14</v>
      </c>
      <c r="M607" s="16" t="s">
        <v>2187</v>
      </c>
      <c r="N607" s="8" t="s">
        <v>56</v>
      </c>
      <c r="O607" s="91" t="s">
        <v>2184</v>
      </c>
      <c r="P607" s="10" t="s">
        <v>546</v>
      </c>
      <c r="Q607" s="45" t="s">
        <v>2190</v>
      </c>
    </row>
    <row r="608" spans="1:17" ht="75" x14ac:dyDescent="0.25">
      <c r="A608" s="39">
        <f t="shared" si="9"/>
        <v>600</v>
      </c>
      <c r="B608" s="18">
        <v>42797</v>
      </c>
      <c r="C608" s="18">
        <v>42797</v>
      </c>
      <c r="D608" s="7">
        <v>296</v>
      </c>
      <c r="E608" s="169">
        <v>54000</v>
      </c>
      <c r="F608" s="95">
        <v>0</v>
      </c>
      <c r="G608" s="25" t="s">
        <v>786</v>
      </c>
      <c r="H608" s="25" t="s">
        <v>786</v>
      </c>
      <c r="I608" s="10" t="s">
        <v>19</v>
      </c>
      <c r="J608" s="133" t="s">
        <v>763</v>
      </c>
      <c r="K608" s="131" t="s">
        <v>14</v>
      </c>
      <c r="L608" s="5" t="s">
        <v>14</v>
      </c>
      <c r="M608" s="16" t="s">
        <v>1539</v>
      </c>
      <c r="N608" s="8" t="s">
        <v>78</v>
      </c>
      <c r="O608" s="91" t="s">
        <v>2185</v>
      </c>
      <c r="P608" s="10" t="s">
        <v>562</v>
      </c>
      <c r="Q608" s="45" t="s">
        <v>2194</v>
      </c>
    </row>
    <row r="609" spans="1:17" ht="60" x14ac:dyDescent="0.25">
      <c r="A609" s="39">
        <f t="shared" si="9"/>
        <v>601</v>
      </c>
      <c r="B609" s="18">
        <v>42797</v>
      </c>
      <c r="C609" s="18">
        <v>42797</v>
      </c>
      <c r="D609" s="7">
        <v>297</v>
      </c>
      <c r="E609" s="169">
        <v>299538.73</v>
      </c>
      <c r="F609" s="95">
        <v>0</v>
      </c>
      <c r="G609" s="25" t="s">
        <v>2195</v>
      </c>
      <c r="H609" s="25" t="s">
        <v>2195</v>
      </c>
      <c r="I609" s="10" t="s">
        <v>19</v>
      </c>
      <c r="J609" s="133" t="s">
        <v>1472</v>
      </c>
      <c r="K609" s="131" t="s">
        <v>14</v>
      </c>
      <c r="L609" s="5" t="s">
        <v>14</v>
      </c>
      <c r="M609" s="16" t="s">
        <v>1573</v>
      </c>
      <c r="N609" s="8" t="s">
        <v>907</v>
      </c>
      <c r="O609" s="91" t="s">
        <v>2186</v>
      </c>
      <c r="P609" s="10" t="s">
        <v>551</v>
      </c>
      <c r="Q609" s="45" t="s">
        <v>2191</v>
      </c>
    </row>
    <row r="610" spans="1:17" ht="75" x14ac:dyDescent="0.25">
      <c r="A610" s="39">
        <f t="shared" si="9"/>
        <v>602</v>
      </c>
      <c r="B610" s="18">
        <v>42803</v>
      </c>
      <c r="C610" s="18">
        <v>42803</v>
      </c>
      <c r="D610" s="7">
        <v>329</v>
      </c>
      <c r="E610" s="169">
        <v>122796.2</v>
      </c>
      <c r="F610" s="95">
        <v>0</v>
      </c>
      <c r="G610" s="25" t="s">
        <v>239</v>
      </c>
      <c r="H610" s="25" t="s">
        <v>239</v>
      </c>
      <c r="I610" s="10" t="s">
        <v>19</v>
      </c>
      <c r="J610" s="133" t="s">
        <v>1522</v>
      </c>
      <c r="K610" s="131" t="s">
        <v>14</v>
      </c>
      <c r="L610" s="5" t="s">
        <v>14</v>
      </c>
      <c r="M610" s="16" t="s">
        <v>180</v>
      </c>
      <c r="N610" s="8" t="s">
        <v>241</v>
      </c>
      <c r="O610" s="91" t="s">
        <v>2188</v>
      </c>
      <c r="P610" s="10" t="s">
        <v>549</v>
      </c>
      <c r="Q610" s="45" t="s">
        <v>2203</v>
      </c>
    </row>
    <row r="611" spans="1:17" ht="60" x14ac:dyDescent="0.25">
      <c r="A611" s="39">
        <f t="shared" si="9"/>
        <v>603</v>
      </c>
      <c r="B611" s="18">
        <v>42809</v>
      </c>
      <c r="C611" s="18">
        <v>42809</v>
      </c>
      <c r="D611" s="7">
        <v>370</v>
      </c>
      <c r="E611" s="169">
        <v>113562.63</v>
      </c>
      <c r="F611" s="95">
        <v>0</v>
      </c>
      <c r="G611" s="25" t="s">
        <v>2230</v>
      </c>
      <c r="H611" s="25" t="s">
        <v>2230</v>
      </c>
      <c r="I611" s="10" t="s">
        <v>19</v>
      </c>
      <c r="J611" s="133" t="s">
        <v>1246</v>
      </c>
      <c r="K611" s="131" t="s">
        <v>14</v>
      </c>
      <c r="L611" s="5" t="s">
        <v>14</v>
      </c>
      <c r="M611" s="16" t="s">
        <v>65</v>
      </c>
      <c r="N611" s="8" t="s">
        <v>2207</v>
      </c>
      <c r="O611" s="91" t="s">
        <v>2204</v>
      </c>
      <c r="P611" s="10" t="s">
        <v>551</v>
      </c>
      <c r="Q611" s="45" t="s">
        <v>2231</v>
      </c>
    </row>
    <row r="612" spans="1:17" ht="75" x14ac:dyDescent="0.25">
      <c r="A612" s="39">
        <f t="shared" si="9"/>
        <v>604</v>
      </c>
      <c r="B612" s="18">
        <v>42809</v>
      </c>
      <c r="C612" s="18">
        <v>42809</v>
      </c>
      <c r="D612" s="7">
        <v>369</v>
      </c>
      <c r="E612" s="169">
        <v>446636.15</v>
      </c>
      <c r="F612" s="95">
        <v>0</v>
      </c>
      <c r="G612" s="25" t="s">
        <v>2176</v>
      </c>
      <c r="H612" s="25" t="s">
        <v>2176</v>
      </c>
      <c r="I612" s="10" t="s">
        <v>19</v>
      </c>
      <c r="J612" s="133" t="s">
        <v>403</v>
      </c>
      <c r="K612" s="131" t="s">
        <v>14</v>
      </c>
      <c r="L612" s="5" t="s">
        <v>14</v>
      </c>
      <c r="M612" s="16" t="s">
        <v>271</v>
      </c>
      <c r="N612" s="8" t="s">
        <v>1875</v>
      </c>
      <c r="O612" s="91" t="s">
        <v>2205</v>
      </c>
      <c r="P612" s="45" t="s">
        <v>2252</v>
      </c>
      <c r="Q612" s="45" t="s">
        <v>2232</v>
      </c>
    </row>
    <row r="613" spans="1:17" ht="75" x14ac:dyDescent="0.25">
      <c r="A613" s="39">
        <f t="shared" si="9"/>
        <v>605</v>
      </c>
      <c r="B613" s="18">
        <v>42809</v>
      </c>
      <c r="C613" s="18">
        <v>42809</v>
      </c>
      <c r="D613" s="7">
        <v>368</v>
      </c>
      <c r="E613" s="169">
        <v>91136.86</v>
      </c>
      <c r="F613" s="95">
        <v>0</v>
      </c>
      <c r="G613" s="25" t="s">
        <v>1480</v>
      </c>
      <c r="H613" s="25" t="s">
        <v>1480</v>
      </c>
      <c r="I613" s="10" t="s">
        <v>19</v>
      </c>
      <c r="J613" s="133" t="s">
        <v>1473</v>
      </c>
      <c r="K613" s="131" t="s">
        <v>14</v>
      </c>
      <c r="L613" s="5" t="s">
        <v>14</v>
      </c>
      <c r="M613" s="16" t="s">
        <v>1475</v>
      </c>
      <c r="N613" s="8" t="s">
        <v>121</v>
      </c>
      <c r="O613" s="91" t="s">
        <v>2206</v>
      </c>
      <c r="P613" s="10" t="s">
        <v>577</v>
      </c>
      <c r="Q613" s="45" t="s">
        <v>2233</v>
      </c>
    </row>
    <row r="614" spans="1:17" ht="60" x14ac:dyDescent="0.25">
      <c r="A614" s="39">
        <f t="shared" si="9"/>
        <v>606</v>
      </c>
      <c r="B614" s="18">
        <v>42814</v>
      </c>
      <c r="C614" s="18">
        <v>42814</v>
      </c>
      <c r="D614" s="7">
        <v>849</v>
      </c>
      <c r="E614" s="169">
        <v>139752</v>
      </c>
      <c r="F614" s="95">
        <v>0</v>
      </c>
      <c r="G614" s="25" t="s">
        <v>2235</v>
      </c>
      <c r="H614" s="25" t="s">
        <v>2235</v>
      </c>
      <c r="I614" s="10" t="s">
        <v>12</v>
      </c>
      <c r="J614" s="133" t="s">
        <v>59</v>
      </c>
      <c r="K614" s="131" t="s">
        <v>14</v>
      </c>
      <c r="L614" s="5" t="s">
        <v>14</v>
      </c>
      <c r="M614" s="16" t="s">
        <v>2147</v>
      </c>
      <c r="N614" s="8" t="s">
        <v>2234</v>
      </c>
      <c r="O614" s="91" t="s">
        <v>2208</v>
      </c>
      <c r="P614" s="10" t="s">
        <v>540</v>
      </c>
      <c r="Q614" s="45" t="s">
        <v>2236</v>
      </c>
    </row>
    <row r="615" spans="1:17" ht="60" x14ac:dyDescent="0.25">
      <c r="A615" s="39">
        <f t="shared" si="9"/>
        <v>607</v>
      </c>
      <c r="B615" s="18">
        <v>42814</v>
      </c>
      <c r="C615" s="18">
        <v>42814</v>
      </c>
      <c r="D615" s="7">
        <v>401</v>
      </c>
      <c r="E615" s="169">
        <v>290173.36</v>
      </c>
      <c r="F615" s="95">
        <v>0</v>
      </c>
      <c r="G615" s="25" t="s">
        <v>2030</v>
      </c>
      <c r="H615" s="25" t="s">
        <v>2030</v>
      </c>
      <c r="I615" s="10" t="s">
        <v>19</v>
      </c>
      <c r="J615" s="133" t="s">
        <v>2133</v>
      </c>
      <c r="K615" s="131" t="s">
        <v>14</v>
      </c>
      <c r="L615" s="5" t="s">
        <v>14</v>
      </c>
      <c r="M615" s="16" t="s">
        <v>2149</v>
      </c>
      <c r="N615" s="8" t="s">
        <v>61</v>
      </c>
      <c r="O615" s="91" t="s">
        <v>2209</v>
      </c>
      <c r="P615" s="45" t="s">
        <v>540</v>
      </c>
      <c r="Q615" s="45" t="s">
        <v>2237</v>
      </c>
    </row>
    <row r="616" spans="1:17" ht="60" x14ac:dyDescent="0.25">
      <c r="A616" s="39">
        <f t="shared" si="9"/>
        <v>608</v>
      </c>
      <c r="B616" s="18">
        <v>42814</v>
      </c>
      <c r="C616" s="18">
        <v>42814</v>
      </c>
      <c r="D616" s="7">
        <v>400</v>
      </c>
      <c r="E616" s="169">
        <v>410449.5</v>
      </c>
      <c r="F616" s="95">
        <v>0</v>
      </c>
      <c r="G616" s="25" t="s">
        <v>2238</v>
      </c>
      <c r="H616" s="25" t="s">
        <v>2238</v>
      </c>
      <c r="I616" s="10" t="s">
        <v>19</v>
      </c>
      <c r="J616" s="133" t="s">
        <v>2217</v>
      </c>
      <c r="K616" s="131" t="s">
        <v>14</v>
      </c>
      <c r="L616" s="5" t="s">
        <v>14</v>
      </c>
      <c r="M616" s="16" t="s">
        <v>767</v>
      </c>
      <c r="N616" s="8" t="s">
        <v>51</v>
      </c>
      <c r="O616" s="91" t="s">
        <v>2210</v>
      </c>
      <c r="P616" s="10" t="s">
        <v>2240</v>
      </c>
      <c r="Q616" s="45" t="s">
        <v>2239</v>
      </c>
    </row>
    <row r="617" spans="1:17" ht="75" x14ac:dyDescent="0.25">
      <c r="A617" s="39">
        <f t="shared" si="9"/>
        <v>609</v>
      </c>
      <c r="B617" s="18">
        <v>42814</v>
      </c>
      <c r="C617" s="18">
        <v>42814</v>
      </c>
      <c r="D617" s="7">
        <v>399</v>
      </c>
      <c r="E617" s="169">
        <v>39600</v>
      </c>
      <c r="F617" s="95">
        <v>0</v>
      </c>
      <c r="G617" s="58" t="s">
        <v>436</v>
      </c>
      <c r="H617" s="58" t="s">
        <v>436</v>
      </c>
      <c r="I617" s="45" t="s">
        <v>19</v>
      </c>
      <c r="J617" s="133" t="s">
        <v>437</v>
      </c>
      <c r="K617" s="131" t="s">
        <v>14</v>
      </c>
      <c r="L617" s="5" t="s">
        <v>14</v>
      </c>
      <c r="M617" s="16" t="s">
        <v>867</v>
      </c>
      <c r="N617" s="8" t="s">
        <v>439</v>
      </c>
      <c r="O617" s="91" t="s">
        <v>2211</v>
      </c>
      <c r="P617" s="45" t="s">
        <v>551</v>
      </c>
      <c r="Q617" s="45" t="s">
        <v>2241</v>
      </c>
    </row>
    <row r="618" spans="1:17" ht="75" x14ac:dyDescent="0.25">
      <c r="A618" s="39">
        <f t="shared" si="9"/>
        <v>610</v>
      </c>
      <c r="B618" s="18">
        <v>42814</v>
      </c>
      <c r="C618" s="18">
        <v>42815</v>
      </c>
      <c r="D618" s="7">
        <v>398</v>
      </c>
      <c r="E618" s="169">
        <v>198039.92</v>
      </c>
      <c r="F618" s="95">
        <v>0</v>
      </c>
      <c r="G618" s="25" t="s">
        <v>463</v>
      </c>
      <c r="H618" s="25" t="s">
        <v>463</v>
      </c>
      <c r="I618" s="10" t="s">
        <v>387</v>
      </c>
      <c r="J618" s="133" t="s">
        <v>432</v>
      </c>
      <c r="K618" s="131" t="s">
        <v>14</v>
      </c>
      <c r="L618" s="5" t="s">
        <v>14</v>
      </c>
      <c r="M618" s="16" t="s">
        <v>40</v>
      </c>
      <c r="N618" s="8" t="s">
        <v>464</v>
      </c>
      <c r="O618" s="91" t="s">
        <v>2212</v>
      </c>
      <c r="P618" s="10" t="s">
        <v>537</v>
      </c>
      <c r="Q618" s="45" t="s">
        <v>2260</v>
      </c>
    </row>
    <row r="619" spans="1:17" ht="60" x14ac:dyDescent="0.25">
      <c r="A619" s="39">
        <f t="shared" si="9"/>
        <v>611</v>
      </c>
      <c r="B619" s="18">
        <v>42814</v>
      </c>
      <c r="C619" s="18">
        <v>42814</v>
      </c>
      <c r="D619" s="7">
        <v>397</v>
      </c>
      <c r="E619" s="169">
        <v>581090.37</v>
      </c>
      <c r="F619" s="95">
        <v>0</v>
      </c>
      <c r="G619" s="25" t="s">
        <v>2244</v>
      </c>
      <c r="H619" s="25" t="s">
        <v>2244</v>
      </c>
      <c r="I619" s="10" t="s">
        <v>19</v>
      </c>
      <c r="J619" s="133" t="s">
        <v>1002</v>
      </c>
      <c r="K619" s="131" t="s">
        <v>14</v>
      </c>
      <c r="L619" s="5" t="s">
        <v>14</v>
      </c>
      <c r="M619" s="16" t="s">
        <v>2242</v>
      </c>
      <c r="N619" s="8" t="s">
        <v>2075</v>
      </c>
      <c r="O619" s="91" t="s">
        <v>2213</v>
      </c>
      <c r="P619" s="10" t="s">
        <v>551</v>
      </c>
      <c r="Q619" s="45" t="s">
        <v>2245</v>
      </c>
    </row>
    <row r="620" spans="1:17" ht="60" x14ac:dyDescent="0.25">
      <c r="A620" s="39">
        <f t="shared" si="9"/>
        <v>612</v>
      </c>
      <c r="B620" s="18">
        <v>42814</v>
      </c>
      <c r="C620" s="18">
        <v>42814</v>
      </c>
      <c r="D620" s="7">
        <v>850</v>
      </c>
      <c r="E620" s="169">
        <v>191191.2</v>
      </c>
      <c r="F620" s="95">
        <v>0</v>
      </c>
      <c r="G620" s="25" t="s">
        <v>2247</v>
      </c>
      <c r="H620" s="25" t="s">
        <v>2247</v>
      </c>
      <c r="I620" s="10" t="s">
        <v>12</v>
      </c>
      <c r="J620" s="133" t="s">
        <v>2218</v>
      </c>
      <c r="K620" s="131" t="s">
        <v>14</v>
      </c>
      <c r="L620" s="5" t="s">
        <v>14</v>
      </c>
      <c r="M620" s="16" t="s">
        <v>2243</v>
      </c>
      <c r="N620" s="8" t="s">
        <v>464</v>
      </c>
      <c r="O620" s="91" t="s">
        <v>2214</v>
      </c>
      <c r="P620" s="10" t="s">
        <v>540</v>
      </c>
      <c r="Q620" s="45" t="s">
        <v>2246</v>
      </c>
    </row>
    <row r="621" spans="1:17" ht="60" x14ac:dyDescent="0.25">
      <c r="A621" s="39">
        <f t="shared" si="9"/>
        <v>613</v>
      </c>
      <c r="B621" s="18">
        <v>42814</v>
      </c>
      <c r="C621" s="18">
        <v>42814</v>
      </c>
      <c r="D621" s="7">
        <v>848</v>
      </c>
      <c r="E621" s="169">
        <v>303233.49</v>
      </c>
      <c r="F621" s="95">
        <v>0</v>
      </c>
      <c r="G621" s="25" t="s">
        <v>1650</v>
      </c>
      <c r="H621" s="25" t="s">
        <v>1650</v>
      </c>
      <c r="I621" s="10" t="s">
        <v>12</v>
      </c>
      <c r="J621" s="133" t="s">
        <v>1571</v>
      </c>
      <c r="K621" s="131" t="s">
        <v>14</v>
      </c>
      <c r="L621" s="5" t="s">
        <v>14</v>
      </c>
      <c r="M621" s="16" t="s">
        <v>1020</v>
      </c>
      <c r="N621" s="8" t="s">
        <v>241</v>
      </c>
      <c r="O621" s="91" t="s">
        <v>2215</v>
      </c>
      <c r="P621" s="10"/>
      <c r="Q621" s="45"/>
    </row>
    <row r="622" spans="1:17" ht="60" x14ac:dyDescent="0.25">
      <c r="A622" s="39">
        <f t="shared" si="9"/>
        <v>614</v>
      </c>
      <c r="B622" s="18">
        <v>42814</v>
      </c>
      <c r="C622" s="18">
        <v>42814</v>
      </c>
      <c r="D622" s="7">
        <v>396</v>
      </c>
      <c r="E622" s="169">
        <v>50481.279999999999</v>
      </c>
      <c r="F622" s="95">
        <v>0</v>
      </c>
      <c r="G622" s="25" t="s">
        <v>1794</v>
      </c>
      <c r="H622" s="25" t="s">
        <v>1794</v>
      </c>
      <c r="I622" s="10" t="s">
        <v>19</v>
      </c>
      <c r="J622" s="133" t="s">
        <v>818</v>
      </c>
      <c r="K622" s="139" t="s">
        <v>14</v>
      </c>
      <c r="L622" s="5" t="s">
        <v>14</v>
      </c>
      <c r="M622" s="16" t="s">
        <v>1761</v>
      </c>
      <c r="N622" s="8" t="s">
        <v>1022</v>
      </c>
      <c r="O622" s="91" t="s">
        <v>2216</v>
      </c>
      <c r="P622" s="10" t="s">
        <v>2263</v>
      </c>
      <c r="Q622" s="45" t="s">
        <v>2248</v>
      </c>
    </row>
    <row r="623" spans="1:17" ht="60" x14ac:dyDescent="0.25">
      <c r="A623" s="39">
        <f t="shared" si="9"/>
        <v>615</v>
      </c>
      <c r="B623" s="18">
        <v>42815</v>
      </c>
      <c r="C623" s="18">
        <v>42815</v>
      </c>
      <c r="D623" s="7">
        <v>404</v>
      </c>
      <c r="E623" s="169">
        <v>102336.84</v>
      </c>
      <c r="F623" s="95">
        <v>0</v>
      </c>
      <c r="G623" s="25" t="s">
        <v>2250</v>
      </c>
      <c r="H623" s="25" t="s">
        <v>2250</v>
      </c>
      <c r="I623" s="10" t="s">
        <v>19</v>
      </c>
      <c r="J623" s="133" t="s">
        <v>403</v>
      </c>
      <c r="K623" s="139" t="s">
        <v>14</v>
      </c>
      <c r="L623" s="5" t="s">
        <v>14</v>
      </c>
      <c r="M623" s="16" t="s">
        <v>104</v>
      </c>
      <c r="N623" s="8" t="s">
        <v>2249</v>
      </c>
      <c r="O623" s="91" t="s">
        <v>2219</v>
      </c>
      <c r="P623" s="10" t="s">
        <v>2252</v>
      </c>
      <c r="Q623" s="45" t="s">
        <v>2251</v>
      </c>
    </row>
    <row r="624" spans="1:17" ht="60" x14ac:dyDescent="0.25">
      <c r="A624" s="39">
        <f t="shared" si="9"/>
        <v>616</v>
      </c>
      <c r="B624" s="18">
        <v>42815</v>
      </c>
      <c r="C624" s="18">
        <v>42815</v>
      </c>
      <c r="D624" s="7">
        <v>403</v>
      </c>
      <c r="E624" s="169">
        <v>69575.179999999993</v>
      </c>
      <c r="F624" s="95">
        <v>0</v>
      </c>
      <c r="G624" s="25" t="s">
        <v>2254</v>
      </c>
      <c r="H624" s="25" t="s">
        <v>2254</v>
      </c>
      <c r="I624" s="10" t="s">
        <v>19</v>
      </c>
      <c r="J624" s="133" t="s">
        <v>1430</v>
      </c>
      <c r="K624" s="139" t="s">
        <v>14</v>
      </c>
      <c r="L624" s="5" t="s">
        <v>14</v>
      </c>
      <c r="M624" s="16" t="s">
        <v>875</v>
      </c>
      <c r="N624" s="8" t="s">
        <v>323</v>
      </c>
      <c r="O624" s="91" t="s">
        <v>2220</v>
      </c>
      <c r="P624" s="10" t="s">
        <v>546</v>
      </c>
      <c r="Q624" s="45" t="s">
        <v>2253</v>
      </c>
    </row>
    <row r="625" spans="1:17" ht="60" x14ac:dyDescent="0.25">
      <c r="A625" s="39">
        <f t="shared" si="9"/>
        <v>617</v>
      </c>
      <c r="B625" s="18">
        <v>42815</v>
      </c>
      <c r="C625" s="18">
        <v>42815</v>
      </c>
      <c r="D625" s="7">
        <v>1</v>
      </c>
      <c r="E625" s="169">
        <v>487647.3</v>
      </c>
      <c r="F625" s="95">
        <v>0</v>
      </c>
      <c r="G625" s="25" t="s">
        <v>2258</v>
      </c>
      <c r="H625" s="25" t="s">
        <v>2258</v>
      </c>
      <c r="I625" s="10" t="s">
        <v>2259</v>
      </c>
      <c r="J625" s="133" t="s">
        <v>2222</v>
      </c>
      <c r="K625" s="139" t="s">
        <v>14</v>
      </c>
      <c r="L625" s="5" t="s">
        <v>14</v>
      </c>
      <c r="M625" s="16" t="s">
        <v>2256</v>
      </c>
      <c r="N625" s="8" t="s">
        <v>2255</v>
      </c>
      <c r="O625" s="91" t="s">
        <v>2221</v>
      </c>
      <c r="P625" s="10" t="s">
        <v>573</v>
      </c>
      <c r="Q625" s="45" t="s">
        <v>2257</v>
      </c>
    </row>
    <row r="626" spans="1:17" ht="60" x14ac:dyDescent="0.25">
      <c r="A626" s="39">
        <f t="shared" si="9"/>
        <v>618</v>
      </c>
      <c r="B626" s="18">
        <v>42816</v>
      </c>
      <c r="C626" s="18">
        <v>42816</v>
      </c>
      <c r="D626" s="7">
        <v>417</v>
      </c>
      <c r="E626" s="169">
        <v>390000</v>
      </c>
      <c r="F626" s="95">
        <v>0</v>
      </c>
      <c r="G626" s="25" t="s">
        <v>908</v>
      </c>
      <c r="H626" s="25" t="s">
        <v>908</v>
      </c>
      <c r="I626" s="10" t="s">
        <v>387</v>
      </c>
      <c r="J626" s="133" t="s">
        <v>1753</v>
      </c>
      <c r="K626" s="131" t="s">
        <v>14</v>
      </c>
      <c r="L626" s="5" t="s">
        <v>14</v>
      </c>
      <c r="M626" s="16" t="s">
        <v>1761</v>
      </c>
      <c r="N626" s="8" t="s">
        <v>907</v>
      </c>
      <c r="O626" s="91" t="s">
        <v>2223</v>
      </c>
      <c r="P626" s="10" t="s">
        <v>540</v>
      </c>
      <c r="Q626" s="45" t="s">
        <v>2262</v>
      </c>
    </row>
    <row r="627" spans="1:17" ht="60" x14ac:dyDescent="0.25">
      <c r="A627" s="39">
        <f t="shared" si="9"/>
        <v>619</v>
      </c>
      <c r="B627" s="18">
        <v>42816</v>
      </c>
      <c r="C627" s="18">
        <v>42816</v>
      </c>
      <c r="D627" s="7">
        <v>416</v>
      </c>
      <c r="E627" s="169">
        <v>289000</v>
      </c>
      <c r="F627" s="95">
        <v>0</v>
      </c>
      <c r="G627" s="25" t="s">
        <v>1480</v>
      </c>
      <c r="H627" s="25" t="s">
        <v>1480</v>
      </c>
      <c r="I627" s="10" t="s">
        <v>19</v>
      </c>
      <c r="J627" s="133" t="s">
        <v>763</v>
      </c>
      <c r="K627" s="6" t="s">
        <v>14</v>
      </c>
      <c r="L627" s="5" t="s">
        <v>14</v>
      </c>
      <c r="M627" s="16" t="s">
        <v>104</v>
      </c>
      <c r="N627" s="8" t="s">
        <v>2008</v>
      </c>
      <c r="O627" s="91" t="s">
        <v>2224</v>
      </c>
      <c r="P627" s="10" t="s">
        <v>562</v>
      </c>
      <c r="Q627" s="45" t="s">
        <v>2268</v>
      </c>
    </row>
    <row r="628" spans="1:17" ht="60" x14ac:dyDescent="0.25">
      <c r="A628" s="39">
        <f t="shared" si="9"/>
        <v>620</v>
      </c>
      <c r="B628" s="18">
        <v>42816</v>
      </c>
      <c r="C628" s="18">
        <v>42816</v>
      </c>
      <c r="D628" s="167">
        <v>413</v>
      </c>
      <c r="E628" s="169">
        <v>564398.22</v>
      </c>
      <c r="F628" s="118">
        <v>0</v>
      </c>
      <c r="G628" s="11" t="s">
        <v>63</v>
      </c>
      <c r="H628" s="58" t="s">
        <v>63</v>
      </c>
      <c r="I628" s="50" t="s">
        <v>387</v>
      </c>
      <c r="J628" s="133" t="s">
        <v>311</v>
      </c>
      <c r="K628" s="10" t="s">
        <v>14</v>
      </c>
      <c r="L628" s="10" t="s">
        <v>14</v>
      </c>
      <c r="M628" s="46" t="s">
        <v>65</v>
      </c>
      <c r="N628" s="8" t="s">
        <v>66</v>
      </c>
      <c r="O628" s="91" t="s">
        <v>2225</v>
      </c>
      <c r="P628" s="45" t="s">
        <v>2269</v>
      </c>
      <c r="Q628" s="45" t="s">
        <v>2270</v>
      </c>
    </row>
    <row r="629" spans="1:17" ht="60" x14ac:dyDescent="0.25">
      <c r="A629" s="39">
        <f t="shared" si="9"/>
        <v>621</v>
      </c>
      <c r="B629" s="18">
        <v>42816</v>
      </c>
      <c r="C629" s="18">
        <v>42816</v>
      </c>
      <c r="D629" s="167">
        <v>414</v>
      </c>
      <c r="E629" s="169">
        <v>54438.71</v>
      </c>
      <c r="F629" s="118">
        <v>0</v>
      </c>
      <c r="G629" s="25" t="s">
        <v>2274</v>
      </c>
      <c r="H629" s="25" t="s">
        <v>2274</v>
      </c>
      <c r="I629" s="50" t="s">
        <v>387</v>
      </c>
      <c r="J629" s="133" t="s">
        <v>1430</v>
      </c>
      <c r="K629" s="10" t="s">
        <v>14</v>
      </c>
      <c r="L629" s="10" t="s">
        <v>14</v>
      </c>
      <c r="M629" s="16" t="s">
        <v>875</v>
      </c>
      <c r="N629" s="8" t="s">
        <v>907</v>
      </c>
      <c r="O629" s="91" t="s">
        <v>2226</v>
      </c>
      <c r="P629" s="45" t="s">
        <v>546</v>
      </c>
      <c r="Q629" s="45" t="s">
        <v>2273</v>
      </c>
    </row>
    <row r="630" spans="1:17" ht="60" x14ac:dyDescent="0.25">
      <c r="A630" s="39">
        <f t="shared" si="9"/>
        <v>622</v>
      </c>
      <c r="B630" s="18" t="s">
        <v>2266</v>
      </c>
      <c r="C630" s="18">
        <v>42816</v>
      </c>
      <c r="D630" s="167">
        <v>415</v>
      </c>
      <c r="E630" s="169">
        <v>278365.68</v>
      </c>
      <c r="F630" s="118">
        <v>0</v>
      </c>
      <c r="G630" s="25" t="s">
        <v>1794</v>
      </c>
      <c r="H630" s="25" t="s">
        <v>1794</v>
      </c>
      <c r="I630" s="10" t="s">
        <v>19</v>
      </c>
      <c r="J630" s="133" t="s">
        <v>818</v>
      </c>
      <c r="K630" s="139" t="s">
        <v>14</v>
      </c>
      <c r="L630" s="5" t="s">
        <v>14</v>
      </c>
      <c r="M630" s="16" t="s">
        <v>1761</v>
      </c>
      <c r="N630" s="8" t="s">
        <v>1022</v>
      </c>
      <c r="O630" s="91" t="s">
        <v>2227</v>
      </c>
      <c r="P630" s="45" t="s">
        <v>2264</v>
      </c>
      <c r="Q630" s="45" t="s">
        <v>2265</v>
      </c>
    </row>
    <row r="631" spans="1:17" ht="60" x14ac:dyDescent="0.25">
      <c r="A631" s="39">
        <f t="shared" si="9"/>
        <v>623</v>
      </c>
      <c r="B631" s="18">
        <v>42816</v>
      </c>
      <c r="C631" s="18">
        <v>42816</v>
      </c>
      <c r="D631" s="167">
        <v>882</v>
      </c>
      <c r="E631" s="169">
        <v>516031.51</v>
      </c>
      <c r="F631" s="118">
        <v>0</v>
      </c>
      <c r="G631" s="25" t="s">
        <v>2271</v>
      </c>
      <c r="H631" s="25" t="s">
        <v>2271</v>
      </c>
      <c r="I631" s="10" t="s">
        <v>19</v>
      </c>
      <c r="J631" s="133" t="s">
        <v>515</v>
      </c>
      <c r="K631" s="131" t="s">
        <v>14</v>
      </c>
      <c r="L631" s="5" t="s">
        <v>14</v>
      </c>
      <c r="M631" s="16" t="s">
        <v>65</v>
      </c>
      <c r="N631" s="8" t="s">
        <v>2255</v>
      </c>
      <c r="O631" s="91" t="s">
        <v>2228</v>
      </c>
      <c r="P631" s="45" t="s">
        <v>551</v>
      </c>
      <c r="Q631" s="45" t="s">
        <v>2272</v>
      </c>
    </row>
    <row r="632" spans="1:17" ht="75" x14ac:dyDescent="0.25">
      <c r="A632" s="39">
        <f t="shared" si="9"/>
        <v>624</v>
      </c>
      <c r="B632" s="18">
        <v>42816</v>
      </c>
      <c r="C632" s="18">
        <v>42816</v>
      </c>
      <c r="D632" s="167">
        <v>402</v>
      </c>
      <c r="E632" s="169">
        <v>185708.87</v>
      </c>
      <c r="F632" s="118">
        <v>0</v>
      </c>
      <c r="G632" s="11" t="s">
        <v>494</v>
      </c>
      <c r="H632" s="11" t="s">
        <v>494</v>
      </c>
      <c r="I632" s="20" t="s">
        <v>387</v>
      </c>
      <c r="J632" s="133" t="s">
        <v>495</v>
      </c>
      <c r="K632" s="45" t="s">
        <v>14</v>
      </c>
      <c r="L632" s="45" t="s">
        <v>14</v>
      </c>
      <c r="M632" s="16" t="s">
        <v>50</v>
      </c>
      <c r="N632" s="8" t="s">
        <v>497</v>
      </c>
      <c r="O632" s="91" t="s">
        <v>2229</v>
      </c>
      <c r="P632" s="45" t="s">
        <v>546</v>
      </c>
      <c r="Q632" s="45" t="s">
        <v>2267</v>
      </c>
    </row>
    <row r="633" spans="1:17" ht="60" x14ac:dyDescent="0.25">
      <c r="A633" s="39">
        <f t="shared" si="9"/>
        <v>625</v>
      </c>
      <c r="B633" s="18">
        <v>42822</v>
      </c>
      <c r="C633" s="18">
        <v>42823</v>
      </c>
      <c r="D633" s="167">
        <v>9</v>
      </c>
      <c r="E633" s="169">
        <v>173000</v>
      </c>
      <c r="F633" s="118">
        <v>0</v>
      </c>
      <c r="G633" s="63" t="s">
        <v>1489</v>
      </c>
      <c r="H633" s="58" t="s">
        <v>1489</v>
      </c>
      <c r="I633" s="45" t="s">
        <v>118</v>
      </c>
      <c r="J633" s="133" t="s">
        <v>1246</v>
      </c>
      <c r="K633" s="45" t="s">
        <v>14</v>
      </c>
      <c r="L633" s="62" t="s">
        <v>14</v>
      </c>
      <c r="M633" s="16" t="s">
        <v>65</v>
      </c>
      <c r="N633" s="8" t="s">
        <v>1490</v>
      </c>
      <c r="O633" s="91" t="s">
        <v>2282</v>
      </c>
      <c r="P633" s="45" t="s">
        <v>551</v>
      </c>
      <c r="Q633" s="62" t="s">
        <v>2297</v>
      </c>
    </row>
    <row r="634" spans="1:17" ht="75" x14ac:dyDescent="0.25">
      <c r="A634" s="39">
        <f t="shared" si="9"/>
        <v>626</v>
      </c>
      <c r="B634" s="18">
        <v>42821</v>
      </c>
      <c r="C634" s="18">
        <v>42821</v>
      </c>
      <c r="D634" s="167">
        <v>466</v>
      </c>
      <c r="E634" s="169">
        <v>47000</v>
      </c>
      <c r="F634" s="118">
        <v>0</v>
      </c>
      <c r="G634" s="92" t="s">
        <v>880</v>
      </c>
      <c r="H634" s="11" t="s">
        <v>879</v>
      </c>
      <c r="I634" s="10" t="s">
        <v>19</v>
      </c>
      <c r="J634" s="133" t="s">
        <v>201</v>
      </c>
      <c r="K634" s="45" t="s">
        <v>14</v>
      </c>
      <c r="L634" s="45" t="s">
        <v>14</v>
      </c>
      <c r="M634" s="16" t="s">
        <v>151</v>
      </c>
      <c r="N634" s="8" t="s">
        <v>447</v>
      </c>
      <c r="O634" s="91" t="s">
        <v>2275</v>
      </c>
      <c r="P634" s="45" t="s">
        <v>551</v>
      </c>
      <c r="Q634" s="45" t="s">
        <v>2289</v>
      </c>
    </row>
    <row r="635" spans="1:17" ht="60" x14ac:dyDescent="0.25">
      <c r="A635" s="39">
        <f t="shared" si="9"/>
        <v>627</v>
      </c>
      <c r="B635" s="18">
        <v>42822</v>
      </c>
      <c r="C635" s="18">
        <v>42822</v>
      </c>
      <c r="D635" s="167">
        <v>475</v>
      </c>
      <c r="E635" s="169">
        <v>754000</v>
      </c>
      <c r="F635" s="118">
        <v>0</v>
      </c>
      <c r="G635" s="58" t="s">
        <v>738</v>
      </c>
      <c r="H635" s="11" t="s">
        <v>738</v>
      </c>
      <c r="I635" s="45" t="s">
        <v>387</v>
      </c>
      <c r="J635" s="133" t="s">
        <v>1002</v>
      </c>
      <c r="K635" s="131" t="s">
        <v>14</v>
      </c>
      <c r="L635" s="5" t="s">
        <v>14</v>
      </c>
      <c r="M635" s="16" t="s">
        <v>767</v>
      </c>
      <c r="N635" s="8" t="s">
        <v>770</v>
      </c>
      <c r="O635" s="91" t="s">
        <v>2276</v>
      </c>
      <c r="P635" s="45" t="s">
        <v>577</v>
      </c>
      <c r="Q635" s="45" t="s">
        <v>2290</v>
      </c>
    </row>
    <row r="636" spans="1:17" ht="60" x14ac:dyDescent="0.25">
      <c r="A636" s="39">
        <f t="shared" si="9"/>
        <v>628</v>
      </c>
      <c r="B636" s="18">
        <v>42822</v>
      </c>
      <c r="C636" s="18">
        <v>42822</v>
      </c>
      <c r="D636" s="167">
        <v>476</v>
      </c>
      <c r="E636" s="169">
        <v>395623.8</v>
      </c>
      <c r="F636" s="118">
        <v>0</v>
      </c>
      <c r="G636" s="25" t="s">
        <v>2288</v>
      </c>
      <c r="H636" s="25" t="s">
        <v>2288</v>
      </c>
      <c r="I636" s="10" t="s">
        <v>387</v>
      </c>
      <c r="J636" s="133" t="s">
        <v>1002</v>
      </c>
      <c r="K636" s="131" t="s">
        <v>14</v>
      </c>
      <c r="L636" s="5" t="s">
        <v>14</v>
      </c>
      <c r="M636" s="16" t="s">
        <v>2284</v>
      </c>
      <c r="N636" s="8" t="s">
        <v>2285</v>
      </c>
      <c r="O636" s="91" t="s">
        <v>2277</v>
      </c>
      <c r="P636" s="45" t="s">
        <v>2287</v>
      </c>
      <c r="Q636" s="45" t="s">
        <v>2286</v>
      </c>
    </row>
    <row r="637" spans="1:17" ht="75" x14ac:dyDescent="0.25">
      <c r="A637" s="39">
        <f t="shared" si="9"/>
        <v>629</v>
      </c>
      <c r="B637" s="18">
        <v>42822</v>
      </c>
      <c r="C637" s="18">
        <v>42822</v>
      </c>
      <c r="D637" s="167">
        <v>477</v>
      </c>
      <c r="E637" s="169">
        <v>60912.12</v>
      </c>
      <c r="F637" s="118">
        <v>0</v>
      </c>
      <c r="G637" s="92" t="s">
        <v>888</v>
      </c>
      <c r="H637" s="11" t="s">
        <v>478</v>
      </c>
      <c r="I637" s="45" t="s">
        <v>387</v>
      </c>
      <c r="J637" s="133" t="s">
        <v>479</v>
      </c>
      <c r="K637" s="131" t="s">
        <v>14</v>
      </c>
      <c r="L637" s="5" t="s">
        <v>14</v>
      </c>
      <c r="M637" s="16" t="s">
        <v>887</v>
      </c>
      <c r="N637" s="8" t="s">
        <v>722</v>
      </c>
      <c r="O637" s="91" t="s">
        <v>2278</v>
      </c>
      <c r="P637" s="45" t="s">
        <v>562</v>
      </c>
      <c r="Q637" s="45" t="s">
        <v>2292</v>
      </c>
    </row>
    <row r="638" spans="1:17" ht="75" x14ac:dyDescent="0.25">
      <c r="A638" s="39">
        <f t="shared" si="9"/>
        <v>630</v>
      </c>
      <c r="B638" s="18">
        <v>42822</v>
      </c>
      <c r="C638" s="18">
        <v>42822</v>
      </c>
      <c r="D638" s="167">
        <v>479</v>
      </c>
      <c r="E638" s="169">
        <v>276000</v>
      </c>
      <c r="F638" s="118">
        <v>0</v>
      </c>
      <c r="G638" s="25" t="s">
        <v>2165</v>
      </c>
      <c r="H638" s="25" t="s">
        <v>2165</v>
      </c>
      <c r="I638" s="10" t="s">
        <v>19</v>
      </c>
      <c r="J638" s="133" t="s">
        <v>2143</v>
      </c>
      <c r="K638" s="131" t="s">
        <v>14</v>
      </c>
      <c r="L638" s="5" t="s">
        <v>14</v>
      </c>
      <c r="M638" s="16" t="s">
        <v>787</v>
      </c>
      <c r="N638" s="8" t="s">
        <v>443</v>
      </c>
      <c r="O638" s="91" t="s">
        <v>2279</v>
      </c>
      <c r="P638" s="45" t="s">
        <v>577</v>
      </c>
      <c r="Q638" s="45" t="s">
        <v>2283</v>
      </c>
    </row>
    <row r="639" spans="1:17" ht="75" x14ac:dyDescent="0.25">
      <c r="A639" s="39">
        <f t="shared" si="9"/>
        <v>631</v>
      </c>
      <c r="B639" s="18">
        <v>42822</v>
      </c>
      <c r="C639" s="18">
        <v>42822</v>
      </c>
      <c r="D639" s="167">
        <v>480</v>
      </c>
      <c r="E639" s="169">
        <v>245000</v>
      </c>
      <c r="F639" s="118">
        <v>0</v>
      </c>
      <c r="G639" s="25" t="s">
        <v>227</v>
      </c>
      <c r="H639" s="25" t="s">
        <v>227</v>
      </c>
      <c r="I639" s="10" t="s">
        <v>387</v>
      </c>
      <c r="J639" s="133" t="s">
        <v>54</v>
      </c>
      <c r="K639" s="131" t="s">
        <v>14</v>
      </c>
      <c r="L639" s="5" t="s">
        <v>14</v>
      </c>
      <c r="M639" s="16" t="s">
        <v>228</v>
      </c>
      <c r="N639" s="8" t="s">
        <v>229</v>
      </c>
      <c r="O639" s="91" t="s">
        <v>2280</v>
      </c>
      <c r="P639" s="45" t="s">
        <v>551</v>
      </c>
      <c r="Q639" s="45" t="s">
        <v>2293</v>
      </c>
    </row>
    <row r="640" spans="1:17" ht="75" customHeight="1" x14ac:dyDescent="0.25">
      <c r="A640" s="39">
        <f t="shared" si="9"/>
        <v>632</v>
      </c>
      <c r="B640" s="18">
        <v>42822</v>
      </c>
      <c r="C640" s="18">
        <v>42822</v>
      </c>
      <c r="D640" s="7">
        <v>958</v>
      </c>
      <c r="E640" s="169">
        <v>266000</v>
      </c>
      <c r="F640" s="95">
        <v>0</v>
      </c>
      <c r="G640" s="25" t="s">
        <v>1291</v>
      </c>
      <c r="H640" s="25" t="s">
        <v>1291</v>
      </c>
      <c r="I640" s="10" t="s">
        <v>12</v>
      </c>
      <c r="J640" s="133" t="s">
        <v>1246</v>
      </c>
      <c r="K640" s="131" t="s">
        <v>14</v>
      </c>
      <c r="L640" s="5" t="s">
        <v>14</v>
      </c>
      <c r="M640" s="16" t="s">
        <v>65</v>
      </c>
      <c r="N640" s="8" t="s">
        <v>1254</v>
      </c>
      <c r="O640" s="173" t="s">
        <v>2281</v>
      </c>
      <c r="P640" s="45" t="s">
        <v>551</v>
      </c>
      <c r="Q640" s="45" t="s">
        <v>2294</v>
      </c>
    </row>
    <row r="641" spans="1:17" ht="75" customHeight="1" x14ac:dyDescent="0.25">
      <c r="A641" s="39">
        <v>633</v>
      </c>
      <c r="B641" s="18">
        <v>42824</v>
      </c>
      <c r="C641" s="18">
        <v>42824</v>
      </c>
      <c r="D641" s="7">
        <v>467</v>
      </c>
      <c r="E641" s="169">
        <v>4275.92</v>
      </c>
      <c r="F641" s="95">
        <v>0</v>
      </c>
      <c r="G641" s="25" t="s">
        <v>1729</v>
      </c>
      <c r="H641" s="25" t="s">
        <v>1729</v>
      </c>
      <c r="I641" s="10" t="s">
        <v>19</v>
      </c>
      <c r="J641" s="133" t="s">
        <v>815</v>
      </c>
      <c r="K641" s="131" t="s">
        <v>14</v>
      </c>
      <c r="L641" s="5" t="s">
        <v>14</v>
      </c>
      <c r="M641" s="16" t="s">
        <v>1720</v>
      </c>
      <c r="N641" s="8" t="s">
        <v>203</v>
      </c>
      <c r="O641" s="173" t="s">
        <v>2296</v>
      </c>
      <c r="P641" s="45" t="s">
        <v>957</v>
      </c>
      <c r="Q641" s="45" t="s">
        <v>2298</v>
      </c>
    </row>
    <row r="642" spans="1:17" x14ac:dyDescent="0.25">
      <c r="A642" s="39"/>
      <c r="B642" s="18"/>
      <c r="C642" s="18"/>
      <c r="D642" s="7"/>
      <c r="E642" s="61"/>
      <c r="F642" s="95"/>
      <c r="G642" s="25"/>
      <c r="H642" s="25"/>
      <c r="I642" s="10"/>
      <c r="J642" s="130"/>
      <c r="K642" s="132"/>
      <c r="L642" s="5"/>
      <c r="M642" s="16"/>
      <c r="N642" s="8"/>
      <c r="O642" s="26"/>
      <c r="P642" s="45"/>
      <c r="Q642" s="45"/>
    </row>
    <row r="643" spans="1:17" x14ac:dyDescent="0.25">
      <c r="A643" s="39"/>
      <c r="B643" s="18"/>
      <c r="C643" s="18"/>
      <c r="D643" s="7"/>
      <c r="E643" s="61"/>
      <c r="F643" s="95"/>
      <c r="G643" s="25"/>
      <c r="H643" s="25"/>
      <c r="I643" s="10"/>
      <c r="J643" s="130"/>
      <c r="K643" s="132"/>
      <c r="L643" s="5"/>
      <c r="M643" s="16"/>
      <c r="N643" s="8"/>
      <c r="O643" s="26"/>
      <c r="P643" s="45"/>
      <c r="Q643" s="45"/>
    </row>
    <row r="644" spans="1:17" x14ac:dyDescent="0.25">
      <c r="A644" s="39"/>
      <c r="B644" s="18"/>
      <c r="C644" s="18"/>
      <c r="D644" s="7"/>
      <c r="E644" s="61"/>
      <c r="F644" s="95"/>
      <c r="G644" s="25"/>
      <c r="H644" s="25"/>
      <c r="I644" s="10"/>
      <c r="J644" s="130"/>
      <c r="K644" s="132"/>
      <c r="L644" s="5"/>
      <c r="M644" s="16"/>
      <c r="N644" s="8"/>
      <c r="O644" s="26"/>
      <c r="P644" s="45"/>
      <c r="Q644" s="45"/>
    </row>
    <row r="645" spans="1:17" x14ac:dyDescent="0.25">
      <c r="A645" s="39"/>
      <c r="B645" s="18"/>
      <c r="C645" s="18"/>
      <c r="D645" s="7"/>
      <c r="E645" s="61"/>
      <c r="F645" s="95"/>
      <c r="G645" s="25"/>
      <c r="H645" s="25"/>
      <c r="I645" s="10"/>
      <c r="J645" s="130"/>
      <c r="K645" s="132"/>
      <c r="L645" s="5"/>
      <c r="M645" s="16"/>
      <c r="N645" s="8"/>
      <c r="O645" s="26"/>
      <c r="P645" s="45"/>
      <c r="Q645" s="45"/>
    </row>
    <row r="646" spans="1:17" x14ac:dyDescent="0.25">
      <c r="A646" s="39"/>
      <c r="B646" s="18"/>
      <c r="C646" s="18"/>
      <c r="D646" s="7"/>
      <c r="E646" s="61"/>
      <c r="F646" s="95"/>
      <c r="G646" s="25"/>
      <c r="H646" s="25"/>
      <c r="I646" s="10"/>
      <c r="J646" s="130"/>
      <c r="K646" s="132"/>
      <c r="L646" s="5"/>
      <c r="M646" s="16"/>
      <c r="N646" s="8"/>
      <c r="O646" s="26"/>
      <c r="P646" s="45"/>
      <c r="Q646" s="45"/>
    </row>
    <row r="647" spans="1:17" x14ac:dyDescent="0.25">
      <c r="A647" s="96"/>
      <c r="E647" s="76">
        <f>SUM(E6:E641)</f>
        <v>153548748.7540001</v>
      </c>
      <c r="F647" s="76">
        <f>SUM(F6:F251)</f>
        <v>125</v>
      </c>
    </row>
    <row r="648" spans="1:17" ht="15.75" x14ac:dyDescent="0.25">
      <c r="A648" s="96"/>
      <c r="D648" t="s">
        <v>806</v>
      </c>
      <c r="E648" s="77">
        <f>E647+F647</f>
        <v>153548873.7540001</v>
      </c>
    </row>
    <row r="649" spans="1:17" x14ac:dyDescent="0.25">
      <c r="A649" s="96"/>
      <c r="E649" s="86"/>
      <c r="P649" s="171"/>
    </row>
    <row r="650" spans="1:17" x14ac:dyDescent="0.25">
      <c r="A650" s="96"/>
      <c r="E650" s="86"/>
    </row>
    <row r="651" spans="1:17" ht="17.25" x14ac:dyDescent="0.3">
      <c r="A651" s="96"/>
      <c r="D651" s="163">
        <v>42736</v>
      </c>
      <c r="E651" s="88">
        <f>SUM(E566:E584)</f>
        <v>4074546.38</v>
      </c>
      <c r="F651" s="172">
        <f>E653-F664</f>
        <v>0</v>
      </c>
    </row>
    <row r="652" spans="1:17" s="33" customFormat="1" ht="17.25" x14ac:dyDescent="0.3">
      <c r="A652" s="96"/>
      <c r="B652"/>
      <c r="C652"/>
      <c r="D652" s="163">
        <v>42767</v>
      </c>
      <c r="E652" s="88">
        <f>SUM(E585:E639)</f>
        <v>13393373.380000001</v>
      </c>
      <c r="F652" s="175">
        <v>189589.64</v>
      </c>
      <c r="I652"/>
      <c r="J652"/>
      <c r="K652"/>
      <c r="L652" s="3"/>
      <c r="M652"/>
      <c r="N652"/>
      <c r="O652"/>
      <c r="P652"/>
      <c r="Q652"/>
    </row>
    <row r="653" spans="1:17" s="33" customFormat="1" x14ac:dyDescent="0.25">
      <c r="A653" s="96"/>
      <c r="B653"/>
      <c r="C653"/>
      <c r="D653" s="170">
        <v>42795</v>
      </c>
      <c r="E653" s="86">
        <f>SUM(E602:E642)</f>
        <v>9548532.4499999974</v>
      </c>
      <c r="F653" s="175">
        <v>493195.14</v>
      </c>
      <c r="I653"/>
      <c r="J653"/>
      <c r="K653"/>
      <c r="L653" s="3"/>
      <c r="M653"/>
      <c r="N653"/>
      <c r="O653"/>
      <c r="P653"/>
      <c r="Q653"/>
    </row>
    <row r="654" spans="1:17" s="33" customFormat="1" x14ac:dyDescent="0.25">
      <c r="A654" s="96"/>
      <c r="B654"/>
      <c r="C654"/>
      <c r="D654"/>
      <c r="E654" s="2"/>
      <c r="F654" s="174">
        <v>728290.56</v>
      </c>
      <c r="G654" s="154"/>
      <c r="I654"/>
      <c r="J654"/>
      <c r="K654"/>
      <c r="L654" s="3"/>
      <c r="M654"/>
      <c r="N654"/>
      <c r="O654"/>
      <c r="P654"/>
      <c r="Q654"/>
    </row>
    <row r="655" spans="1:17" s="33" customFormat="1" x14ac:dyDescent="0.25">
      <c r="A655" s="96"/>
      <c r="B655"/>
      <c r="C655"/>
      <c r="D655"/>
      <c r="E655" s="2"/>
      <c r="F655" s="176">
        <v>122796.2</v>
      </c>
      <c r="G655" s="112"/>
      <c r="I655"/>
      <c r="J655"/>
      <c r="K655"/>
      <c r="L655" s="3"/>
      <c r="M655"/>
      <c r="N655"/>
      <c r="O655"/>
      <c r="P655"/>
      <c r="Q655"/>
    </row>
    <row r="656" spans="1:17" s="33" customFormat="1" x14ac:dyDescent="0.25">
      <c r="A656" s="96"/>
      <c r="B656"/>
      <c r="C656"/>
      <c r="D656"/>
      <c r="E656" s="2"/>
      <c r="F656" s="176">
        <v>651335.64</v>
      </c>
      <c r="G656" s="112"/>
      <c r="I656"/>
      <c r="J656"/>
      <c r="K656"/>
      <c r="L656" s="3"/>
      <c r="M656"/>
      <c r="N656"/>
      <c r="O656"/>
      <c r="P656"/>
      <c r="Q656"/>
    </row>
    <row r="657" spans="1:28" s="33" customFormat="1" x14ac:dyDescent="0.25">
      <c r="A657" s="96"/>
      <c r="B657"/>
      <c r="C657"/>
      <c r="D657"/>
      <c r="E657" s="2"/>
      <c r="F657" s="174">
        <v>2005971.2</v>
      </c>
      <c r="G657" s="112"/>
      <c r="I657"/>
      <c r="J657"/>
      <c r="K657"/>
      <c r="L657" s="3"/>
      <c r="M657"/>
      <c r="N657"/>
      <c r="O657"/>
      <c r="P657"/>
      <c r="Q657"/>
    </row>
    <row r="658" spans="1:28" s="33" customFormat="1" x14ac:dyDescent="0.25">
      <c r="A658" s="96"/>
      <c r="B658"/>
      <c r="C658"/>
      <c r="D658"/>
      <c r="E658" s="2"/>
      <c r="F658" s="174">
        <v>857599.24</v>
      </c>
      <c r="G658" s="124"/>
      <c r="H658" s="112"/>
      <c r="I658"/>
      <c r="J658"/>
      <c r="K658"/>
      <c r="L658" s="3"/>
      <c r="M658"/>
      <c r="N658"/>
      <c r="O658"/>
      <c r="P658"/>
      <c r="Q658"/>
    </row>
    <row r="659" spans="1:28" s="33" customFormat="1" x14ac:dyDescent="0.25">
      <c r="A659" s="96"/>
      <c r="B659"/>
      <c r="C659"/>
      <c r="D659"/>
      <c r="E659" s="2"/>
      <c r="F659" s="174">
        <v>2277942.9900000002</v>
      </c>
      <c r="I659"/>
      <c r="J659"/>
      <c r="K659"/>
      <c r="L659" s="3"/>
      <c r="M659"/>
      <c r="N659"/>
      <c r="O659"/>
      <c r="P659"/>
      <c r="Q659"/>
    </row>
    <row r="660" spans="1:28" s="33" customFormat="1" x14ac:dyDescent="0.25">
      <c r="A660" s="96"/>
      <c r="B660"/>
      <c r="C660"/>
      <c r="D660"/>
      <c r="E660" s="2"/>
      <c r="F660" s="174">
        <v>47000</v>
      </c>
      <c r="I660"/>
      <c r="J660"/>
      <c r="K660"/>
      <c r="L660" s="3"/>
      <c r="M660"/>
      <c r="N660"/>
      <c r="O660"/>
      <c r="P660"/>
      <c r="Q660"/>
    </row>
    <row r="661" spans="1:28" x14ac:dyDescent="0.25">
      <c r="A661" s="96"/>
      <c r="F661" s="160">
        <v>1997535.92</v>
      </c>
    </row>
    <row r="662" spans="1:28" x14ac:dyDescent="0.25">
      <c r="A662" s="96"/>
      <c r="F662" s="160">
        <v>173000</v>
      </c>
    </row>
    <row r="663" spans="1:28" x14ac:dyDescent="0.25">
      <c r="A663" s="96"/>
      <c r="F663" s="160">
        <v>4275.92</v>
      </c>
    </row>
    <row r="664" spans="1:28" x14ac:dyDescent="0.25">
      <c r="A664" s="96"/>
      <c r="F664" s="164">
        <f>SUM(F652:F663)</f>
        <v>9548532.4500000011</v>
      </c>
    </row>
    <row r="665" spans="1:28" x14ac:dyDescent="0.25">
      <c r="A665" s="97"/>
      <c r="F665" s="86"/>
    </row>
    <row r="666" spans="1:28" x14ac:dyDescent="0.25">
      <c r="A666" s="97"/>
      <c r="F666" s="86"/>
    </row>
    <row r="667" spans="1:28" s="33" customFormat="1" x14ac:dyDescent="0.25">
      <c r="A667" s="97"/>
      <c r="B667"/>
      <c r="C667"/>
      <c r="D667"/>
      <c r="E667" s="2"/>
      <c r="F667" s="86"/>
      <c r="I667"/>
      <c r="J667"/>
      <c r="K667"/>
      <c r="L667" s="3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</row>
    <row r="668" spans="1:28" s="33" customFormat="1" x14ac:dyDescent="0.25">
      <c r="A668" s="97"/>
      <c r="B668"/>
      <c r="C668"/>
      <c r="D668"/>
      <c r="E668" s="2"/>
      <c r="F668" s="86"/>
      <c r="I668"/>
      <c r="J668"/>
      <c r="K668"/>
      <c r="L668" s="3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</row>
    <row r="669" spans="1:28" s="33" customFormat="1" x14ac:dyDescent="0.25">
      <c r="A669" s="97"/>
      <c r="B669"/>
      <c r="C669"/>
      <c r="D669"/>
      <c r="E669" s="2"/>
      <c r="F669" s="86"/>
      <c r="I669"/>
      <c r="J669"/>
      <c r="K669"/>
      <c r="L669" s="3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</row>
    <row r="670" spans="1:28" s="33" customFormat="1" x14ac:dyDescent="0.25">
      <c r="A670"/>
      <c r="B670"/>
      <c r="C670"/>
      <c r="D670"/>
      <c r="E670" s="2"/>
      <c r="F670" s="86"/>
      <c r="I670"/>
      <c r="J670"/>
      <c r="K670"/>
      <c r="L670" s="3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</row>
    <row r="671" spans="1:28" s="33" customFormat="1" x14ac:dyDescent="0.25">
      <c r="A671"/>
      <c r="B671"/>
      <c r="C671"/>
      <c r="D671"/>
      <c r="E671" s="2"/>
      <c r="F671" s="86"/>
      <c r="I671"/>
      <c r="J671"/>
      <c r="K671"/>
      <c r="L671" s="3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</row>
    <row r="672" spans="1:28" s="33" customFormat="1" x14ac:dyDescent="0.25">
      <c r="A672"/>
      <c r="B672"/>
      <c r="C672"/>
      <c r="D672"/>
      <c r="E672" s="2"/>
      <c r="F672" s="86"/>
      <c r="I672"/>
      <c r="J672"/>
      <c r="K672"/>
      <c r="L672" s="3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</row>
  </sheetData>
  <autoFilter ref="A5:Q648"/>
  <dataConsolidate/>
  <mergeCells count="16">
    <mergeCell ref="Q4:Q5"/>
    <mergeCell ref="B1:O1"/>
    <mergeCell ref="B2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N4"/>
    <mergeCell ref="O4:O5"/>
    <mergeCell ref="P4:P5"/>
  </mergeCells>
  <pageMargins left="0.70866141732283472" right="0.70866141732283472" top="0.74803149606299213" bottom="0.74803149606299213" header="0.31496062992125984" footer="0.31496062992125984"/>
  <pageSetup paperSize="9" scale="36" fitToHeight="0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2"/>
  <sheetViews>
    <sheetView tabSelected="1" zoomScale="89" zoomScaleNormal="89" workbookViewId="0">
      <pane ySplit="5" topLeftCell="A6" activePane="bottomLeft" state="frozen"/>
      <selection pane="bottomLeft" activeCell="H7" sqref="H7"/>
    </sheetView>
  </sheetViews>
  <sheetFormatPr defaultColWidth="14.7109375" defaultRowHeight="15" x14ac:dyDescent="0.25"/>
  <cols>
    <col min="1" max="1" width="4.42578125" customWidth="1"/>
    <col min="2" max="2" width="26" customWidth="1"/>
    <col min="3" max="3" width="17.5703125" style="3" customWidth="1"/>
    <col min="4" max="4" width="21.85546875" customWidth="1"/>
    <col min="5" max="5" width="10" customWidth="1"/>
    <col min="6" max="6" width="50.28515625" customWidth="1"/>
  </cols>
  <sheetData>
    <row r="1" spans="1:6" x14ac:dyDescent="0.25">
      <c r="B1" s="210" t="s">
        <v>2439</v>
      </c>
      <c r="C1" s="210"/>
      <c r="D1" s="210"/>
      <c r="E1" s="210"/>
      <c r="F1" s="210"/>
    </row>
    <row r="2" spans="1:6" ht="63" customHeight="1" x14ac:dyDescent="0.25">
      <c r="B2" s="211"/>
      <c r="C2" s="211"/>
      <c r="D2" s="211"/>
      <c r="E2" s="211"/>
      <c r="F2" s="211"/>
    </row>
    <row r="3" spans="1:6" ht="15.75" thickBot="1" x14ac:dyDescent="0.3"/>
    <row r="4" spans="1:6" s="4" customFormat="1" ht="15" customHeight="1" x14ac:dyDescent="0.25">
      <c r="A4" s="200" t="s">
        <v>0</v>
      </c>
      <c r="B4" s="202" t="s">
        <v>5</v>
      </c>
      <c r="C4" s="202"/>
      <c r="D4" s="202"/>
      <c r="E4" s="206"/>
      <c r="F4" s="196" t="s">
        <v>6</v>
      </c>
    </row>
    <row r="5" spans="1:6" x14ac:dyDescent="0.25">
      <c r="A5" s="201"/>
      <c r="B5" s="185" t="s">
        <v>7</v>
      </c>
      <c r="C5" s="185" t="s">
        <v>8</v>
      </c>
      <c r="D5" s="79" t="s">
        <v>9</v>
      </c>
      <c r="E5" s="80" t="s">
        <v>10</v>
      </c>
      <c r="F5" s="197"/>
    </row>
    <row r="6" spans="1:6" s="186" customFormat="1" ht="60" x14ac:dyDescent="0.25">
      <c r="A6" s="39">
        <v>1</v>
      </c>
      <c r="B6" s="10" t="s">
        <v>14</v>
      </c>
      <c r="C6" s="10" t="s">
        <v>14</v>
      </c>
      <c r="D6" s="16" t="s">
        <v>15</v>
      </c>
      <c r="E6" s="11" t="s">
        <v>16</v>
      </c>
      <c r="F6" s="12" t="s">
        <v>17</v>
      </c>
    </row>
    <row r="7" spans="1:6" s="186" customFormat="1" ht="75" x14ac:dyDescent="0.25">
      <c r="A7" s="39">
        <v>2</v>
      </c>
      <c r="B7" s="10" t="s">
        <v>14</v>
      </c>
      <c r="C7" s="10" t="s">
        <v>14</v>
      </c>
      <c r="D7" s="16" t="s">
        <v>1033</v>
      </c>
      <c r="E7" s="11" t="s">
        <v>21</v>
      </c>
      <c r="F7" s="12" t="s">
        <v>22</v>
      </c>
    </row>
    <row r="8" spans="1:6" s="71" customFormat="1" ht="60" x14ac:dyDescent="0.25">
      <c r="A8" s="39">
        <v>3</v>
      </c>
      <c r="B8" s="10" t="s">
        <v>26</v>
      </c>
      <c r="C8" s="10" t="s">
        <v>27</v>
      </c>
      <c r="D8" s="16" t="s">
        <v>28</v>
      </c>
      <c r="E8" s="11" t="s">
        <v>29</v>
      </c>
      <c r="F8" s="12" t="s">
        <v>30</v>
      </c>
    </row>
    <row r="9" spans="1:6" s="71" customFormat="1" ht="60" x14ac:dyDescent="0.25">
      <c r="A9" s="39">
        <v>4</v>
      </c>
      <c r="B9" s="10" t="s">
        <v>26</v>
      </c>
      <c r="C9" s="10" t="s">
        <v>27</v>
      </c>
      <c r="D9" s="16" t="s">
        <v>28</v>
      </c>
      <c r="E9" s="11" t="s">
        <v>29</v>
      </c>
      <c r="F9" s="12" t="s">
        <v>32</v>
      </c>
    </row>
    <row r="10" spans="1:6" s="71" customFormat="1" ht="60" x14ac:dyDescent="0.25">
      <c r="A10" s="39">
        <v>5</v>
      </c>
      <c r="B10" s="10" t="s">
        <v>26</v>
      </c>
      <c r="C10" s="10" t="s">
        <v>27</v>
      </c>
      <c r="D10" s="16" t="s">
        <v>28</v>
      </c>
      <c r="E10" s="11" t="s">
        <v>29</v>
      </c>
      <c r="F10" s="12" t="s">
        <v>33</v>
      </c>
    </row>
    <row r="11" spans="1:6" s="71" customFormat="1" ht="60" x14ac:dyDescent="0.25">
      <c r="A11" s="39">
        <v>6</v>
      </c>
      <c r="B11" s="10" t="s">
        <v>26</v>
      </c>
      <c r="C11" s="10" t="s">
        <v>27</v>
      </c>
      <c r="D11" s="16" t="s">
        <v>28</v>
      </c>
      <c r="E11" s="11" t="s">
        <v>29</v>
      </c>
      <c r="F11" s="12" t="s">
        <v>34</v>
      </c>
    </row>
    <row r="12" spans="1:6" s="71" customFormat="1" ht="60" x14ac:dyDescent="0.25">
      <c r="A12" s="39">
        <v>7</v>
      </c>
      <c r="B12" s="10" t="s">
        <v>26</v>
      </c>
      <c r="C12" s="10" t="s">
        <v>27</v>
      </c>
      <c r="D12" s="16" t="s">
        <v>28</v>
      </c>
      <c r="E12" s="11" t="s">
        <v>29</v>
      </c>
      <c r="F12" s="12" t="s">
        <v>36</v>
      </c>
    </row>
    <row r="13" spans="1:6" s="186" customFormat="1" ht="75" x14ac:dyDescent="0.25">
      <c r="A13" s="39">
        <v>8</v>
      </c>
      <c r="B13" s="10" t="s">
        <v>14</v>
      </c>
      <c r="C13" s="10" t="s">
        <v>14</v>
      </c>
      <c r="D13" s="16" t="s">
        <v>15</v>
      </c>
      <c r="E13" s="11" t="s">
        <v>16</v>
      </c>
      <c r="F13" s="12" t="s">
        <v>37</v>
      </c>
    </row>
    <row r="14" spans="1:6" s="186" customFormat="1" ht="60" x14ac:dyDescent="0.25">
      <c r="A14" s="39">
        <v>9</v>
      </c>
      <c r="B14" s="10" t="s">
        <v>14</v>
      </c>
      <c r="C14" s="10" t="s">
        <v>14</v>
      </c>
      <c r="D14" s="16" t="s">
        <v>15</v>
      </c>
      <c r="E14" s="11" t="s">
        <v>16</v>
      </c>
      <c r="F14" s="12" t="s">
        <v>544</v>
      </c>
    </row>
    <row r="15" spans="1:6" s="186" customFormat="1" ht="75" x14ac:dyDescent="0.25">
      <c r="A15" s="39">
        <v>10</v>
      </c>
      <c r="B15" s="10" t="s">
        <v>14</v>
      </c>
      <c r="C15" s="10" t="s">
        <v>14</v>
      </c>
      <c r="D15" s="16" t="s">
        <v>40</v>
      </c>
      <c r="E15" s="11" t="s">
        <v>41</v>
      </c>
      <c r="F15" s="12" t="s">
        <v>42</v>
      </c>
    </row>
    <row r="16" spans="1:6" s="186" customFormat="1" ht="60" x14ac:dyDescent="0.25">
      <c r="A16" s="39">
        <v>11</v>
      </c>
      <c r="B16" s="10" t="s">
        <v>14</v>
      </c>
      <c r="C16" s="10" t="s">
        <v>14</v>
      </c>
      <c r="D16" s="16" t="s">
        <v>45</v>
      </c>
      <c r="E16" s="11" t="s">
        <v>46</v>
      </c>
      <c r="F16" s="12" t="s">
        <v>47</v>
      </c>
    </row>
    <row r="17" spans="1:6" s="186" customFormat="1" ht="60" x14ac:dyDescent="0.25">
      <c r="A17" s="39">
        <v>12</v>
      </c>
      <c r="B17" s="10" t="s">
        <v>14</v>
      </c>
      <c r="C17" s="10" t="s">
        <v>14</v>
      </c>
      <c r="D17" s="16" t="s">
        <v>50</v>
      </c>
      <c r="E17" s="11" t="s">
        <v>51</v>
      </c>
      <c r="F17" s="12" t="s">
        <v>52</v>
      </c>
    </row>
    <row r="18" spans="1:6" s="186" customFormat="1" ht="75" x14ac:dyDescent="0.25">
      <c r="A18" s="39">
        <v>13</v>
      </c>
      <c r="B18" s="10" t="s">
        <v>14</v>
      </c>
      <c r="C18" s="10" t="s">
        <v>14</v>
      </c>
      <c r="D18" s="16" t="s">
        <v>55</v>
      </c>
      <c r="E18" s="11" t="s">
        <v>56</v>
      </c>
      <c r="F18" s="12" t="s">
        <v>57</v>
      </c>
    </row>
    <row r="19" spans="1:6" s="187" customFormat="1" ht="60" x14ac:dyDescent="0.25">
      <c r="A19" s="39">
        <v>14</v>
      </c>
      <c r="B19" s="10" t="s">
        <v>14</v>
      </c>
      <c r="C19" s="10" t="s">
        <v>14</v>
      </c>
      <c r="D19" s="16" t="s">
        <v>60</v>
      </c>
      <c r="E19" s="11" t="s">
        <v>61</v>
      </c>
      <c r="F19" s="12" t="s">
        <v>62</v>
      </c>
    </row>
    <row r="20" spans="1:6" s="71" customFormat="1" ht="60" x14ac:dyDescent="0.25">
      <c r="A20" s="39">
        <v>15</v>
      </c>
      <c r="B20" s="10" t="s">
        <v>14</v>
      </c>
      <c r="C20" s="10" t="s">
        <v>14</v>
      </c>
      <c r="D20" s="16" t="s">
        <v>65</v>
      </c>
      <c r="E20" s="11" t="s">
        <v>66</v>
      </c>
      <c r="F20" s="12" t="s">
        <v>67</v>
      </c>
    </row>
    <row r="21" spans="1:6" s="71" customFormat="1" ht="75" x14ac:dyDescent="0.25">
      <c r="A21" s="39">
        <v>16</v>
      </c>
      <c r="B21" s="10" t="s">
        <v>14</v>
      </c>
      <c r="C21" s="10" t="s">
        <v>14</v>
      </c>
      <c r="D21" s="10" t="s">
        <v>70</v>
      </c>
      <c r="E21" s="11" t="s">
        <v>71</v>
      </c>
      <c r="F21" s="64" t="s">
        <v>72</v>
      </c>
    </row>
    <row r="22" spans="1:6" s="71" customFormat="1" ht="75" x14ac:dyDescent="0.25">
      <c r="A22" s="39">
        <v>17</v>
      </c>
      <c r="B22" s="10" t="s">
        <v>26</v>
      </c>
      <c r="C22" s="10" t="s">
        <v>27</v>
      </c>
      <c r="D22" s="10" t="s">
        <v>28</v>
      </c>
      <c r="E22" s="11" t="s">
        <v>29</v>
      </c>
      <c r="F22" s="64" t="s">
        <v>73</v>
      </c>
    </row>
    <row r="23" spans="1:6" s="71" customFormat="1" ht="60" x14ac:dyDescent="0.25">
      <c r="A23" s="39">
        <v>18</v>
      </c>
      <c r="B23" s="10" t="s">
        <v>26</v>
      </c>
      <c r="C23" s="10" t="s">
        <v>27</v>
      </c>
      <c r="D23" s="10" t="s">
        <v>28</v>
      </c>
      <c r="E23" s="11" t="s">
        <v>29</v>
      </c>
      <c r="F23" s="64" t="s">
        <v>74</v>
      </c>
    </row>
    <row r="24" spans="1:6" s="71" customFormat="1" ht="60" x14ac:dyDescent="0.25">
      <c r="A24" s="39">
        <v>19</v>
      </c>
      <c r="B24" s="10" t="s">
        <v>26</v>
      </c>
      <c r="C24" s="10" t="s">
        <v>27</v>
      </c>
      <c r="D24" s="10" t="s">
        <v>28</v>
      </c>
      <c r="E24" s="11" t="s">
        <v>29</v>
      </c>
      <c r="F24" s="64" t="s">
        <v>75</v>
      </c>
    </row>
    <row r="25" spans="1:6" s="71" customFormat="1" ht="75" x14ac:dyDescent="0.25">
      <c r="A25" s="39">
        <v>20</v>
      </c>
      <c r="B25" s="10" t="s">
        <v>14</v>
      </c>
      <c r="C25" s="10" t="s">
        <v>14</v>
      </c>
      <c r="D25" s="16" t="s">
        <v>77</v>
      </c>
      <c r="E25" s="11" t="s">
        <v>78</v>
      </c>
      <c r="F25" s="12" t="s">
        <v>79</v>
      </c>
    </row>
    <row r="26" spans="1:6" s="71" customFormat="1" ht="75" x14ac:dyDescent="0.25">
      <c r="A26" s="39">
        <v>21</v>
      </c>
      <c r="B26" s="10" t="s">
        <v>14</v>
      </c>
      <c r="C26" s="10" t="s">
        <v>14</v>
      </c>
      <c r="D26" s="16" t="s">
        <v>55</v>
      </c>
      <c r="E26" s="11" t="s">
        <v>56</v>
      </c>
      <c r="F26" s="64" t="s">
        <v>80</v>
      </c>
    </row>
    <row r="27" spans="1:6" s="71" customFormat="1" ht="75" x14ac:dyDescent="0.25">
      <c r="A27" s="39">
        <v>22</v>
      </c>
      <c r="B27" s="10" t="s">
        <v>14</v>
      </c>
      <c r="C27" s="10" t="s">
        <v>14</v>
      </c>
      <c r="D27" s="16" t="s">
        <v>45</v>
      </c>
      <c r="E27" s="11" t="s">
        <v>46</v>
      </c>
      <c r="F27" s="64" t="s">
        <v>81</v>
      </c>
    </row>
    <row r="28" spans="1:6" s="71" customFormat="1" ht="75" x14ac:dyDescent="0.25">
      <c r="A28" s="39">
        <v>23</v>
      </c>
      <c r="B28" s="10" t="s">
        <v>14</v>
      </c>
      <c r="C28" s="10" t="s">
        <v>14</v>
      </c>
      <c r="D28" s="16" t="s">
        <v>60</v>
      </c>
      <c r="E28" s="11" t="s">
        <v>61</v>
      </c>
      <c r="F28" s="12" t="s">
        <v>83</v>
      </c>
    </row>
    <row r="29" spans="1:6" s="71" customFormat="1" ht="75" x14ac:dyDescent="0.25">
      <c r="A29" s="39">
        <v>24</v>
      </c>
      <c r="B29" s="10" t="s">
        <v>14</v>
      </c>
      <c r="C29" s="10" t="s">
        <v>14</v>
      </c>
      <c r="D29" s="16" t="s">
        <v>86</v>
      </c>
      <c r="E29" s="11" t="s">
        <v>87</v>
      </c>
      <c r="F29" s="12" t="s">
        <v>88</v>
      </c>
    </row>
    <row r="30" spans="1:6" s="71" customFormat="1" ht="45" x14ac:dyDescent="0.25">
      <c r="A30" s="39">
        <v>25</v>
      </c>
      <c r="B30" s="10" t="s">
        <v>26</v>
      </c>
      <c r="C30" s="10" t="s">
        <v>27</v>
      </c>
      <c r="D30" s="16" t="s">
        <v>28</v>
      </c>
      <c r="E30" s="11" t="s">
        <v>29</v>
      </c>
      <c r="F30" s="12" t="s">
        <v>89</v>
      </c>
    </row>
    <row r="31" spans="1:6" s="71" customFormat="1" ht="60" x14ac:dyDescent="0.25">
      <c r="A31" s="39">
        <v>26</v>
      </c>
      <c r="B31" s="10" t="s">
        <v>14</v>
      </c>
      <c r="C31" s="10" t="s">
        <v>14</v>
      </c>
      <c r="D31" s="16" t="s">
        <v>92</v>
      </c>
      <c r="E31" s="11" t="s">
        <v>93</v>
      </c>
      <c r="F31" s="12" t="s">
        <v>94</v>
      </c>
    </row>
    <row r="32" spans="1:6" s="71" customFormat="1" ht="60" x14ac:dyDescent="0.25">
      <c r="A32" s="39">
        <v>27</v>
      </c>
      <c r="B32" s="10" t="s">
        <v>14</v>
      </c>
      <c r="C32" s="10" t="s">
        <v>14</v>
      </c>
      <c r="D32" s="16" t="s">
        <v>65</v>
      </c>
      <c r="E32" s="11" t="s">
        <v>97</v>
      </c>
      <c r="F32" s="12" t="s">
        <v>98</v>
      </c>
    </row>
    <row r="33" spans="1:6" s="71" customFormat="1" ht="75" x14ac:dyDescent="0.25">
      <c r="A33" s="39">
        <v>28</v>
      </c>
      <c r="B33" s="10" t="s">
        <v>26</v>
      </c>
      <c r="C33" s="10" t="s">
        <v>27</v>
      </c>
      <c r="D33" s="16" t="s">
        <v>28</v>
      </c>
      <c r="E33" s="11" t="s">
        <v>29</v>
      </c>
      <c r="F33" s="12" t="s">
        <v>99</v>
      </c>
    </row>
    <row r="34" spans="1:6" s="71" customFormat="1" ht="90" x14ac:dyDescent="0.25">
      <c r="A34" s="39">
        <v>29</v>
      </c>
      <c r="B34" s="10" t="s">
        <v>14</v>
      </c>
      <c r="C34" s="10" t="s">
        <v>14</v>
      </c>
      <c r="D34" s="10" t="s">
        <v>70</v>
      </c>
      <c r="E34" s="11" t="s">
        <v>71</v>
      </c>
      <c r="F34" s="12" t="s">
        <v>100</v>
      </c>
    </row>
    <row r="35" spans="1:6" s="71" customFormat="1" ht="75" x14ac:dyDescent="0.25">
      <c r="A35" s="39">
        <v>30</v>
      </c>
      <c r="B35" s="10" t="s">
        <v>14</v>
      </c>
      <c r="C35" s="10" t="s">
        <v>14</v>
      </c>
      <c r="D35" s="16" t="s">
        <v>65</v>
      </c>
      <c r="E35" s="11" t="s">
        <v>66</v>
      </c>
      <c r="F35" s="64" t="s">
        <v>101</v>
      </c>
    </row>
    <row r="36" spans="1:6" s="71" customFormat="1" ht="60" x14ac:dyDescent="0.25">
      <c r="A36" s="39">
        <v>31</v>
      </c>
      <c r="B36" s="10" t="s">
        <v>14</v>
      </c>
      <c r="C36" s="10" t="s">
        <v>14</v>
      </c>
      <c r="D36" s="16" t="s">
        <v>104</v>
      </c>
      <c r="E36" s="11" t="s">
        <v>105</v>
      </c>
      <c r="F36" s="12" t="s">
        <v>106</v>
      </c>
    </row>
    <row r="37" spans="1:6" s="71" customFormat="1" ht="60" x14ac:dyDescent="0.25">
      <c r="A37" s="39">
        <v>32</v>
      </c>
      <c r="B37" s="10" t="s">
        <v>14</v>
      </c>
      <c r="C37" s="10" t="s">
        <v>14</v>
      </c>
      <c r="D37" s="16" t="s">
        <v>109</v>
      </c>
      <c r="E37" s="11" t="s">
        <v>110</v>
      </c>
      <c r="F37" s="64" t="s">
        <v>111</v>
      </c>
    </row>
    <row r="38" spans="1:6" s="71" customFormat="1" ht="60" x14ac:dyDescent="0.25">
      <c r="A38" s="39">
        <v>33</v>
      </c>
      <c r="B38" s="10" t="s">
        <v>14</v>
      </c>
      <c r="C38" s="10" t="s">
        <v>14</v>
      </c>
      <c r="D38" s="16" t="s">
        <v>114</v>
      </c>
      <c r="E38" s="11" t="s">
        <v>115</v>
      </c>
      <c r="F38" s="12" t="s">
        <v>116</v>
      </c>
    </row>
    <row r="39" spans="1:6" s="71" customFormat="1" ht="60" x14ac:dyDescent="0.25">
      <c r="A39" s="39">
        <v>34</v>
      </c>
      <c r="B39" s="10" t="s">
        <v>14</v>
      </c>
      <c r="C39" s="10" t="s">
        <v>14</v>
      </c>
      <c r="D39" s="16" t="s">
        <v>120</v>
      </c>
      <c r="E39" s="11" t="s">
        <v>121</v>
      </c>
      <c r="F39" s="12" t="s">
        <v>122</v>
      </c>
    </row>
    <row r="40" spans="1:6" s="71" customFormat="1" ht="75" x14ac:dyDescent="0.25">
      <c r="A40" s="39">
        <v>35</v>
      </c>
      <c r="B40" s="10" t="s">
        <v>14</v>
      </c>
      <c r="C40" s="10" t="s">
        <v>14</v>
      </c>
      <c r="D40" s="16" t="s">
        <v>125</v>
      </c>
      <c r="E40" s="11" t="s">
        <v>126</v>
      </c>
      <c r="F40" s="12" t="s">
        <v>127</v>
      </c>
    </row>
    <row r="41" spans="1:6" s="71" customFormat="1" ht="60" x14ac:dyDescent="0.25">
      <c r="A41" s="39">
        <v>36</v>
      </c>
      <c r="B41" s="10" t="s">
        <v>14</v>
      </c>
      <c r="C41" s="10" t="s">
        <v>14</v>
      </c>
      <c r="D41" s="16" t="s">
        <v>15</v>
      </c>
      <c r="E41" s="11" t="s">
        <v>16</v>
      </c>
      <c r="F41" s="12" t="s">
        <v>129</v>
      </c>
    </row>
    <row r="42" spans="1:6" s="71" customFormat="1" ht="60" x14ac:dyDescent="0.25">
      <c r="A42" s="39">
        <v>37</v>
      </c>
      <c r="B42" s="10" t="s">
        <v>14</v>
      </c>
      <c r="C42" s="10" t="s">
        <v>14</v>
      </c>
      <c r="D42" s="16" t="s">
        <v>132</v>
      </c>
      <c r="E42" s="11" t="s">
        <v>133</v>
      </c>
      <c r="F42" s="12" t="s">
        <v>134</v>
      </c>
    </row>
    <row r="43" spans="1:6" s="71" customFormat="1" ht="60" x14ac:dyDescent="0.25">
      <c r="A43" s="39">
        <v>38</v>
      </c>
      <c r="B43" s="10" t="s">
        <v>14</v>
      </c>
      <c r="C43" s="10" t="s">
        <v>14</v>
      </c>
      <c r="D43" s="16" t="s">
        <v>132</v>
      </c>
      <c r="E43" s="11" t="s">
        <v>136</v>
      </c>
      <c r="F43" s="12" t="s">
        <v>137</v>
      </c>
    </row>
    <row r="44" spans="1:6" s="71" customFormat="1" ht="75" x14ac:dyDescent="0.25">
      <c r="A44" s="39">
        <v>39</v>
      </c>
      <c r="B44" s="10" t="s">
        <v>14</v>
      </c>
      <c r="C44" s="10" t="s">
        <v>14</v>
      </c>
      <c r="D44" s="16" t="s">
        <v>55</v>
      </c>
      <c r="E44" s="11" t="s">
        <v>56</v>
      </c>
      <c r="F44" s="12" t="s">
        <v>138</v>
      </c>
    </row>
    <row r="45" spans="1:6" s="71" customFormat="1" ht="60" x14ac:dyDescent="0.25">
      <c r="A45" s="39">
        <v>40</v>
      </c>
      <c r="B45" s="10" t="s">
        <v>26</v>
      </c>
      <c r="C45" s="10" t="s">
        <v>27</v>
      </c>
      <c r="D45" s="16" t="s">
        <v>141</v>
      </c>
      <c r="E45" s="11" t="s">
        <v>142</v>
      </c>
      <c r="F45" s="12" t="s">
        <v>143</v>
      </c>
    </row>
    <row r="46" spans="1:6" s="71" customFormat="1" ht="75" x14ac:dyDescent="0.25">
      <c r="A46" s="39">
        <v>41</v>
      </c>
      <c r="B46" s="10" t="s">
        <v>14</v>
      </c>
      <c r="C46" s="10" t="s">
        <v>14</v>
      </c>
      <c r="D46" s="16" t="s">
        <v>92</v>
      </c>
      <c r="E46" s="11" t="s">
        <v>93</v>
      </c>
      <c r="F46" s="12" t="s">
        <v>144</v>
      </c>
    </row>
    <row r="47" spans="1:6" s="71" customFormat="1" ht="75" x14ac:dyDescent="0.25">
      <c r="A47" s="39">
        <v>42</v>
      </c>
      <c r="B47" s="10" t="s">
        <v>14</v>
      </c>
      <c r="C47" s="10" t="s">
        <v>14</v>
      </c>
      <c r="D47" s="16" t="s">
        <v>147</v>
      </c>
      <c r="E47" s="11" t="s">
        <v>148</v>
      </c>
      <c r="F47" s="12" t="s">
        <v>149</v>
      </c>
    </row>
    <row r="48" spans="1:6" s="71" customFormat="1" ht="75" x14ac:dyDescent="0.25">
      <c r="A48" s="39">
        <v>43</v>
      </c>
      <c r="B48" s="10" t="s">
        <v>14</v>
      </c>
      <c r="C48" s="10" t="s">
        <v>14</v>
      </c>
      <c r="D48" s="16" t="s">
        <v>151</v>
      </c>
      <c r="E48" s="11" t="s">
        <v>152</v>
      </c>
      <c r="F48" s="12" t="s">
        <v>153</v>
      </c>
    </row>
    <row r="49" spans="1:6" s="71" customFormat="1" ht="60" x14ac:dyDescent="0.25">
      <c r="A49" s="39">
        <v>44</v>
      </c>
      <c r="B49" s="10" t="s">
        <v>14</v>
      </c>
      <c r="C49" s="10" t="s">
        <v>14</v>
      </c>
      <c r="D49" s="16" t="s">
        <v>156</v>
      </c>
      <c r="E49" s="11" t="s">
        <v>157</v>
      </c>
      <c r="F49" s="12" t="s">
        <v>158</v>
      </c>
    </row>
    <row r="50" spans="1:6" s="71" customFormat="1" ht="75" x14ac:dyDescent="0.25">
      <c r="A50" s="39">
        <v>45</v>
      </c>
      <c r="B50" s="10" t="s">
        <v>14</v>
      </c>
      <c r="C50" s="10" t="s">
        <v>14</v>
      </c>
      <c r="D50" s="16" t="s">
        <v>162</v>
      </c>
      <c r="E50" s="11" t="s">
        <v>163</v>
      </c>
      <c r="F50" s="64" t="s">
        <v>164</v>
      </c>
    </row>
    <row r="51" spans="1:6" s="71" customFormat="1" ht="75" x14ac:dyDescent="0.25">
      <c r="A51" s="39">
        <v>46</v>
      </c>
      <c r="B51" s="10" t="s">
        <v>14</v>
      </c>
      <c r="C51" s="10" t="s">
        <v>14</v>
      </c>
      <c r="D51" s="16" t="s">
        <v>167</v>
      </c>
      <c r="E51" s="11" t="s">
        <v>168</v>
      </c>
      <c r="F51" s="64" t="s">
        <v>169</v>
      </c>
    </row>
    <row r="52" spans="1:6" s="71" customFormat="1" ht="75" x14ac:dyDescent="0.25">
      <c r="A52" s="39">
        <v>47</v>
      </c>
      <c r="B52" s="10" t="s">
        <v>14</v>
      </c>
      <c r="C52" s="10" t="s">
        <v>14</v>
      </c>
      <c r="D52" s="16" t="s">
        <v>120</v>
      </c>
      <c r="E52" s="11" t="s">
        <v>121</v>
      </c>
      <c r="F52" s="64" t="s">
        <v>170</v>
      </c>
    </row>
    <row r="53" spans="1:6" s="71" customFormat="1" ht="75" x14ac:dyDescent="0.25">
      <c r="A53" s="39">
        <v>48</v>
      </c>
      <c r="B53" s="10" t="s">
        <v>14</v>
      </c>
      <c r="C53" s="10" t="s">
        <v>14</v>
      </c>
      <c r="D53" s="16" t="s">
        <v>40</v>
      </c>
      <c r="E53" s="11" t="s">
        <v>41</v>
      </c>
      <c r="F53" s="64" t="s">
        <v>171</v>
      </c>
    </row>
    <row r="54" spans="1:6" s="71" customFormat="1" ht="90" x14ac:dyDescent="0.25">
      <c r="A54" s="39">
        <v>49</v>
      </c>
      <c r="B54" s="10" t="s">
        <v>14</v>
      </c>
      <c r="C54" s="10" t="s">
        <v>14</v>
      </c>
      <c r="D54" s="16" t="s">
        <v>77</v>
      </c>
      <c r="E54" s="11" t="s">
        <v>78</v>
      </c>
      <c r="F54" s="64" t="s">
        <v>173</v>
      </c>
    </row>
    <row r="55" spans="1:6" s="71" customFormat="1" ht="60" x14ac:dyDescent="0.25">
      <c r="A55" s="39">
        <v>50</v>
      </c>
      <c r="B55" s="10" t="s">
        <v>14</v>
      </c>
      <c r="C55" s="10" t="s">
        <v>14</v>
      </c>
      <c r="D55" s="16" t="s">
        <v>65</v>
      </c>
      <c r="E55" s="11" t="s">
        <v>176</v>
      </c>
      <c r="F55" s="64" t="s">
        <v>177</v>
      </c>
    </row>
    <row r="56" spans="1:6" s="71" customFormat="1" ht="60" x14ac:dyDescent="0.25">
      <c r="A56" s="39">
        <v>51</v>
      </c>
      <c r="B56" s="10" t="s">
        <v>14</v>
      </c>
      <c r="C56" s="10" t="s">
        <v>14</v>
      </c>
      <c r="D56" s="16" t="s">
        <v>180</v>
      </c>
      <c r="E56" s="11" t="s">
        <v>181</v>
      </c>
      <c r="F56" s="64" t="s">
        <v>182</v>
      </c>
    </row>
    <row r="57" spans="1:6" s="71" customFormat="1" ht="75" x14ac:dyDescent="0.25">
      <c r="A57" s="39">
        <v>52</v>
      </c>
      <c r="B57" s="10" t="s">
        <v>14</v>
      </c>
      <c r="C57" s="10" t="s">
        <v>14</v>
      </c>
      <c r="D57" s="16" t="s">
        <v>86</v>
      </c>
      <c r="E57" s="11" t="s">
        <v>87</v>
      </c>
      <c r="F57" s="64" t="s">
        <v>183</v>
      </c>
    </row>
    <row r="58" spans="1:6" s="71" customFormat="1" ht="75" x14ac:dyDescent="0.25">
      <c r="A58" s="39">
        <v>53</v>
      </c>
      <c r="B58" s="10" t="s">
        <v>14</v>
      </c>
      <c r="C58" s="10" t="s">
        <v>14</v>
      </c>
      <c r="D58" s="10" t="s">
        <v>70</v>
      </c>
      <c r="E58" s="11" t="s">
        <v>71</v>
      </c>
      <c r="F58" s="12" t="s">
        <v>184</v>
      </c>
    </row>
    <row r="59" spans="1:6" s="65" customFormat="1" ht="60" x14ac:dyDescent="0.25">
      <c r="A59" s="39">
        <v>54</v>
      </c>
      <c r="B59" s="10" t="s">
        <v>14</v>
      </c>
      <c r="C59" s="10" t="s">
        <v>14</v>
      </c>
      <c r="D59" s="16" t="s">
        <v>187</v>
      </c>
      <c r="E59" s="11" t="s">
        <v>188</v>
      </c>
      <c r="F59" s="12" t="s">
        <v>189</v>
      </c>
    </row>
    <row r="60" spans="1:6" s="65" customFormat="1" ht="60" x14ac:dyDescent="0.25">
      <c r="A60" s="39">
        <v>55</v>
      </c>
      <c r="B60" s="10" t="s">
        <v>14</v>
      </c>
      <c r="C60" s="10" t="s">
        <v>14</v>
      </c>
      <c r="D60" s="16" t="s">
        <v>15</v>
      </c>
      <c r="E60" s="11" t="s">
        <v>16</v>
      </c>
      <c r="F60" s="12" t="s">
        <v>190</v>
      </c>
    </row>
    <row r="61" spans="1:6" s="65" customFormat="1" ht="60" x14ac:dyDescent="0.25">
      <c r="A61" s="39">
        <v>56</v>
      </c>
      <c r="B61" s="10" t="s">
        <v>26</v>
      </c>
      <c r="C61" s="10" t="s">
        <v>193</v>
      </c>
      <c r="D61" s="16" t="s">
        <v>194</v>
      </c>
      <c r="E61" s="11" t="s">
        <v>195</v>
      </c>
      <c r="F61" s="12" t="s">
        <v>196</v>
      </c>
    </row>
    <row r="62" spans="1:6" s="65" customFormat="1" ht="60" x14ac:dyDescent="0.25">
      <c r="A62" s="39">
        <v>57</v>
      </c>
      <c r="B62" s="10" t="s">
        <v>14</v>
      </c>
      <c r="C62" s="10" t="s">
        <v>14</v>
      </c>
      <c r="D62" s="16" t="s">
        <v>15</v>
      </c>
      <c r="E62" s="11" t="s">
        <v>198</v>
      </c>
      <c r="F62" s="12" t="s">
        <v>199</v>
      </c>
    </row>
    <row r="63" spans="1:6" s="65" customFormat="1" ht="60" x14ac:dyDescent="0.25">
      <c r="A63" s="39">
        <v>58</v>
      </c>
      <c r="B63" s="10" t="s">
        <v>14</v>
      </c>
      <c r="C63" s="10" t="s">
        <v>14</v>
      </c>
      <c r="D63" s="16" t="s">
        <v>202</v>
      </c>
      <c r="E63" s="11" t="s">
        <v>203</v>
      </c>
      <c r="F63" s="12" t="s">
        <v>204</v>
      </c>
    </row>
    <row r="64" spans="1:6" s="65" customFormat="1" ht="60" x14ac:dyDescent="0.25">
      <c r="A64" s="39">
        <v>59</v>
      </c>
      <c r="B64" s="10" t="s">
        <v>14</v>
      </c>
      <c r="C64" s="10" t="s">
        <v>14</v>
      </c>
      <c r="D64" s="16" t="s">
        <v>208</v>
      </c>
      <c r="E64" s="11" t="s">
        <v>209</v>
      </c>
      <c r="F64" s="12" t="s">
        <v>210</v>
      </c>
    </row>
    <row r="65" spans="1:6" s="65" customFormat="1" ht="60" x14ac:dyDescent="0.25">
      <c r="A65" s="39">
        <v>60</v>
      </c>
      <c r="B65" s="10" t="s">
        <v>14</v>
      </c>
      <c r="C65" s="10" t="s">
        <v>14</v>
      </c>
      <c r="D65" s="16" t="s">
        <v>187</v>
      </c>
      <c r="E65" s="11" t="s">
        <v>213</v>
      </c>
      <c r="F65" s="64" t="s">
        <v>214</v>
      </c>
    </row>
    <row r="66" spans="1:6" s="65" customFormat="1" ht="60" x14ac:dyDescent="0.25">
      <c r="A66" s="39">
        <v>61</v>
      </c>
      <c r="B66" s="10" t="s">
        <v>26</v>
      </c>
      <c r="C66" s="10" t="s">
        <v>27</v>
      </c>
      <c r="D66" s="16" t="s">
        <v>217</v>
      </c>
      <c r="E66" s="11" t="s">
        <v>218</v>
      </c>
      <c r="F66" s="64" t="s">
        <v>219</v>
      </c>
    </row>
    <row r="67" spans="1:6" s="65" customFormat="1" ht="75" x14ac:dyDescent="0.25">
      <c r="A67" s="39">
        <v>62</v>
      </c>
      <c r="B67" s="10" t="s">
        <v>26</v>
      </c>
      <c r="C67" s="10" t="s">
        <v>27</v>
      </c>
      <c r="D67" s="16" t="s">
        <v>217</v>
      </c>
      <c r="E67" s="11" t="s">
        <v>218</v>
      </c>
      <c r="F67" s="64" t="s">
        <v>220</v>
      </c>
    </row>
    <row r="68" spans="1:6" s="65" customFormat="1" ht="75" x14ac:dyDescent="0.25">
      <c r="A68" s="39">
        <v>63</v>
      </c>
      <c r="B68" s="10" t="s">
        <v>26</v>
      </c>
      <c r="C68" s="10" t="s">
        <v>27</v>
      </c>
      <c r="D68" s="16" t="s">
        <v>217</v>
      </c>
      <c r="E68" s="11" t="s">
        <v>218</v>
      </c>
      <c r="F68" s="64" t="s">
        <v>222</v>
      </c>
    </row>
    <row r="69" spans="1:6" s="65" customFormat="1" ht="75" x14ac:dyDescent="0.25">
      <c r="A69" s="39">
        <v>64</v>
      </c>
      <c r="B69" s="10" t="s">
        <v>14</v>
      </c>
      <c r="C69" s="10" t="s">
        <v>14</v>
      </c>
      <c r="D69" s="16" t="s">
        <v>65</v>
      </c>
      <c r="E69" s="11" t="s">
        <v>97</v>
      </c>
      <c r="F69" s="64" t="s">
        <v>223</v>
      </c>
    </row>
    <row r="70" spans="1:6" s="65" customFormat="1" ht="75" x14ac:dyDescent="0.25">
      <c r="A70" s="39">
        <v>65</v>
      </c>
      <c r="B70" s="10" t="s">
        <v>14</v>
      </c>
      <c r="C70" s="10" t="s">
        <v>14</v>
      </c>
      <c r="D70" s="16" t="s">
        <v>15</v>
      </c>
      <c r="E70" s="11" t="s">
        <v>16</v>
      </c>
      <c r="F70" s="64" t="s">
        <v>226</v>
      </c>
    </row>
    <row r="71" spans="1:6" s="65" customFormat="1" ht="75" x14ac:dyDescent="0.25">
      <c r="A71" s="39">
        <v>66</v>
      </c>
      <c r="B71" s="10" t="s">
        <v>14</v>
      </c>
      <c r="C71" s="10" t="s">
        <v>14</v>
      </c>
      <c r="D71" s="16" t="s">
        <v>228</v>
      </c>
      <c r="E71" s="11" t="s">
        <v>229</v>
      </c>
      <c r="F71" s="64" t="s">
        <v>230</v>
      </c>
    </row>
    <row r="72" spans="1:6" s="65" customFormat="1" ht="75" x14ac:dyDescent="0.25">
      <c r="A72" s="39">
        <v>67</v>
      </c>
      <c r="B72" s="10" t="s">
        <v>14</v>
      </c>
      <c r="C72" s="10" t="s">
        <v>14</v>
      </c>
      <c r="D72" s="16" t="s">
        <v>120</v>
      </c>
      <c r="E72" s="11" t="s">
        <v>121</v>
      </c>
      <c r="F72" s="64" t="s">
        <v>231</v>
      </c>
    </row>
    <row r="73" spans="1:6" s="65" customFormat="1" ht="60" x14ac:dyDescent="0.25">
      <c r="A73" s="39">
        <v>68</v>
      </c>
      <c r="B73" s="10" t="s">
        <v>14</v>
      </c>
      <c r="C73" s="10" t="s">
        <v>14</v>
      </c>
      <c r="D73" s="16" t="s">
        <v>233</v>
      </c>
      <c r="E73" s="11" t="s">
        <v>234</v>
      </c>
      <c r="F73" s="64" t="s">
        <v>235</v>
      </c>
    </row>
    <row r="74" spans="1:6" s="65" customFormat="1" ht="60" x14ac:dyDescent="0.25">
      <c r="A74" s="39">
        <v>69</v>
      </c>
      <c r="B74" s="10" t="s">
        <v>14</v>
      </c>
      <c r="C74" s="10" t="s">
        <v>14</v>
      </c>
      <c r="D74" s="16" t="s">
        <v>237</v>
      </c>
      <c r="E74" s="11" t="s">
        <v>142</v>
      </c>
      <c r="F74" s="64" t="s">
        <v>238</v>
      </c>
    </row>
    <row r="75" spans="1:6" s="65" customFormat="1" ht="60" x14ac:dyDescent="0.25">
      <c r="A75" s="39">
        <v>70</v>
      </c>
      <c r="B75" s="10" t="s">
        <v>14</v>
      </c>
      <c r="C75" s="10" t="s">
        <v>14</v>
      </c>
      <c r="D75" s="16" t="s">
        <v>180</v>
      </c>
      <c r="E75" s="11" t="s">
        <v>241</v>
      </c>
      <c r="F75" s="64" t="s">
        <v>242</v>
      </c>
    </row>
    <row r="76" spans="1:6" s="65" customFormat="1" ht="75" x14ac:dyDescent="0.25">
      <c r="A76" s="39">
        <v>71</v>
      </c>
      <c r="B76" s="10" t="s">
        <v>14</v>
      </c>
      <c r="C76" s="10" t="s">
        <v>14</v>
      </c>
      <c r="D76" s="16" t="s">
        <v>132</v>
      </c>
      <c r="E76" s="11" t="s">
        <v>136</v>
      </c>
      <c r="F76" s="64" t="s">
        <v>243</v>
      </c>
    </row>
    <row r="77" spans="1:6" s="65" customFormat="1" ht="75" x14ac:dyDescent="0.25">
      <c r="A77" s="39">
        <v>72</v>
      </c>
      <c r="B77" s="10" t="s">
        <v>14</v>
      </c>
      <c r="C77" s="10" t="s">
        <v>14</v>
      </c>
      <c r="D77" s="16" t="s">
        <v>132</v>
      </c>
      <c r="E77" s="11" t="s">
        <v>133</v>
      </c>
      <c r="F77" s="64" t="s">
        <v>244</v>
      </c>
    </row>
    <row r="78" spans="1:6" s="65" customFormat="1" ht="75" x14ac:dyDescent="0.25">
      <c r="A78" s="39">
        <v>73</v>
      </c>
      <c r="B78" s="10" t="s">
        <v>14</v>
      </c>
      <c r="C78" s="10" t="s">
        <v>14</v>
      </c>
      <c r="D78" s="16" t="s">
        <v>156</v>
      </c>
      <c r="E78" s="11" t="s">
        <v>157</v>
      </c>
      <c r="F78" s="64" t="s">
        <v>245</v>
      </c>
    </row>
    <row r="79" spans="1:6" s="65" customFormat="1" ht="72.75" customHeight="1" x14ac:dyDescent="0.25">
      <c r="A79" s="39">
        <v>74</v>
      </c>
      <c r="B79" s="10" t="s">
        <v>26</v>
      </c>
      <c r="C79" s="10" t="s">
        <v>248</v>
      </c>
      <c r="D79" s="16" t="s">
        <v>141</v>
      </c>
      <c r="E79" s="11" t="s">
        <v>78</v>
      </c>
      <c r="F79" s="64" t="s">
        <v>249</v>
      </c>
    </row>
    <row r="80" spans="1:6" s="65" customFormat="1" ht="75" x14ac:dyDescent="0.25">
      <c r="A80" s="39">
        <v>75</v>
      </c>
      <c r="B80" s="10" t="s">
        <v>14</v>
      </c>
      <c r="C80" s="10" t="s">
        <v>14</v>
      </c>
      <c r="D80" s="16" t="s">
        <v>252</v>
      </c>
      <c r="E80" s="11" t="s">
        <v>253</v>
      </c>
      <c r="F80" s="64" t="s">
        <v>254</v>
      </c>
    </row>
    <row r="81" spans="1:6" s="65" customFormat="1" ht="75" x14ac:dyDescent="0.25">
      <c r="A81" s="39">
        <v>76</v>
      </c>
      <c r="B81" s="10" t="s">
        <v>14</v>
      </c>
      <c r="C81" s="10" t="s">
        <v>14</v>
      </c>
      <c r="D81" s="16" t="s">
        <v>252</v>
      </c>
      <c r="E81" s="11" t="s">
        <v>253</v>
      </c>
      <c r="F81" s="64" t="s">
        <v>256</v>
      </c>
    </row>
    <row r="82" spans="1:6" s="65" customFormat="1" ht="75" x14ac:dyDescent="0.25">
      <c r="A82" s="39">
        <v>77</v>
      </c>
      <c r="B82" s="10" t="s">
        <v>14</v>
      </c>
      <c r="C82" s="10" t="s">
        <v>14</v>
      </c>
      <c r="D82" s="16" t="s">
        <v>252</v>
      </c>
      <c r="E82" s="11" t="s">
        <v>253</v>
      </c>
      <c r="F82" s="64" t="s">
        <v>258</v>
      </c>
    </row>
    <row r="83" spans="1:6" s="65" customFormat="1" ht="60" x14ac:dyDescent="0.25">
      <c r="A83" s="39">
        <v>78</v>
      </c>
      <c r="B83" s="10" t="s">
        <v>14</v>
      </c>
      <c r="C83" s="10" t="s">
        <v>14</v>
      </c>
      <c r="D83" s="16" t="s">
        <v>109</v>
      </c>
      <c r="E83" s="11" t="s">
        <v>261</v>
      </c>
      <c r="F83" s="64" t="s">
        <v>262</v>
      </c>
    </row>
    <row r="84" spans="1:6" s="65" customFormat="1" ht="45" x14ac:dyDescent="0.25">
      <c r="A84" s="39">
        <v>79</v>
      </c>
      <c r="B84" s="10" t="s">
        <v>14</v>
      </c>
      <c r="C84" s="10" t="s">
        <v>14</v>
      </c>
      <c r="D84" s="16" t="s">
        <v>65</v>
      </c>
      <c r="E84" s="11" t="s">
        <v>265</v>
      </c>
      <c r="F84" s="64" t="s">
        <v>266</v>
      </c>
    </row>
    <row r="85" spans="1:6" s="65" customFormat="1" ht="75" x14ac:dyDescent="0.25">
      <c r="A85" s="39">
        <v>80</v>
      </c>
      <c r="B85" s="10" t="s">
        <v>14</v>
      </c>
      <c r="C85" s="10" t="s">
        <v>14</v>
      </c>
      <c r="D85" s="16" t="s">
        <v>202</v>
      </c>
      <c r="E85" s="11" t="s">
        <v>203</v>
      </c>
      <c r="F85" s="64" t="s">
        <v>267</v>
      </c>
    </row>
    <row r="86" spans="1:6" s="65" customFormat="1" ht="75" x14ac:dyDescent="0.25">
      <c r="A86" s="39">
        <v>81</v>
      </c>
      <c r="B86" s="10" t="s">
        <v>14</v>
      </c>
      <c r="C86" s="10" t="s">
        <v>14</v>
      </c>
      <c r="D86" s="16" t="s">
        <v>15</v>
      </c>
      <c r="E86" s="11" t="s">
        <v>16</v>
      </c>
      <c r="F86" s="64" t="s">
        <v>268</v>
      </c>
    </row>
    <row r="87" spans="1:6" s="65" customFormat="1" ht="60" x14ac:dyDescent="0.25">
      <c r="A87" s="39">
        <v>82</v>
      </c>
      <c r="B87" s="10" t="s">
        <v>14</v>
      </c>
      <c r="C87" s="10" t="s">
        <v>14</v>
      </c>
      <c r="D87" s="16" t="s">
        <v>271</v>
      </c>
      <c r="E87" s="11" t="s">
        <v>253</v>
      </c>
      <c r="F87" s="64" t="s">
        <v>272</v>
      </c>
    </row>
    <row r="88" spans="1:6" s="65" customFormat="1" ht="45" x14ac:dyDescent="0.25">
      <c r="A88" s="39">
        <v>83</v>
      </c>
      <c r="B88" s="10" t="s">
        <v>14</v>
      </c>
      <c r="C88" s="10" t="s">
        <v>14</v>
      </c>
      <c r="D88" s="16" t="s">
        <v>275</v>
      </c>
      <c r="E88" s="11" t="s">
        <v>152</v>
      </c>
      <c r="F88" s="64" t="s">
        <v>276</v>
      </c>
    </row>
    <row r="89" spans="1:6" s="65" customFormat="1" ht="60" x14ac:dyDescent="0.25">
      <c r="A89" s="39">
        <v>84</v>
      </c>
      <c r="B89" s="10" t="s">
        <v>14</v>
      </c>
      <c r="C89" s="10" t="s">
        <v>14</v>
      </c>
      <c r="D89" s="16" t="s">
        <v>15</v>
      </c>
      <c r="E89" s="11" t="s">
        <v>16</v>
      </c>
      <c r="F89" s="64" t="s">
        <v>277</v>
      </c>
    </row>
    <row r="90" spans="1:6" s="65" customFormat="1" ht="60" x14ac:dyDescent="0.25">
      <c r="A90" s="39">
        <v>85</v>
      </c>
      <c r="B90" s="10" t="s">
        <v>14</v>
      </c>
      <c r="C90" s="10" t="s">
        <v>14</v>
      </c>
      <c r="D90" s="16" t="s">
        <v>167</v>
      </c>
      <c r="E90" s="11" t="s">
        <v>168</v>
      </c>
      <c r="F90" s="64" t="s">
        <v>278</v>
      </c>
    </row>
    <row r="91" spans="1:6" s="65" customFormat="1" ht="60" x14ac:dyDescent="0.25">
      <c r="A91" s="39">
        <v>86</v>
      </c>
      <c r="B91" s="10" t="s">
        <v>14</v>
      </c>
      <c r="C91" s="10" t="s">
        <v>14</v>
      </c>
      <c r="D91" s="16" t="s">
        <v>50</v>
      </c>
      <c r="E91" s="11" t="s">
        <v>51</v>
      </c>
      <c r="F91" s="64" t="s">
        <v>279</v>
      </c>
    </row>
    <row r="92" spans="1:6" s="65" customFormat="1" ht="60" x14ac:dyDescent="0.25">
      <c r="A92" s="39">
        <v>87</v>
      </c>
      <c r="B92" s="10" t="s">
        <v>14</v>
      </c>
      <c r="C92" s="10" t="s">
        <v>14</v>
      </c>
      <c r="D92" s="16" t="s">
        <v>147</v>
      </c>
      <c r="E92" s="11" t="s">
        <v>148</v>
      </c>
      <c r="F92" s="64" t="s">
        <v>280</v>
      </c>
    </row>
    <row r="93" spans="1:6" s="65" customFormat="1" ht="45" x14ac:dyDescent="0.25">
      <c r="A93" s="39">
        <v>88</v>
      </c>
      <c r="B93" s="10" t="s">
        <v>26</v>
      </c>
      <c r="C93" s="10" t="s">
        <v>283</v>
      </c>
      <c r="D93" s="10" t="s">
        <v>194</v>
      </c>
      <c r="E93" s="11" t="s">
        <v>61</v>
      </c>
      <c r="F93" s="64" t="s">
        <v>284</v>
      </c>
    </row>
    <row r="94" spans="1:6" s="65" customFormat="1" ht="45" x14ac:dyDescent="0.25">
      <c r="A94" s="39">
        <v>89</v>
      </c>
      <c r="B94" s="10" t="s">
        <v>26</v>
      </c>
      <c r="C94" s="10" t="s">
        <v>283</v>
      </c>
      <c r="D94" s="10" t="s">
        <v>194</v>
      </c>
      <c r="E94" s="11" t="s">
        <v>286</v>
      </c>
      <c r="F94" s="64" t="s">
        <v>287</v>
      </c>
    </row>
    <row r="95" spans="1:6" s="65" customFormat="1" ht="60" x14ac:dyDescent="0.25">
      <c r="A95" s="39">
        <v>90</v>
      </c>
      <c r="B95" s="10" t="s">
        <v>14</v>
      </c>
      <c r="C95" s="10" t="s">
        <v>14</v>
      </c>
      <c r="D95" s="16" t="s">
        <v>289</v>
      </c>
      <c r="E95" s="11" t="s">
        <v>61</v>
      </c>
      <c r="F95" s="64" t="s">
        <v>290</v>
      </c>
    </row>
    <row r="96" spans="1:6" s="65" customFormat="1" ht="45" x14ac:dyDescent="0.25">
      <c r="A96" s="39">
        <v>91</v>
      </c>
      <c r="B96" s="10" t="s">
        <v>14</v>
      </c>
      <c r="C96" s="10" t="s">
        <v>14</v>
      </c>
      <c r="D96" s="16" t="s">
        <v>65</v>
      </c>
      <c r="E96" s="11" t="s">
        <v>265</v>
      </c>
      <c r="F96" s="64" t="s">
        <v>292</v>
      </c>
    </row>
    <row r="97" spans="1:6" s="65" customFormat="1" ht="60" x14ac:dyDescent="0.25">
      <c r="A97" s="39">
        <v>92</v>
      </c>
      <c r="B97" s="10" t="s">
        <v>14</v>
      </c>
      <c r="C97" s="10" t="s">
        <v>14</v>
      </c>
      <c r="D97" s="16" t="s">
        <v>162</v>
      </c>
      <c r="E97" s="11" t="s">
        <v>163</v>
      </c>
      <c r="F97" s="64" t="s">
        <v>293</v>
      </c>
    </row>
    <row r="98" spans="1:6" s="65" customFormat="1" ht="60" x14ac:dyDescent="0.25">
      <c r="A98" s="39">
        <v>93</v>
      </c>
      <c r="B98" s="10" t="s">
        <v>14</v>
      </c>
      <c r="C98" s="10" t="s">
        <v>14</v>
      </c>
      <c r="D98" s="16" t="s">
        <v>125</v>
      </c>
      <c r="E98" s="11" t="s">
        <v>126</v>
      </c>
      <c r="F98" s="64" t="s">
        <v>294</v>
      </c>
    </row>
    <row r="99" spans="1:6" s="65" customFormat="1" ht="60" x14ac:dyDescent="0.25">
      <c r="A99" s="39">
        <v>94</v>
      </c>
      <c r="B99" s="10" t="s">
        <v>26</v>
      </c>
      <c r="C99" s="10" t="s">
        <v>248</v>
      </c>
      <c r="D99" s="16" t="s">
        <v>141</v>
      </c>
      <c r="E99" s="11" t="s">
        <v>78</v>
      </c>
      <c r="F99" s="64" t="s">
        <v>295</v>
      </c>
    </row>
    <row r="100" spans="1:6" s="65" customFormat="1" ht="45" x14ac:dyDescent="0.25">
      <c r="A100" s="39">
        <v>95</v>
      </c>
      <c r="B100" s="10" t="s">
        <v>14</v>
      </c>
      <c r="C100" s="10" t="s">
        <v>14</v>
      </c>
      <c r="D100" s="16" t="s">
        <v>156</v>
      </c>
      <c r="E100" s="11" t="s">
        <v>157</v>
      </c>
      <c r="F100" s="64" t="s">
        <v>297</v>
      </c>
    </row>
    <row r="101" spans="1:6" s="65" customFormat="1" ht="45" x14ac:dyDescent="0.25">
      <c r="A101" s="39">
        <v>96</v>
      </c>
      <c r="B101" s="10" t="s">
        <v>14</v>
      </c>
      <c r="C101" s="10" t="s">
        <v>14</v>
      </c>
      <c r="D101" s="16" t="s">
        <v>15</v>
      </c>
      <c r="E101" s="11" t="s">
        <v>300</v>
      </c>
      <c r="F101" s="64" t="s">
        <v>301</v>
      </c>
    </row>
    <row r="102" spans="1:6" s="65" customFormat="1" ht="45" x14ac:dyDescent="0.25">
      <c r="A102" s="39">
        <v>97</v>
      </c>
      <c r="B102" s="10" t="s">
        <v>26</v>
      </c>
      <c r="C102" s="10" t="s">
        <v>27</v>
      </c>
      <c r="D102" s="16" t="s">
        <v>304</v>
      </c>
      <c r="E102" s="11" t="s">
        <v>305</v>
      </c>
      <c r="F102" s="64" t="s">
        <v>306</v>
      </c>
    </row>
    <row r="103" spans="1:6" s="65" customFormat="1" ht="45" x14ac:dyDescent="0.25">
      <c r="A103" s="39">
        <v>98</v>
      </c>
      <c r="B103" s="10" t="s">
        <v>14</v>
      </c>
      <c r="C103" s="10" t="s">
        <v>14</v>
      </c>
      <c r="D103" s="16" t="s">
        <v>104</v>
      </c>
      <c r="E103" s="11" t="s">
        <v>105</v>
      </c>
      <c r="F103" s="64" t="s">
        <v>307</v>
      </c>
    </row>
    <row r="104" spans="1:6" s="65" customFormat="1" ht="75" x14ac:dyDescent="0.25">
      <c r="A104" s="39">
        <v>99</v>
      </c>
      <c r="B104" s="10" t="s">
        <v>14</v>
      </c>
      <c r="C104" s="10" t="s">
        <v>14</v>
      </c>
      <c r="D104" s="16" t="s">
        <v>65</v>
      </c>
      <c r="E104" s="11" t="s">
        <v>97</v>
      </c>
      <c r="F104" s="64" t="s">
        <v>308</v>
      </c>
    </row>
    <row r="105" spans="1:6" s="65" customFormat="1" ht="75" x14ac:dyDescent="0.25">
      <c r="A105" s="39">
        <v>100</v>
      </c>
      <c r="B105" s="10" t="s">
        <v>14</v>
      </c>
      <c r="C105" s="10" t="s">
        <v>14</v>
      </c>
      <c r="D105" s="16" t="s">
        <v>40</v>
      </c>
      <c r="E105" s="11" t="s">
        <v>41</v>
      </c>
      <c r="F105" s="64" t="s">
        <v>309</v>
      </c>
    </row>
    <row r="106" spans="1:6" s="65" customFormat="1" ht="60" x14ac:dyDescent="0.25">
      <c r="A106" s="39">
        <v>101</v>
      </c>
      <c r="B106" s="10" t="s">
        <v>14</v>
      </c>
      <c r="C106" s="10" t="s">
        <v>14</v>
      </c>
      <c r="D106" s="16" t="s">
        <v>233</v>
      </c>
      <c r="E106" s="11" t="s">
        <v>234</v>
      </c>
      <c r="F106" s="64" t="s">
        <v>310</v>
      </c>
    </row>
    <row r="107" spans="1:6" s="65" customFormat="1" ht="60" x14ac:dyDescent="0.25">
      <c r="A107" s="39">
        <v>102</v>
      </c>
      <c r="B107" s="10" t="s">
        <v>14</v>
      </c>
      <c r="C107" s="10" t="s">
        <v>14</v>
      </c>
      <c r="D107" s="16" t="s">
        <v>65</v>
      </c>
      <c r="E107" s="11" t="s">
        <v>66</v>
      </c>
      <c r="F107" s="64" t="s">
        <v>312</v>
      </c>
    </row>
    <row r="108" spans="1:6" s="65" customFormat="1" ht="75" x14ac:dyDescent="0.25">
      <c r="A108" s="39">
        <v>103</v>
      </c>
      <c r="B108" s="10" t="s">
        <v>14</v>
      </c>
      <c r="C108" s="10" t="s">
        <v>14</v>
      </c>
      <c r="D108" s="16" t="s">
        <v>86</v>
      </c>
      <c r="E108" s="11" t="s">
        <v>87</v>
      </c>
      <c r="F108" s="64" t="s">
        <v>313</v>
      </c>
    </row>
    <row r="109" spans="1:6" s="65" customFormat="1" ht="75" x14ac:dyDescent="0.25">
      <c r="A109" s="39">
        <v>104</v>
      </c>
      <c r="B109" s="10" t="s">
        <v>14</v>
      </c>
      <c r="C109" s="10" t="s">
        <v>14</v>
      </c>
      <c r="D109" s="16" t="s">
        <v>228</v>
      </c>
      <c r="E109" s="11" t="s">
        <v>229</v>
      </c>
      <c r="F109" s="64" t="s">
        <v>314</v>
      </c>
    </row>
    <row r="110" spans="1:6" s="65" customFormat="1" ht="75" x14ac:dyDescent="0.25">
      <c r="A110" s="39">
        <v>105</v>
      </c>
      <c r="B110" s="10" t="s">
        <v>14</v>
      </c>
      <c r="C110" s="10" t="s">
        <v>14</v>
      </c>
      <c r="D110" s="16" t="s">
        <v>55</v>
      </c>
      <c r="E110" s="11" t="s">
        <v>56</v>
      </c>
      <c r="F110" s="64" t="s">
        <v>315</v>
      </c>
    </row>
    <row r="111" spans="1:6" s="65" customFormat="1" ht="60" x14ac:dyDescent="0.25">
      <c r="A111" s="39">
        <v>106</v>
      </c>
      <c r="B111" s="10" t="s">
        <v>14</v>
      </c>
      <c r="C111" s="10" t="s">
        <v>14</v>
      </c>
      <c r="D111" s="16" t="s">
        <v>317</v>
      </c>
      <c r="E111" s="11" t="s">
        <v>318</v>
      </c>
      <c r="F111" s="64" t="s">
        <v>319</v>
      </c>
    </row>
    <row r="112" spans="1:6" s="65" customFormat="1" ht="90" x14ac:dyDescent="0.25">
      <c r="A112" s="39">
        <v>107</v>
      </c>
      <c r="B112" s="10" t="s">
        <v>14</v>
      </c>
      <c r="C112" s="10" t="s">
        <v>14</v>
      </c>
      <c r="D112" s="16" t="s">
        <v>322</v>
      </c>
      <c r="E112" s="11" t="s">
        <v>323</v>
      </c>
      <c r="F112" s="64" t="s">
        <v>324</v>
      </c>
    </row>
    <row r="113" spans="1:6" s="65" customFormat="1" ht="60" x14ac:dyDescent="0.25">
      <c r="A113" s="39">
        <v>108</v>
      </c>
      <c r="B113" s="10" t="s">
        <v>14</v>
      </c>
      <c r="C113" s="10" t="s">
        <v>14</v>
      </c>
      <c r="D113" s="16" t="s">
        <v>125</v>
      </c>
      <c r="E113" s="11" t="s">
        <v>126</v>
      </c>
      <c r="F113" s="64" t="s">
        <v>325</v>
      </c>
    </row>
    <row r="114" spans="1:6" s="65" customFormat="1" ht="60" x14ac:dyDescent="0.25">
      <c r="A114" s="39">
        <v>109</v>
      </c>
      <c r="B114" s="10" t="s">
        <v>14</v>
      </c>
      <c r="C114" s="10" t="s">
        <v>14</v>
      </c>
      <c r="D114" s="16" t="s">
        <v>237</v>
      </c>
      <c r="E114" s="11" t="s">
        <v>142</v>
      </c>
      <c r="F114" s="64" t="s">
        <v>326</v>
      </c>
    </row>
    <row r="115" spans="1:6" s="65" customFormat="1" ht="60" x14ac:dyDescent="0.25">
      <c r="A115" s="39">
        <v>110</v>
      </c>
      <c r="B115" s="10" t="s">
        <v>26</v>
      </c>
      <c r="C115" s="10" t="s">
        <v>193</v>
      </c>
      <c r="D115" s="16" t="s">
        <v>194</v>
      </c>
      <c r="E115" s="11" t="s">
        <v>195</v>
      </c>
      <c r="F115" s="64" t="s">
        <v>327</v>
      </c>
    </row>
    <row r="116" spans="1:6" s="65" customFormat="1" ht="60" x14ac:dyDescent="0.25">
      <c r="A116" s="39">
        <v>111</v>
      </c>
      <c r="B116" s="10" t="s">
        <v>14</v>
      </c>
      <c r="C116" s="10" t="s">
        <v>14</v>
      </c>
      <c r="D116" s="16" t="s">
        <v>65</v>
      </c>
      <c r="E116" s="11" t="s">
        <v>330</v>
      </c>
      <c r="F116" s="64" t="s">
        <v>331</v>
      </c>
    </row>
    <row r="117" spans="1:6" s="65" customFormat="1" ht="60" x14ac:dyDescent="0.25">
      <c r="A117" s="39">
        <v>112</v>
      </c>
      <c r="B117" s="10" t="s">
        <v>14</v>
      </c>
      <c r="C117" s="10" t="s">
        <v>14</v>
      </c>
      <c r="D117" s="16" t="s">
        <v>167</v>
      </c>
      <c r="E117" s="11" t="s">
        <v>229</v>
      </c>
      <c r="F117" s="64" t="s">
        <v>333</v>
      </c>
    </row>
    <row r="118" spans="1:6" s="65" customFormat="1" ht="75" x14ac:dyDescent="0.25">
      <c r="A118" s="39">
        <v>113</v>
      </c>
      <c r="B118" s="10" t="s">
        <v>14</v>
      </c>
      <c r="C118" s="10" t="s">
        <v>14</v>
      </c>
      <c r="D118" s="16" t="s">
        <v>187</v>
      </c>
      <c r="E118" s="11" t="s">
        <v>188</v>
      </c>
      <c r="F118" s="64" t="s">
        <v>334</v>
      </c>
    </row>
    <row r="119" spans="1:6" s="65" customFormat="1" ht="60" x14ac:dyDescent="0.25">
      <c r="A119" s="39">
        <v>114</v>
      </c>
      <c r="B119" s="10" t="s">
        <v>14</v>
      </c>
      <c r="C119" s="10" t="s">
        <v>14</v>
      </c>
      <c r="D119" s="16" t="s">
        <v>187</v>
      </c>
      <c r="E119" s="11" t="s">
        <v>213</v>
      </c>
      <c r="F119" s="64" t="s">
        <v>335</v>
      </c>
    </row>
    <row r="120" spans="1:6" s="65" customFormat="1" ht="60" x14ac:dyDescent="0.25">
      <c r="A120" s="39">
        <v>115</v>
      </c>
      <c r="B120" s="10" t="s">
        <v>14</v>
      </c>
      <c r="C120" s="10" t="s">
        <v>14</v>
      </c>
      <c r="D120" s="16" t="s">
        <v>114</v>
      </c>
      <c r="E120" s="11" t="s">
        <v>115</v>
      </c>
      <c r="F120" s="64" t="s">
        <v>336</v>
      </c>
    </row>
    <row r="121" spans="1:6" s="65" customFormat="1" ht="60" x14ac:dyDescent="0.25">
      <c r="A121" s="39">
        <v>116</v>
      </c>
      <c r="B121" s="10" t="s">
        <v>14</v>
      </c>
      <c r="C121" s="10" t="s">
        <v>14</v>
      </c>
      <c r="D121" s="16" t="s">
        <v>208</v>
      </c>
      <c r="E121" s="11" t="s">
        <v>209</v>
      </c>
      <c r="F121" s="64" t="s">
        <v>337</v>
      </c>
    </row>
    <row r="122" spans="1:6" s="65" customFormat="1" ht="75" x14ac:dyDescent="0.25">
      <c r="A122" s="39">
        <v>117</v>
      </c>
      <c r="B122" s="10" t="s">
        <v>14</v>
      </c>
      <c r="C122" s="10" t="s">
        <v>14</v>
      </c>
      <c r="D122" s="16" t="s">
        <v>252</v>
      </c>
      <c r="E122" s="11" t="s">
        <v>253</v>
      </c>
      <c r="F122" s="64" t="s">
        <v>338</v>
      </c>
    </row>
    <row r="123" spans="1:6" s="65" customFormat="1" ht="75" x14ac:dyDescent="0.25">
      <c r="A123" s="39">
        <v>118</v>
      </c>
      <c r="B123" s="10" t="s">
        <v>14</v>
      </c>
      <c r="C123" s="10" t="s">
        <v>14</v>
      </c>
      <c r="D123" s="16" t="s">
        <v>180</v>
      </c>
      <c r="E123" s="11" t="s">
        <v>241</v>
      </c>
      <c r="F123" s="64" t="s">
        <v>339</v>
      </c>
    </row>
    <row r="124" spans="1:6" s="65" customFormat="1" ht="60" x14ac:dyDescent="0.25">
      <c r="A124" s="39">
        <v>119</v>
      </c>
      <c r="B124" s="10" t="s">
        <v>14</v>
      </c>
      <c r="C124" s="10" t="s">
        <v>14</v>
      </c>
      <c r="D124" s="16" t="s">
        <v>895</v>
      </c>
      <c r="E124" s="11" t="s">
        <v>341</v>
      </c>
      <c r="F124" s="64" t="s">
        <v>342</v>
      </c>
    </row>
    <row r="125" spans="1:6" s="65" customFormat="1" ht="60" x14ac:dyDescent="0.25">
      <c r="A125" s="39">
        <v>120</v>
      </c>
      <c r="B125" s="10" t="s">
        <v>26</v>
      </c>
      <c r="C125" s="10" t="s">
        <v>283</v>
      </c>
      <c r="D125" s="16" t="s">
        <v>194</v>
      </c>
      <c r="E125" s="11" t="s">
        <v>61</v>
      </c>
      <c r="F125" s="64" t="s">
        <v>343</v>
      </c>
    </row>
    <row r="126" spans="1:6" s="65" customFormat="1" ht="75" x14ac:dyDescent="0.25">
      <c r="A126" s="39">
        <v>121</v>
      </c>
      <c r="B126" s="10" t="s">
        <v>14</v>
      </c>
      <c r="C126" s="10" t="s">
        <v>14</v>
      </c>
      <c r="D126" s="16" t="s">
        <v>275</v>
      </c>
      <c r="E126" s="11" t="s">
        <v>152</v>
      </c>
      <c r="F126" s="64" t="s">
        <v>344</v>
      </c>
    </row>
    <row r="127" spans="1:6" s="65" customFormat="1" ht="75" x14ac:dyDescent="0.25">
      <c r="A127" s="39">
        <v>122</v>
      </c>
      <c r="B127" s="10" t="s">
        <v>14</v>
      </c>
      <c r="C127" s="10" t="s">
        <v>14</v>
      </c>
      <c r="D127" s="16" t="s">
        <v>252</v>
      </c>
      <c r="E127" s="11" t="s">
        <v>253</v>
      </c>
      <c r="F127" s="64" t="s">
        <v>345</v>
      </c>
    </row>
    <row r="128" spans="1:6" s="65" customFormat="1" ht="75" x14ac:dyDescent="0.25">
      <c r="A128" s="39">
        <v>123</v>
      </c>
      <c r="B128" s="10" t="s">
        <v>14</v>
      </c>
      <c r="C128" s="10" t="s">
        <v>14</v>
      </c>
      <c r="D128" s="16" t="s">
        <v>15</v>
      </c>
      <c r="E128" s="11" t="s">
        <v>198</v>
      </c>
      <c r="F128" s="64" t="s">
        <v>346</v>
      </c>
    </row>
    <row r="129" spans="1:6" s="65" customFormat="1" ht="75" x14ac:dyDescent="0.25">
      <c r="A129" s="39">
        <v>124</v>
      </c>
      <c r="B129" s="10" t="s">
        <v>26</v>
      </c>
      <c r="C129" s="10" t="s">
        <v>27</v>
      </c>
      <c r="D129" s="16" t="s">
        <v>349</v>
      </c>
      <c r="E129" s="11" t="s">
        <v>350</v>
      </c>
      <c r="F129" s="64" t="s">
        <v>351</v>
      </c>
    </row>
    <row r="130" spans="1:6" s="65" customFormat="1" ht="75" x14ac:dyDescent="0.25">
      <c r="A130" s="39">
        <v>125</v>
      </c>
      <c r="B130" s="10" t="s">
        <v>14</v>
      </c>
      <c r="C130" s="10" t="s">
        <v>14</v>
      </c>
      <c r="D130" s="16" t="s">
        <v>147</v>
      </c>
      <c r="E130" s="11" t="s">
        <v>148</v>
      </c>
      <c r="F130" s="64" t="s">
        <v>353</v>
      </c>
    </row>
    <row r="131" spans="1:6" s="65" customFormat="1" ht="60" x14ac:dyDescent="0.25">
      <c r="A131" s="39">
        <v>126</v>
      </c>
      <c r="B131" s="10" t="s">
        <v>14</v>
      </c>
      <c r="C131" s="10" t="s">
        <v>14</v>
      </c>
      <c r="D131" s="16" t="s">
        <v>202</v>
      </c>
      <c r="E131" s="11" t="s">
        <v>356</v>
      </c>
      <c r="F131" s="67" t="s">
        <v>357</v>
      </c>
    </row>
    <row r="132" spans="1:6" s="65" customFormat="1" ht="75" x14ac:dyDescent="0.25">
      <c r="A132" s="39">
        <v>127</v>
      </c>
      <c r="B132" s="10" t="s">
        <v>14</v>
      </c>
      <c r="C132" s="10" t="s">
        <v>14</v>
      </c>
      <c r="D132" s="16" t="s">
        <v>289</v>
      </c>
      <c r="E132" s="11" t="s">
        <v>61</v>
      </c>
      <c r="F132" s="67" t="s">
        <v>358</v>
      </c>
    </row>
    <row r="133" spans="1:6" s="65" customFormat="1" ht="75" x14ac:dyDescent="0.25">
      <c r="A133" s="39">
        <v>128</v>
      </c>
      <c r="B133" s="10" t="s">
        <v>14</v>
      </c>
      <c r="C133" s="10" t="s">
        <v>14</v>
      </c>
      <c r="D133" s="16" t="s">
        <v>15</v>
      </c>
      <c r="E133" s="11" t="s">
        <v>300</v>
      </c>
      <c r="F133" s="67" t="s">
        <v>359</v>
      </c>
    </row>
    <row r="134" spans="1:6" s="65" customFormat="1" ht="60" x14ac:dyDescent="0.25">
      <c r="A134" s="39">
        <v>129</v>
      </c>
      <c r="B134" s="10" t="s">
        <v>14</v>
      </c>
      <c r="C134" s="10" t="s">
        <v>14</v>
      </c>
      <c r="D134" s="16" t="s">
        <v>233</v>
      </c>
      <c r="E134" s="11" t="s">
        <v>234</v>
      </c>
      <c r="F134" s="67" t="s">
        <v>360</v>
      </c>
    </row>
    <row r="135" spans="1:6" s="65" customFormat="1" ht="75" x14ac:dyDescent="0.25">
      <c r="A135" s="39">
        <v>130</v>
      </c>
      <c r="B135" s="10" t="s">
        <v>14</v>
      </c>
      <c r="C135" s="10" t="s">
        <v>14</v>
      </c>
      <c r="D135" s="16" t="s">
        <v>114</v>
      </c>
      <c r="E135" s="11" t="s">
        <v>115</v>
      </c>
      <c r="F135" s="67" t="s">
        <v>361</v>
      </c>
    </row>
    <row r="136" spans="1:6" s="65" customFormat="1" ht="60" x14ac:dyDescent="0.25">
      <c r="A136" s="39">
        <v>131</v>
      </c>
      <c r="B136" s="10" t="s">
        <v>14</v>
      </c>
      <c r="C136" s="10" t="s">
        <v>14</v>
      </c>
      <c r="D136" s="16" t="s">
        <v>271</v>
      </c>
      <c r="E136" s="11" t="s">
        <v>253</v>
      </c>
      <c r="F136" s="67" t="s">
        <v>362</v>
      </c>
    </row>
    <row r="137" spans="1:6" s="65" customFormat="1" ht="75" x14ac:dyDescent="0.25">
      <c r="A137" s="39">
        <v>132</v>
      </c>
      <c r="B137" s="10" t="s">
        <v>14</v>
      </c>
      <c r="C137" s="10" t="s">
        <v>14</v>
      </c>
      <c r="D137" s="16" t="s">
        <v>228</v>
      </c>
      <c r="E137" s="11" t="s">
        <v>229</v>
      </c>
      <c r="F137" s="67" t="s">
        <v>363</v>
      </c>
    </row>
    <row r="138" spans="1:6" s="65" customFormat="1" ht="75" x14ac:dyDescent="0.25">
      <c r="A138" s="39">
        <v>133</v>
      </c>
      <c r="B138" s="10" t="s">
        <v>14</v>
      </c>
      <c r="C138" s="10" t="s">
        <v>14</v>
      </c>
      <c r="D138" s="16" t="s">
        <v>156</v>
      </c>
      <c r="E138" s="11" t="s">
        <v>157</v>
      </c>
      <c r="F138" s="67" t="s">
        <v>364</v>
      </c>
    </row>
    <row r="139" spans="1:6" s="65" customFormat="1" ht="75" x14ac:dyDescent="0.25">
      <c r="A139" s="39">
        <v>134</v>
      </c>
      <c r="B139" s="10" t="s">
        <v>14</v>
      </c>
      <c r="C139" s="10" t="s">
        <v>14</v>
      </c>
      <c r="D139" s="16" t="s">
        <v>86</v>
      </c>
      <c r="E139" s="11" t="s">
        <v>87</v>
      </c>
      <c r="F139" s="67" t="s">
        <v>365</v>
      </c>
    </row>
    <row r="140" spans="1:6" s="65" customFormat="1" ht="75" x14ac:dyDescent="0.25">
      <c r="A140" s="39">
        <v>135</v>
      </c>
      <c r="B140" s="10" t="s">
        <v>14</v>
      </c>
      <c r="C140" s="10" t="s">
        <v>14</v>
      </c>
      <c r="D140" s="16" t="s">
        <v>162</v>
      </c>
      <c r="E140" s="11" t="s">
        <v>163</v>
      </c>
      <c r="F140" s="67" t="s">
        <v>366</v>
      </c>
    </row>
    <row r="141" spans="1:6" s="65" customFormat="1" ht="60" x14ac:dyDescent="0.25">
      <c r="A141" s="39">
        <v>136</v>
      </c>
      <c r="B141" s="10" t="s">
        <v>14</v>
      </c>
      <c r="C141" s="10" t="s">
        <v>14</v>
      </c>
      <c r="D141" s="16" t="s">
        <v>65</v>
      </c>
      <c r="E141" s="11" t="s">
        <v>369</v>
      </c>
      <c r="F141" s="67" t="s">
        <v>370</v>
      </c>
    </row>
    <row r="142" spans="1:6" s="65" customFormat="1" ht="60" x14ac:dyDescent="0.25">
      <c r="A142" s="39">
        <v>137</v>
      </c>
      <c r="B142" s="10" t="s">
        <v>14</v>
      </c>
      <c r="C142" s="10" t="s">
        <v>14</v>
      </c>
      <c r="D142" s="16" t="s">
        <v>317</v>
      </c>
      <c r="E142" s="11" t="s">
        <v>318</v>
      </c>
      <c r="F142" s="67" t="s">
        <v>371</v>
      </c>
    </row>
    <row r="143" spans="1:6" s="65" customFormat="1" ht="60" x14ac:dyDescent="0.25">
      <c r="A143" s="39">
        <v>138</v>
      </c>
      <c r="B143" s="10" t="s">
        <v>14</v>
      </c>
      <c r="C143" s="10" t="s">
        <v>14</v>
      </c>
      <c r="D143" s="16" t="s">
        <v>373</v>
      </c>
      <c r="E143" s="11" t="s">
        <v>374</v>
      </c>
      <c r="F143" s="67" t="s">
        <v>375</v>
      </c>
    </row>
    <row r="144" spans="1:6" s="65" customFormat="1" ht="60" x14ac:dyDescent="0.25">
      <c r="A144" s="39">
        <v>139</v>
      </c>
      <c r="B144" s="10" t="s">
        <v>14</v>
      </c>
      <c r="C144" s="10" t="s">
        <v>14</v>
      </c>
      <c r="D144" s="16" t="s">
        <v>15</v>
      </c>
      <c r="E144" s="11" t="s">
        <v>377</v>
      </c>
      <c r="F144" s="67" t="s">
        <v>378</v>
      </c>
    </row>
    <row r="145" spans="1:6" s="65" customFormat="1" ht="75" x14ac:dyDescent="0.25">
      <c r="A145" s="39">
        <v>140</v>
      </c>
      <c r="B145" s="10" t="s">
        <v>14</v>
      </c>
      <c r="C145" s="10" t="s">
        <v>14</v>
      </c>
      <c r="D145" s="16" t="s">
        <v>180</v>
      </c>
      <c r="E145" s="11" t="s">
        <v>181</v>
      </c>
      <c r="F145" s="67" t="s">
        <v>380</v>
      </c>
    </row>
    <row r="146" spans="1:6" s="186" customFormat="1" ht="60" x14ac:dyDescent="0.25">
      <c r="A146" s="39">
        <v>141</v>
      </c>
      <c r="B146" s="10" t="s">
        <v>14</v>
      </c>
      <c r="C146" s="10" t="s">
        <v>14</v>
      </c>
      <c r="D146" s="16" t="s">
        <v>385</v>
      </c>
      <c r="E146" s="11" t="s">
        <v>188</v>
      </c>
      <c r="F146" s="10" t="s">
        <v>386</v>
      </c>
    </row>
    <row r="147" spans="1:6" s="186" customFormat="1" ht="60" x14ac:dyDescent="0.25">
      <c r="A147" s="39">
        <v>142</v>
      </c>
      <c r="B147" s="10" t="s">
        <v>14</v>
      </c>
      <c r="C147" s="10" t="s">
        <v>14</v>
      </c>
      <c r="D147" s="16" t="s">
        <v>388</v>
      </c>
      <c r="E147" s="11" t="s">
        <v>341</v>
      </c>
      <c r="F147" s="10" t="s">
        <v>389</v>
      </c>
    </row>
    <row r="148" spans="1:6" s="71" customFormat="1" ht="75" x14ac:dyDescent="0.25">
      <c r="A148" s="39">
        <v>143</v>
      </c>
      <c r="B148" s="10" t="s">
        <v>14</v>
      </c>
      <c r="C148" s="10" t="s">
        <v>14</v>
      </c>
      <c r="D148" s="16" t="s">
        <v>45</v>
      </c>
      <c r="E148" s="11" t="s">
        <v>393</v>
      </c>
      <c r="F148" s="10" t="s">
        <v>394</v>
      </c>
    </row>
    <row r="149" spans="1:6" s="71" customFormat="1" ht="75" x14ac:dyDescent="0.25">
      <c r="A149" s="39">
        <v>144</v>
      </c>
      <c r="B149" s="10" t="s">
        <v>14</v>
      </c>
      <c r="C149" s="10" t="s">
        <v>14</v>
      </c>
      <c r="D149" s="16" t="s">
        <v>109</v>
      </c>
      <c r="E149" s="11" t="s">
        <v>261</v>
      </c>
      <c r="F149" s="10" t="s">
        <v>396</v>
      </c>
    </row>
    <row r="150" spans="1:6" s="71" customFormat="1" ht="60" x14ac:dyDescent="0.25">
      <c r="A150" s="39">
        <v>145</v>
      </c>
      <c r="B150" s="10" t="s">
        <v>26</v>
      </c>
      <c r="C150" s="10" t="s">
        <v>27</v>
      </c>
      <c r="D150" s="16" t="s">
        <v>397</v>
      </c>
      <c r="E150" s="11" t="s">
        <v>305</v>
      </c>
      <c r="F150" s="10" t="s">
        <v>398</v>
      </c>
    </row>
    <row r="151" spans="1:6" s="71" customFormat="1" ht="75" x14ac:dyDescent="0.25">
      <c r="A151" s="39">
        <v>146</v>
      </c>
      <c r="B151" s="10" t="s">
        <v>14</v>
      </c>
      <c r="C151" s="10" t="s">
        <v>14</v>
      </c>
      <c r="D151" s="16" t="s">
        <v>65</v>
      </c>
      <c r="E151" s="11" t="s">
        <v>66</v>
      </c>
      <c r="F151" s="10" t="s">
        <v>399</v>
      </c>
    </row>
    <row r="152" spans="1:6" s="71" customFormat="1" ht="75" x14ac:dyDescent="0.25">
      <c r="A152" s="39">
        <v>147</v>
      </c>
      <c r="B152" s="10" t="s">
        <v>14</v>
      </c>
      <c r="C152" s="10" t="s">
        <v>14</v>
      </c>
      <c r="D152" s="16" t="s">
        <v>400</v>
      </c>
      <c r="E152" s="11" t="s">
        <v>234</v>
      </c>
      <c r="F152" s="10" t="s">
        <v>401</v>
      </c>
    </row>
    <row r="153" spans="1:6" s="186" customFormat="1" ht="60" x14ac:dyDescent="0.25">
      <c r="A153" s="39">
        <v>148</v>
      </c>
      <c r="B153" s="10" t="s">
        <v>14</v>
      </c>
      <c r="C153" s="10" t="s">
        <v>14</v>
      </c>
      <c r="D153" s="16" t="s">
        <v>271</v>
      </c>
      <c r="E153" s="11" t="s">
        <v>405</v>
      </c>
      <c r="F153" s="10" t="s">
        <v>406</v>
      </c>
    </row>
    <row r="154" spans="1:6" s="186" customFormat="1" ht="60" x14ac:dyDescent="0.25">
      <c r="A154" s="39">
        <v>149</v>
      </c>
      <c r="B154" s="10" t="s">
        <v>14</v>
      </c>
      <c r="C154" s="10" t="s">
        <v>14</v>
      </c>
      <c r="D154" s="16" t="s">
        <v>65</v>
      </c>
      <c r="E154" s="11" t="s">
        <v>330</v>
      </c>
      <c r="F154" s="10" t="s">
        <v>408</v>
      </c>
    </row>
    <row r="155" spans="1:6" s="186" customFormat="1" ht="75" x14ac:dyDescent="0.25">
      <c r="A155" s="39">
        <v>150</v>
      </c>
      <c r="B155" s="10" t="s">
        <v>14</v>
      </c>
      <c r="C155" s="10" t="s">
        <v>14</v>
      </c>
      <c r="D155" s="16" t="s">
        <v>1373</v>
      </c>
      <c r="E155" s="11" t="s">
        <v>121</v>
      </c>
      <c r="F155" s="10" t="s">
        <v>412</v>
      </c>
    </row>
    <row r="156" spans="1:6" s="186" customFormat="1" ht="60" x14ac:dyDescent="0.25">
      <c r="A156" s="39">
        <v>151</v>
      </c>
      <c r="B156" s="10" t="s">
        <v>14</v>
      </c>
      <c r="C156" s="10" t="s">
        <v>14</v>
      </c>
      <c r="D156" s="16" t="s">
        <v>114</v>
      </c>
      <c r="E156" s="11" t="s">
        <v>115</v>
      </c>
      <c r="F156" s="10" t="s">
        <v>415</v>
      </c>
    </row>
    <row r="157" spans="1:6" s="186" customFormat="1" ht="75" x14ac:dyDescent="0.25">
      <c r="A157" s="39">
        <v>152</v>
      </c>
      <c r="B157" s="10" t="s">
        <v>14</v>
      </c>
      <c r="C157" s="10" t="s">
        <v>14</v>
      </c>
      <c r="D157" s="16" t="s">
        <v>65</v>
      </c>
      <c r="E157" s="11" t="s">
        <v>330</v>
      </c>
      <c r="F157" s="10" t="s">
        <v>416</v>
      </c>
    </row>
    <row r="158" spans="1:6" s="186" customFormat="1" ht="60" x14ac:dyDescent="0.25">
      <c r="A158" s="39">
        <v>153</v>
      </c>
      <c r="B158" s="10" t="s">
        <v>14</v>
      </c>
      <c r="C158" s="10" t="s">
        <v>14</v>
      </c>
      <c r="D158" s="16" t="s">
        <v>65</v>
      </c>
      <c r="E158" s="11" t="s">
        <v>419</v>
      </c>
      <c r="F158" s="10" t="s">
        <v>420</v>
      </c>
    </row>
    <row r="159" spans="1:6" s="186" customFormat="1" ht="75" x14ac:dyDescent="0.25">
      <c r="A159" s="39">
        <v>154</v>
      </c>
      <c r="B159" s="10" t="s">
        <v>14</v>
      </c>
      <c r="C159" s="10" t="s">
        <v>14</v>
      </c>
      <c r="D159" s="16" t="s">
        <v>1210</v>
      </c>
      <c r="E159" s="11" t="s">
        <v>356</v>
      </c>
      <c r="F159" s="12" t="s">
        <v>422</v>
      </c>
    </row>
    <row r="160" spans="1:6" s="186" customFormat="1" ht="75" x14ac:dyDescent="0.25">
      <c r="A160" s="39">
        <v>155</v>
      </c>
      <c r="B160" s="10" t="s">
        <v>14</v>
      </c>
      <c r="C160" s="10" t="s">
        <v>14</v>
      </c>
      <c r="D160" s="16" t="s">
        <v>890</v>
      </c>
      <c r="E160" s="11" t="s">
        <v>425</v>
      </c>
      <c r="F160" s="12" t="s">
        <v>426</v>
      </c>
    </row>
    <row r="161" spans="1:6" s="186" customFormat="1" ht="75" x14ac:dyDescent="0.25">
      <c r="A161" s="39">
        <v>156</v>
      </c>
      <c r="B161" s="10" t="s">
        <v>14</v>
      </c>
      <c r="C161" s="10" t="s">
        <v>14</v>
      </c>
      <c r="D161" s="16" t="s">
        <v>65</v>
      </c>
      <c r="E161" s="11" t="s">
        <v>369</v>
      </c>
      <c r="F161" s="12" t="s">
        <v>427</v>
      </c>
    </row>
    <row r="162" spans="1:6" s="186" customFormat="1" ht="75" x14ac:dyDescent="0.25">
      <c r="A162" s="39">
        <v>157</v>
      </c>
      <c r="B162" s="10" t="s">
        <v>14</v>
      </c>
      <c r="C162" s="10" t="s">
        <v>14</v>
      </c>
      <c r="D162" s="16" t="s">
        <v>428</v>
      </c>
      <c r="E162" s="11" t="s">
        <v>429</v>
      </c>
      <c r="F162" s="12" t="s">
        <v>430</v>
      </c>
    </row>
    <row r="163" spans="1:6" s="187" customFormat="1" ht="75" x14ac:dyDescent="0.25">
      <c r="A163" s="39">
        <v>158</v>
      </c>
      <c r="B163" s="10" t="s">
        <v>14</v>
      </c>
      <c r="C163" s="10" t="s">
        <v>14</v>
      </c>
      <c r="D163" s="16" t="s">
        <v>433</v>
      </c>
      <c r="E163" s="11" t="s">
        <v>434</v>
      </c>
      <c r="F163" s="12" t="s">
        <v>435</v>
      </c>
    </row>
    <row r="164" spans="1:6" s="71" customFormat="1" ht="75" x14ac:dyDescent="0.25">
      <c r="A164" s="39">
        <v>159</v>
      </c>
      <c r="B164" s="10" t="s">
        <v>14</v>
      </c>
      <c r="C164" s="10" t="s">
        <v>14</v>
      </c>
      <c r="D164" s="16" t="s">
        <v>867</v>
      </c>
      <c r="E164" s="11" t="s">
        <v>439</v>
      </c>
      <c r="F164" s="12" t="s">
        <v>440</v>
      </c>
    </row>
    <row r="165" spans="1:6" s="71" customFormat="1" ht="75" x14ac:dyDescent="0.25">
      <c r="A165" s="39">
        <v>160</v>
      </c>
      <c r="B165" s="10" t="s">
        <v>14</v>
      </c>
      <c r="C165" s="10" t="s">
        <v>14</v>
      </c>
      <c r="D165" s="10" t="s">
        <v>442</v>
      </c>
      <c r="E165" s="11" t="s">
        <v>443</v>
      </c>
      <c r="F165" s="10" t="s">
        <v>444</v>
      </c>
    </row>
    <row r="166" spans="1:6" s="71" customFormat="1" ht="75" x14ac:dyDescent="0.25">
      <c r="A166" s="39">
        <v>161</v>
      </c>
      <c r="B166" s="10" t="s">
        <v>14</v>
      </c>
      <c r="C166" s="10" t="s">
        <v>14</v>
      </c>
      <c r="D166" s="10" t="s">
        <v>275</v>
      </c>
      <c r="E166" s="11" t="s">
        <v>447</v>
      </c>
      <c r="F166" s="10" t="s">
        <v>448</v>
      </c>
    </row>
    <row r="167" spans="1:6" s="71" customFormat="1" ht="75" x14ac:dyDescent="0.25">
      <c r="A167" s="39">
        <v>162</v>
      </c>
      <c r="B167" s="10" t="s">
        <v>14</v>
      </c>
      <c r="C167" s="10" t="s">
        <v>14</v>
      </c>
      <c r="D167" s="10" t="s">
        <v>275</v>
      </c>
      <c r="E167" s="11" t="s">
        <v>447</v>
      </c>
      <c r="F167" s="10" t="s">
        <v>448</v>
      </c>
    </row>
    <row r="168" spans="1:6" s="71" customFormat="1" ht="75" x14ac:dyDescent="0.25">
      <c r="A168" s="39">
        <v>163</v>
      </c>
      <c r="B168" s="10" t="s">
        <v>14</v>
      </c>
      <c r="C168" s="10" t="s">
        <v>14</v>
      </c>
      <c r="D168" s="10" t="s">
        <v>275</v>
      </c>
      <c r="E168" s="11" t="s">
        <v>447</v>
      </c>
      <c r="F168" s="10" t="s">
        <v>448</v>
      </c>
    </row>
    <row r="169" spans="1:6" s="71" customFormat="1" ht="60" x14ac:dyDescent="0.25">
      <c r="A169" s="39">
        <v>164</v>
      </c>
      <c r="B169" s="10" t="s">
        <v>26</v>
      </c>
      <c r="C169" s="10" t="s">
        <v>283</v>
      </c>
      <c r="D169" s="16" t="s">
        <v>194</v>
      </c>
      <c r="E169" s="11" t="s">
        <v>61</v>
      </c>
      <c r="F169" s="10" t="s">
        <v>450</v>
      </c>
    </row>
    <row r="170" spans="1:6" s="71" customFormat="1" ht="75" x14ac:dyDescent="0.25">
      <c r="A170" s="39">
        <v>165</v>
      </c>
      <c r="B170" s="10" t="s">
        <v>14</v>
      </c>
      <c r="C170" s="10" t="s">
        <v>14</v>
      </c>
      <c r="D170" s="16" t="s">
        <v>86</v>
      </c>
      <c r="E170" s="11" t="s">
        <v>87</v>
      </c>
      <c r="F170" s="67" t="s">
        <v>453</v>
      </c>
    </row>
    <row r="171" spans="1:6" s="71" customFormat="1" ht="75" x14ac:dyDescent="0.25">
      <c r="A171" s="39">
        <v>166</v>
      </c>
      <c r="B171" s="10" t="s">
        <v>14</v>
      </c>
      <c r="C171" s="10" t="s">
        <v>14</v>
      </c>
      <c r="D171" s="16" t="s">
        <v>939</v>
      </c>
      <c r="E171" s="11" t="s">
        <v>229</v>
      </c>
      <c r="F171" s="67" t="s">
        <v>455</v>
      </c>
    </row>
    <row r="172" spans="1:6" s="71" customFormat="1" ht="75" x14ac:dyDescent="0.25">
      <c r="A172" s="39">
        <v>167</v>
      </c>
      <c r="B172" s="10" t="s">
        <v>26</v>
      </c>
      <c r="C172" s="10" t="s">
        <v>248</v>
      </c>
      <c r="D172" s="16" t="s">
        <v>141</v>
      </c>
      <c r="E172" s="11" t="s">
        <v>458</v>
      </c>
      <c r="F172" s="67" t="s">
        <v>459</v>
      </c>
    </row>
    <row r="173" spans="1:6" s="71" customFormat="1" ht="60" x14ac:dyDescent="0.25">
      <c r="A173" s="39">
        <v>168</v>
      </c>
      <c r="B173" s="10" t="s">
        <v>14</v>
      </c>
      <c r="C173" s="10" t="s">
        <v>14</v>
      </c>
      <c r="D173" s="16" t="s">
        <v>385</v>
      </c>
      <c r="E173" s="11" t="s">
        <v>188</v>
      </c>
      <c r="F173" s="10" t="s">
        <v>461</v>
      </c>
    </row>
    <row r="174" spans="1:6" s="71" customFormat="1" ht="75" x14ac:dyDescent="0.25">
      <c r="A174" s="39">
        <v>169</v>
      </c>
      <c r="B174" s="10" t="s">
        <v>14</v>
      </c>
      <c r="C174" s="10" t="s">
        <v>14</v>
      </c>
      <c r="D174" s="16" t="s">
        <v>1210</v>
      </c>
      <c r="E174" s="11" t="s">
        <v>203</v>
      </c>
      <c r="F174" s="67" t="s">
        <v>462</v>
      </c>
    </row>
    <row r="175" spans="1:6" s="71" customFormat="1" ht="75" x14ac:dyDescent="0.25">
      <c r="A175" s="39">
        <v>170</v>
      </c>
      <c r="B175" s="10" t="s">
        <v>14</v>
      </c>
      <c r="C175" s="10" t="s">
        <v>14</v>
      </c>
      <c r="D175" s="16" t="s">
        <v>40</v>
      </c>
      <c r="E175" s="11" t="s">
        <v>464</v>
      </c>
      <c r="F175" s="10" t="s">
        <v>465</v>
      </c>
    </row>
    <row r="176" spans="1:6" s="71" customFormat="1" ht="75" x14ac:dyDescent="0.25">
      <c r="A176" s="39">
        <v>171</v>
      </c>
      <c r="B176" s="10" t="s">
        <v>14</v>
      </c>
      <c r="C176" s="10" t="s">
        <v>14</v>
      </c>
      <c r="D176" s="16" t="s">
        <v>466</v>
      </c>
      <c r="E176" s="11" t="s">
        <v>229</v>
      </c>
      <c r="F176" s="67" t="s">
        <v>467</v>
      </c>
    </row>
    <row r="177" spans="1:6" s="71" customFormat="1" ht="60" x14ac:dyDescent="0.25">
      <c r="A177" s="39">
        <v>172</v>
      </c>
      <c r="B177" s="10" t="s">
        <v>14</v>
      </c>
      <c r="C177" s="10" t="s">
        <v>14</v>
      </c>
      <c r="D177" s="10" t="s">
        <v>773</v>
      </c>
      <c r="E177" s="11" t="s">
        <v>470</v>
      </c>
      <c r="F177" s="67" t="s">
        <v>471</v>
      </c>
    </row>
    <row r="178" spans="1:6" s="71" customFormat="1" ht="60" x14ac:dyDescent="0.25">
      <c r="A178" s="39">
        <v>173</v>
      </c>
      <c r="B178" s="10" t="s">
        <v>14</v>
      </c>
      <c r="C178" s="10" t="s">
        <v>14</v>
      </c>
      <c r="D178" s="10" t="s">
        <v>1414</v>
      </c>
      <c r="E178" s="11" t="s">
        <v>61</v>
      </c>
      <c r="F178" s="67" t="s">
        <v>474</v>
      </c>
    </row>
    <row r="179" spans="1:6" s="71" customFormat="1" ht="75" x14ac:dyDescent="0.25">
      <c r="A179" s="39">
        <v>174</v>
      </c>
      <c r="B179" s="10" t="s">
        <v>14</v>
      </c>
      <c r="C179" s="10" t="s">
        <v>14</v>
      </c>
      <c r="D179" s="10" t="s">
        <v>15</v>
      </c>
      <c r="E179" s="11" t="s">
        <v>476</v>
      </c>
      <c r="F179" s="67" t="s">
        <v>477</v>
      </c>
    </row>
    <row r="180" spans="1:6" s="71" customFormat="1" ht="60" x14ac:dyDescent="0.25">
      <c r="A180" s="39">
        <v>175</v>
      </c>
      <c r="B180" s="10" t="s">
        <v>14</v>
      </c>
      <c r="C180" s="10" t="s">
        <v>14</v>
      </c>
      <c r="D180" s="10" t="s">
        <v>887</v>
      </c>
      <c r="E180" s="11" t="s">
        <v>480</v>
      </c>
      <c r="F180" s="67" t="s">
        <v>481</v>
      </c>
    </row>
    <row r="181" spans="1:6" s="71" customFormat="1" ht="60" x14ac:dyDescent="0.25">
      <c r="A181" s="39">
        <v>176</v>
      </c>
      <c r="B181" s="10" t="s">
        <v>14</v>
      </c>
      <c r="C181" s="10" t="s">
        <v>14</v>
      </c>
      <c r="D181" s="10" t="s">
        <v>40</v>
      </c>
      <c r="E181" s="11" t="s">
        <v>286</v>
      </c>
      <c r="F181" s="67" t="s">
        <v>484</v>
      </c>
    </row>
    <row r="182" spans="1:6" s="71" customFormat="1" ht="60" x14ac:dyDescent="0.25">
      <c r="A182" s="39">
        <v>177</v>
      </c>
      <c r="B182" s="10" t="s">
        <v>14</v>
      </c>
      <c r="C182" s="10" t="s">
        <v>14</v>
      </c>
      <c r="D182" s="16" t="s">
        <v>912</v>
      </c>
      <c r="E182" s="11" t="s">
        <v>487</v>
      </c>
      <c r="F182" s="12" t="s">
        <v>488</v>
      </c>
    </row>
    <row r="183" spans="1:6" s="71" customFormat="1" ht="60" x14ac:dyDescent="0.25">
      <c r="A183" s="39">
        <v>178</v>
      </c>
      <c r="B183" s="10" t="s">
        <v>14</v>
      </c>
      <c r="C183" s="10" t="s">
        <v>14</v>
      </c>
      <c r="D183" s="16" t="s">
        <v>965</v>
      </c>
      <c r="E183" s="11" t="s">
        <v>490</v>
      </c>
      <c r="F183" s="12" t="s">
        <v>491</v>
      </c>
    </row>
    <row r="184" spans="1:6" s="71" customFormat="1" ht="75" x14ac:dyDescent="0.25">
      <c r="A184" s="39">
        <v>179</v>
      </c>
      <c r="B184" s="10" t="s">
        <v>14</v>
      </c>
      <c r="C184" s="10" t="s">
        <v>14</v>
      </c>
      <c r="D184" s="16" t="s">
        <v>492</v>
      </c>
      <c r="E184" s="11" t="s">
        <v>163</v>
      </c>
      <c r="F184" s="12" t="s">
        <v>493</v>
      </c>
    </row>
    <row r="185" spans="1:6" s="71" customFormat="1" ht="75" x14ac:dyDescent="0.25">
      <c r="A185" s="39">
        <v>180</v>
      </c>
      <c r="B185" s="10" t="s">
        <v>14</v>
      </c>
      <c r="C185" s="10" t="s">
        <v>14</v>
      </c>
      <c r="D185" s="16" t="s">
        <v>50</v>
      </c>
      <c r="E185" s="11" t="s">
        <v>497</v>
      </c>
      <c r="F185" s="12" t="s">
        <v>498</v>
      </c>
    </row>
    <row r="186" spans="1:6" s="65" customFormat="1" ht="75" x14ac:dyDescent="0.25">
      <c r="A186" s="39">
        <v>181</v>
      </c>
      <c r="B186" s="10" t="s">
        <v>26</v>
      </c>
      <c r="C186" s="10" t="s">
        <v>248</v>
      </c>
      <c r="D186" s="16" t="s">
        <v>933</v>
      </c>
      <c r="E186" s="11" t="s">
        <v>501</v>
      </c>
      <c r="F186" s="12" t="s">
        <v>502</v>
      </c>
    </row>
    <row r="187" spans="1:6" s="65" customFormat="1" ht="60" x14ac:dyDescent="0.25">
      <c r="A187" s="39">
        <v>182</v>
      </c>
      <c r="B187" s="10" t="s">
        <v>14</v>
      </c>
      <c r="C187" s="10" t="s">
        <v>14</v>
      </c>
      <c r="D187" s="16" t="s">
        <v>104</v>
      </c>
      <c r="E187" s="11" t="s">
        <v>121</v>
      </c>
      <c r="F187" s="12" t="s">
        <v>505</v>
      </c>
    </row>
    <row r="188" spans="1:6" s="65" customFormat="1" ht="75" x14ac:dyDescent="0.25">
      <c r="A188" s="39">
        <v>183</v>
      </c>
      <c r="B188" s="10" t="s">
        <v>14</v>
      </c>
      <c r="C188" s="10" t="s">
        <v>14</v>
      </c>
      <c r="D188" s="16" t="s">
        <v>1276</v>
      </c>
      <c r="E188" s="11" t="s">
        <v>439</v>
      </c>
      <c r="F188" s="12" t="s">
        <v>507</v>
      </c>
    </row>
    <row r="189" spans="1:6" s="65" customFormat="1" ht="60" x14ac:dyDescent="0.25">
      <c r="A189" s="39">
        <v>184</v>
      </c>
      <c r="B189" s="10" t="s">
        <v>14</v>
      </c>
      <c r="C189" s="10" t="s">
        <v>14</v>
      </c>
      <c r="D189" s="16" t="s">
        <v>939</v>
      </c>
      <c r="E189" s="11" t="s">
        <v>510</v>
      </c>
      <c r="F189" s="64" t="s">
        <v>511</v>
      </c>
    </row>
    <row r="190" spans="1:6" s="65" customFormat="1" ht="75" x14ac:dyDescent="0.25">
      <c r="A190" s="39">
        <v>185</v>
      </c>
      <c r="B190" s="10" t="s">
        <v>14</v>
      </c>
      <c r="C190" s="10" t="s">
        <v>14</v>
      </c>
      <c r="D190" s="16" t="s">
        <v>65</v>
      </c>
      <c r="E190" s="11" t="s">
        <v>425</v>
      </c>
      <c r="F190" s="67" t="s">
        <v>512</v>
      </c>
    </row>
    <row r="191" spans="1:6" s="65" customFormat="1" ht="60" x14ac:dyDescent="0.25">
      <c r="A191" s="39">
        <v>186</v>
      </c>
      <c r="B191" s="10" t="s">
        <v>14</v>
      </c>
      <c r="C191" s="10" t="s">
        <v>14</v>
      </c>
      <c r="D191" s="16" t="s">
        <v>114</v>
      </c>
      <c r="E191" s="11" t="s">
        <v>115</v>
      </c>
      <c r="F191" s="64" t="s">
        <v>513</v>
      </c>
    </row>
    <row r="192" spans="1:6" s="65" customFormat="1" ht="75" x14ac:dyDescent="0.25">
      <c r="A192" s="39">
        <v>187</v>
      </c>
      <c r="B192" s="10" t="s">
        <v>14</v>
      </c>
      <c r="C192" s="10" t="s">
        <v>14</v>
      </c>
      <c r="D192" s="16" t="s">
        <v>774</v>
      </c>
      <c r="E192" s="11" t="s">
        <v>464</v>
      </c>
      <c r="F192" s="64" t="s">
        <v>516</v>
      </c>
    </row>
    <row r="193" spans="1:6" s="65" customFormat="1" ht="75" x14ac:dyDescent="0.25">
      <c r="A193" s="39">
        <v>188</v>
      </c>
      <c r="B193" s="10" t="s">
        <v>14</v>
      </c>
      <c r="C193" s="10" t="s">
        <v>14</v>
      </c>
      <c r="D193" s="16" t="s">
        <v>40</v>
      </c>
      <c r="E193" s="11" t="s">
        <v>61</v>
      </c>
      <c r="F193" s="64" t="s">
        <v>517</v>
      </c>
    </row>
    <row r="194" spans="1:6" s="71" customFormat="1" ht="75" x14ac:dyDescent="0.25">
      <c r="A194" s="39">
        <v>189</v>
      </c>
      <c r="B194" s="10" t="s">
        <v>14</v>
      </c>
      <c r="C194" s="10" t="s">
        <v>14</v>
      </c>
      <c r="D194" s="16" t="s">
        <v>228</v>
      </c>
      <c r="E194" s="11" t="s">
        <v>229</v>
      </c>
      <c r="F194" s="64" t="s">
        <v>734</v>
      </c>
    </row>
    <row r="195" spans="1:6" s="71" customFormat="1" ht="75" x14ac:dyDescent="0.25">
      <c r="A195" s="39">
        <v>190</v>
      </c>
      <c r="B195" s="10" t="s">
        <v>14</v>
      </c>
      <c r="C195" s="10" t="s">
        <v>14</v>
      </c>
      <c r="D195" s="16" t="s">
        <v>86</v>
      </c>
      <c r="E195" s="11" t="s">
        <v>87</v>
      </c>
      <c r="F195" s="64" t="s">
        <v>735</v>
      </c>
    </row>
    <row r="196" spans="1:6" s="71" customFormat="1" ht="60" x14ac:dyDescent="0.25">
      <c r="A196" s="39">
        <v>191</v>
      </c>
      <c r="B196" s="10" t="s">
        <v>14</v>
      </c>
      <c r="C196" s="10" t="s">
        <v>14</v>
      </c>
      <c r="D196" s="16" t="s">
        <v>787</v>
      </c>
      <c r="E196" s="11" t="s">
        <v>78</v>
      </c>
      <c r="F196" s="64" t="s">
        <v>788</v>
      </c>
    </row>
    <row r="197" spans="1:6" s="71" customFormat="1" ht="60" x14ac:dyDescent="0.25">
      <c r="A197" s="39">
        <v>192</v>
      </c>
      <c r="B197" s="10" t="s">
        <v>14</v>
      </c>
      <c r="C197" s="10" t="s">
        <v>14</v>
      </c>
      <c r="D197" s="16" t="s">
        <v>55</v>
      </c>
      <c r="E197" s="11" t="s">
        <v>56</v>
      </c>
      <c r="F197" s="64" t="s">
        <v>736</v>
      </c>
    </row>
    <row r="198" spans="1:6" s="71" customFormat="1" ht="60" x14ac:dyDescent="0.25">
      <c r="A198" s="39">
        <v>193</v>
      </c>
      <c r="B198" s="10" t="s">
        <v>14</v>
      </c>
      <c r="C198" s="10" t="s">
        <v>14</v>
      </c>
      <c r="D198" s="16" t="s">
        <v>767</v>
      </c>
      <c r="E198" s="11" t="s">
        <v>770</v>
      </c>
      <c r="F198" s="64" t="s">
        <v>737</v>
      </c>
    </row>
    <row r="199" spans="1:6" s="71" customFormat="1" ht="60" x14ac:dyDescent="0.25">
      <c r="A199" s="39">
        <v>194</v>
      </c>
      <c r="B199" s="10" t="s">
        <v>14</v>
      </c>
      <c r="C199" s="10" t="s">
        <v>14</v>
      </c>
      <c r="D199" s="16" t="s">
        <v>768</v>
      </c>
      <c r="E199" s="11" t="s">
        <v>771</v>
      </c>
      <c r="F199" s="64" t="s">
        <v>739</v>
      </c>
    </row>
    <row r="200" spans="1:6" s="71" customFormat="1" ht="60" x14ac:dyDescent="0.25">
      <c r="A200" s="39">
        <v>195</v>
      </c>
      <c r="B200" s="10" t="s">
        <v>14</v>
      </c>
      <c r="C200" s="10" t="s">
        <v>14</v>
      </c>
      <c r="D200" s="16" t="s">
        <v>50</v>
      </c>
      <c r="E200" s="11" t="s">
        <v>51</v>
      </c>
      <c r="F200" s="64" t="s">
        <v>742</v>
      </c>
    </row>
    <row r="201" spans="1:6" s="71" customFormat="1" ht="60" x14ac:dyDescent="0.25">
      <c r="A201" s="39">
        <v>196</v>
      </c>
      <c r="B201" s="10" t="s">
        <v>14</v>
      </c>
      <c r="C201" s="10" t="s">
        <v>14</v>
      </c>
      <c r="D201" s="16" t="s">
        <v>769</v>
      </c>
      <c r="E201" s="11" t="s">
        <v>434</v>
      </c>
      <c r="F201" s="64" t="s">
        <v>743</v>
      </c>
    </row>
    <row r="202" spans="1:6" s="71" customFormat="1" ht="60" x14ac:dyDescent="0.25">
      <c r="A202" s="39">
        <v>197</v>
      </c>
      <c r="B202" s="10" t="s">
        <v>14</v>
      </c>
      <c r="C202" s="10" t="s">
        <v>14</v>
      </c>
      <c r="D202" s="16" t="s">
        <v>60</v>
      </c>
      <c r="E202" s="11" t="s">
        <v>772</v>
      </c>
      <c r="F202" s="64" t="s">
        <v>744</v>
      </c>
    </row>
    <row r="203" spans="1:6" s="71" customFormat="1" ht="75" x14ac:dyDescent="0.25">
      <c r="A203" s="39">
        <v>198</v>
      </c>
      <c r="B203" s="10" t="s">
        <v>14</v>
      </c>
      <c r="C203" s="10" t="s">
        <v>14</v>
      </c>
      <c r="D203" s="16" t="s">
        <v>86</v>
      </c>
      <c r="E203" s="11" t="s">
        <v>87</v>
      </c>
      <c r="F203" s="64" t="s">
        <v>749</v>
      </c>
    </row>
    <row r="204" spans="1:6" s="71" customFormat="1" ht="75" x14ac:dyDescent="0.25">
      <c r="A204" s="39">
        <v>199</v>
      </c>
      <c r="B204" s="10" t="s">
        <v>26</v>
      </c>
      <c r="C204" s="10" t="s">
        <v>248</v>
      </c>
      <c r="D204" s="16" t="s">
        <v>141</v>
      </c>
      <c r="E204" s="11" t="s">
        <v>458</v>
      </c>
      <c r="F204" s="64" t="s">
        <v>752</v>
      </c>
    </row>
    <row r="205" spans="1:6" s="71" customFormat="1" ht="75" x14ac:dyDescent="0.25">
      <c r="A205" s="39">
        <v>200</v>
      </c>
      <c r="B205" s="10" t="s">
        <v>14</v>
      </c>
      <c r="C205" s="10" t="s">
        <v>14</v>
      </c>
      <c r="D205" s="16" t="s">
        <v>228</v>
      </c>
      <c r="E205" s="11" t="s">
        <v>510</v>
      </c>
      <c r="F205" s="64" t="s">
        <v>750</v>
      </c>
    </row>
    <row r="206" spans="1:6" s="71" customFormat="1" ht="75" x14ac:dyDescent="0.25">
      <c r="A206" s="39">
        <v>201</v>
      </c>
      <c r="B206" s="10" t="s">
        <v>14</v>
      </c>
      <c r="C206" s="10" t="s">
        <v>14</v>
      </c>
      <c r="D206" s="16" t="s">
        <v>228</v>
      </c>
      <c r="E206" s="11" t="s">
        <v>510</v>
      </c>
      <c r="F206" s="64" t="s">
        <v>751</v>
      </c>
    </row>
    <row r="207" spans="1:6" s="71" customFormat="1" ht="75" x14ac:dyDescent="0.25">
      <c r="A207" s="39">
        <v>202</v>
      </c>
      <c r="B207" s="10" t="s">
        <v>14</v>
      </c>
      <c r="C207" s="10" t="s">
        <v>14</v>
      </c>
      <c r="D207" s="16" t="s">
        <v>773</v>
      </c>
      <c r="E207" s="11" t="s">
        <v>470</v>
      </c>
      <c r="F207" s="64" t="s">
        <v>753</v>
      </c>
    </row>
    <row r="208" spans="1:6" s="71" customFormat="1" ht="60" x14ac:dyDescent="0.25">
      <c r="A208" s="39">
        <v>203</v>
      </c>
      <c r="B208" s="10" t="s">
        <v>14</v>
      </c>
      <c r="C208" s="10" t="s">
        <v>14</v>
      </c>
      <c r="D208" s="16" t="s">
        <v>275</v>
      </c>
      <c r="E208" s="11" t="s">
        <v>152</v>
      </c>
      <c r="F208" s="64" t="s">
        <v>755</v>
      </c>
    </row>
    <row r="209" spans="1:6" s="71" customFormat="1" ht="75" x14ac:dyDescent="0.25">
      <c r="A209" s="39">
        <v>204</v>
      </c>
      <c r="B209" s="10" t="s">
        <v>14</v>
      </c>
      <c r="C209" s="10" t="s">
        <v>14</v>
      </c>
      <c r="D209" s="10" t="s">
        <v>15</v>
      </c>
      <c r="E209" s="11" t="s">
        <v>377</v>
      </c>
      <c r="F209" s="10" t="s">
        <v>796</v>
      </c>
    </row>
    <row r="210" spans="1:6" s="71" customFormat="1" ht="60" x14ac:dyDescent="0.25">
      <c r="A210" s="39">
        <v>205</v>
      </c>
      <c r="B210" s="10" t="s">
        <v>14</v>
      </c>
      <c r="C210" s="10" t="s">
        <v>14</v>
      </c>
      <c r="D210" s="16" t="s">
        <v>15</v>
      </c>
      <c r="E210" s="11" t="s">
        <v>377</v>
      </c>
      <c r="F210" s="64" t="s">
        <v>756</v>
      </c>
    </row>
    <row r="211" spans="1:6" s="71" customFormat="1" ht="75" x14ac:dyDescent="0.25">
      <c r="A211" s="39">
        <v>206</v>
      </c>
      <c r="B211" s="10" t="s">
        <v>14</v>
      </c>
      <c r="C211" s="10" t="s">
        <v>14</v>
      </c>
      <c r="D211" s="16" t="s">
        <v>15</v>
      </c>
      <c r="E211" s="11" t="s">
        <v>775</v>
      </c>
      <c r="F211" s="64" t="s">
        <v>758</v>
      </c>
    </row>
    <row r="212" spans="1:6" s="71" customFormat="1" ht="60" x14ac:dyDescent="0.25">
      <c r="A212" s="39">
        <v>207</v>
      </c>
      <c r="B212" s="10" t="s">
        <v>14</v>
      </c>
      <c r="C212" s="10" t="s">
        <v>14</v>
      </c>
      <c r="D212" s="16" t="s">
        <v>15</v>
      </c>
      <c r="E212" s="11" t="s">
        <v>775</v>
      </c>
      <c r="F212" s="64" t="s">
        <v>759</v>
      </c>
    </row>
    <row r="213" spans="1:6" s="71" customFormat="1" ht="60" x14ac:dyDescent="0.25">
      <c r="A213" s="39">
        <v>208</v>
      </c>
      <c r="B213" s="10" t="s">
        <v>14</v>
      </c>
      <c r="C213" s="10" t="s">
        <v>14</v>
      </c>
      <c r="D213" s="16" t="s">
        <v>774</v>
      </c>
      <c r="E213" s="11" t="s">
        <v>195</v>
      </c>
      <c r="F213" s="64" t="s">
        <v>760</v>
      </c>
    </row>
    <row r="214" spans="1:6" s="71" customFormat="1" ht="60" x14ac:dyDescent="0.25">
      <c r="A214" s="39">
        <v>209</v>
      </c>
      <c r="B214" s="10" t="s">
        <v>14</v>
      </c>
      <c r="C214" s="10" t="s">
        <v>14</v>
      </c>
      <c r="D214" s="16" t="s">
        <v>114</v>
      </c>
      <c r="E214" s="11" t="s">
        <v>115</v>
      </c>
      <c r="F214" s="64" t="s">
        <v>513</v>
      </c>
    </row>
    <row r="215" spans="1:6" s="71" customFormat="1" ht="75" x14ac:dyDescent="0.25">
      <c r="A215" s="39">
        <v>210</v>
      </c>
      <c r="B215" s="10" t="s">
        <v>14</v>
      </c>
      <c r="C215" s="10" t="s">
        <v>14</v>
      </c>
      <c r="D215" s="16" t="s">
        <v>65</v>
      </c>
      <c r="E215" s="11" t="s">
        <v>776</v>
      </c>
      <c r="F215" s="64" t="s">
        <v>794</v>
      </c>
    </row>
    <row r="216" spans="1:6" s="71" customFormat="1" ht="75" x14ac:dyDescent="0.25">
      <c r="A216" s="39">
        <v>211</v>
      </c>
      <c r="B216" s="10" t="s">
        <v>14</v>
      </c>
      <c r="C216" s="10" t="s">
        <v>14</v>
      </c>
      <c r="D216" s="16" t="s">
        <v>867</v>
      </c>
      <c r="E216" s="11" t="s">
        <v>439</v>
      </c>
      <c r="F216" s="188" t="s">
        <v>826</v>
      </c>
    </row>
    <row r="217" spans="1:6" s="71" customFormat="1" ht="60" x14ac:dyDescent="0.25">
      <c r="A217" s="39">
        <v>212</v>
      </c>
      <c r="B217" s="10" t="s">
        <v>14</v>
      </c>
      <c r="C217" s="10" t="s">
        <v>14</v>
      </c>
      <c r="D217" s="16" t="s">
        <v>865</v>
      </c>
      <c r="E217" s="11" t="s">
        <v>866</v>
      </c>
      <c r="F217" s="188" t="s">
        <v>827</v>
      </c>
    </row>
    <row r="218" spans="1:6" s="71" customFormat="1" ht="75" x14ac:dyDescent="0.25">
      <c r="A218" s="39">
        <v>213</v>
      </c>
      <c r="B218" s="10" t="s">
        <v>14</v>
      </c>
      <c r="C218" s="10" t="s">
        <v>14</v>
      </c>
      <c r="D218" s="16" t="s">
        <v>40</v>
      </c>
      <c r="E218" s="11" t="s">
        <v>61</v>
      </c>
      <c r="F218" s="188" t="s">
        <v>828</v>
      </c>
    </row>
    <row r="219" spans="1:6" s="71" customFormat="1" ht="60" x14ac:dyDescent="0.25">
      <c r="A219" s="39">
        <v>214</v>
      </c>
      <c r="B219" s="89" t="s">
        <v>26</v>
      </c>
      <c r="C219" s="10" t="s">
        <v>248</v>
      </c>
      <c r="D219" s="16" t="s">
        <v>141</v>
      </c>
      <c r="E219" s="11" t="s">
        <v>405</v>
      </c>
      <c r="F219" s="189" t="s">
        <v>1288</v>
      </c>
    </row>
    <row r="220" spans="1:6" s="71" customFormat="1" ht="75" x14ac:dyDescent="0.25">
      <c r="A220" s="39">
        <v>215</v>
      </c>
      <c r="B220" s="89" t="s">
        <v>14</v>
      </c>
      <c r="C220" s="10" t="s">
        <v>14</v>
      </c>
      <c r="D220" s="16" t="s">
        <v>228</v>
      </c>
      <c r="E220" s="11" t="s">
        <v>229</v>
      </c>
      <c r="F220" s="188" t="s">
        <v>830</v>
      </c>
    </row>
    <row r="221" spans="1:6" s="71" customFormat="1" ht="75" x14ac:dyDescent="0.25">
      <c r="A221" s="39">
        <v>216</v>
      </c>
      <c r="B221" s="89" t="s">
        <v>26</v>
      </c>
      <c r="C221" s="10" t="s">
        <v>248</v>
      </c>
      <c r="D221" s="16" t="s">
        <v>141</v>
      </c>
      <c r="E221" s="11" t="s">
        <v>929</v>
      </c>
      <c r="F221" s="188" t="s">
        <v>831</v>
      </c>
    </row>
    <row r="222" spans="1:6" s="71" customFormat="1" ht="60" x14ac:dyDescent="0.25">
      <c r="A222" s="39">
        <v>217</v>
      </c>
      <c r="B222" s="89" t="s">
        <v>26</v>
      </c>
      <c r="C222" s="10" t="s">
        <v>248</v>
      </c>
      <c r="D222" s="16" t="s">
        <v>933</v>
      </c>
      <c r="E222" s="11" t="s">
        <v>918</v>
      </c>
      <c r="F222" s="188" t="s">
        <v>832</v>
      </c>
    </row>
    <row r="223" spans="1:6" s="71" customFormat="1" ht="60" x14ac:dyDescent="0.25">
      <c r="A223" s="39">
        <v>218</v>
      </c>
      <c r="B223" s="10" t="s">
        <v>14</v>
      </c>
      <c r="C223" s="10" t="s">
        <v>14</v>
      </c>
      <c r="D223" s="16" t="s">
        <v>151</v>
      </c>
      <c r="E223" s="11" t="s">
        <v>447</v>
      </c>
      <c r="F223" s="188" t="s">
        <v>833</v>
      </c>
    </row>
    <row r="224" spans="1:6" s="71" customFormat="1" ht="75" x14ac:dyDescent="0.25">
      <c r="A224" s="39">
        <v>219</v>
      </c>
      <c r="B224" s="89" t="s">
        <v>26</v>
      </c>
      <c r="C224" s="10" t="s">
        <v>248</v>
      </c>
      <c r="D224" s="16" t="s">
        <v>141</v>
      </c>
      <c r="E224" s="11" t="s">
        <v>924</v>
      </c>
      <c r="F224" s="189" t="s">
        <v>936</v>
      </c>
    </row>
    <row r="225" spans="1:6" s="71" customFormat="1" ht="60" x14ac:dyDescent="0.25">
      <c r="A225" s="39">
        <v>220</v>
      </c>
      <c r="B225" s="10" t="s">
        <v>14</v>
      </c>
      <c r="C225" s="10" t="s">
        <v>14</v>
      </c>
      <c r="D225" s="16" t="s">
        <v>65</v>
      </c>
      <c r="E225" s="11" t="s">
        <v>881</v>
      </c>
      <c r="F225" s="188" t="s">
        <v>834</v>
      </c>
    </row>
    <row r="226" spans="1:6" s="71" customFormat="1" ht="60" x14ac:dyDescent="0.25">
      <c r="A226" s="39">
        <v>221</v>
      </c>
      <c r="B226" s="10" t="s">
        <v>14</v>
      </c>
      <c r="C226" s="10" t="s">
        <v>14</v>
      </c>
      <c r="D226" s="16" t="s">
        <v>65</v>
      </c>
      <c r="E226" s="11" t="s">
        <v>920</v>
      </c>
      <c r="F226" s="188" t="s">
        <v>835</v>
      </c>
    </row>
    <row r="227" spans="1:6" s="71" customFormat="1" ht="60" x14ac:dyDescent="0.25">
      <c r="A227" s="39">
        <v>222</v>
      </c>
      <c r="B227" s="89" t="s">
        <v>14</v>
      </c>
      <c r="C227" s="10" t="s">
        <v>14</v>
      </c>
      <c r="D227" s="16" t="s">
        <v>917</v>
      </c>
      <c r="E227" s="11" t="s">
        <v>918</v>
      </c>
      <c r="F227" s="188" t="s">
        <v>836</v>
      </c>
    </row>
    <row r="228" spans="1:6" s="71" customFormat="1" ht="75" x14ac:dyDescent="0.25">
      <c r="A228" s="39">
        <v>223</v>
      </c>
      <c r="B228" s="10" t="s">
        <v>14</v>
      </c>
      <c r="C228" s="10" t="s">
        <v>14</v>
      </c>
      <c r="D228" s="16" t="s">
        <v>60</v>
      </c>
      <c r="E228" s="11" t="s">
        <v>772</v>
      </c>
      <c r="F228" s="188" t="s">
        <v>837</v>
      </c>
    </row>
    <row r="229" spans="1:6" s="71" customFormat="1" ht="60" x14ac:dyDescent="0.25">
      <c r="A229" s="39">
        <v>224</v>
      </c>
      <c r="B229" s="89" t="s">
        <v>14</v>
      </c>
      <c r="C229" s="10" t="s">
        <v>14</v>
      </c>
      <c r="D229" s="16" t="s">
        <v>912</v>
      </c>
      <c r="E229" s="11" t="s">
        <v>487</v>
      </c>
      <c r="F229" s="188" t="s">
        <v>838</v>
      </c>
    </row>
    <row r="230" spans="1:6" s="71" customFormat="1" ht="60" x14ac:dyDescent="0.25">
      <c r="A230" s="39">
        <v>225</v>
      </c>
      <c r="B230" s="89" t="s">
        <v>14</v>
      </c>
      <c r="C230" s="10" t="s">
        <v>14</v>
      </c>
      <c r="D230" s="16" t="s">
        <v>104</v>
      </c>
      <c r="E230" s="11" t="s">
        <v>105</v>
      </c>
      <c r="F230" s="188" t="s">
        <v>839</v>
      </c>
    </row>
    <row r="231" spans="1:6" s="71" customFormat="1" ht="60" x14ac:dyDescent="0.25">
      <c r="A231" s="39">
        <v>226</v>
      </c>
      <c r="B231" s="89" t="s">
        <v>14</v>
      </c>
      <c r="C231" s="10" t="s">
        <v>14</v>
      </c>
      <c r="D231" s="16" t="s">
        <v>104</v>
      </c>
      <c r="E231" s="11" t="s">
        <v>105</v>
      </c>
      <c r="F231" s="188" t="s">
        <v>840</v>
      </c>
    </row>
    <row r="232" spans="1:6" s="71" customFormat="1" ht="75" x14ac:dyDescent="0.25">
      <c r="A232" s="39">
        <v>227</v>
      </c>
      <c r="B232" s="190" t="s">
        <v>14</v>
      </c>
      <c r="C232" s="191" t="s">
        <v>14</v>
      </c>
      <c r="D232" s="16" t="s">
        <v>875</v>
      </c>
      <c r="E232" s="8" t="s">
        <v>213</v>
      </c>
      <c r="F232" s="188" t="s">
        <v>859</v>
      </c>
    </row>
    <row r="233" spans="1:6" s="71" customFormat="1" ht="60" x14ac:dyDescent="0.25">
      <c r="A233" s="39">
        <v>228</v>
      </c>
      <c r="B233" s="89" t="s">
        <v>14</v>
      </c>
      <c r="C233" s="10" t="s">
        <v>14</v>
      </c>
      <c r="D233" s="16" t="s">
        <v>872</v>
      </c>
      <c r="E233" s="11" t="s">
        <v>458</v>
      </c>
      <c r="F233" s="188" t="s">
        <v>841</v>
      </c>
    </row>
    <row r="234" spans="1:6" s="71" customFormat="1" ht="75" x14ac:dyDescent="0.25">
      <c r="A234" s="39">
        <v>229</v>
      </c>
      <c r="B234" s="89" t="s">
        <v>14</v>
      </c>
      <c r="C234" s="10" t="s">
        <v>14</v>
      </c>
      <c r="D234" s="16" t="s">
        <v>774</v>
      </c>
      <c r="E234" s="11" t="s">
        <v>464</v>
      </c>
      <c r="F234" s="188" t="s">
        <v>842</v>
      </c>
    </row>
    <row r="235" spans="1:6" s="71" customFormat="1" ht="75" x14ac:dyDescent="0.25">
      <c r="A235" s="39">
        <v>230</v>
      </c>
      <c r="B235" s="89" t="s">
        <v>14</v>
      </c>
      <c r="C235" s="10" t="s">
        <v>14</v>
      </c>
      <c r="D235" s="16" t="s">
        <v>960</v>
      </c>
      <c r="E235" s="11" t="s">
        <v>961</v>
      </c>
      <c r="F235" s="188" t="s">
        <v>843</v>
      </c>
    </row>
    <row r="236" spans="1:6" s="71" customFormat="1" ht="60" x14ac:dyDescent="0.25">
      <c r="A236" s="39">
        <v>231</v>
      </c>
      <c r="B236" s="10" t="s">
        <v>14</v>
      </c>
      <c r="C236" s="10" t="s">
        <v>14</v>
      </c>
      <c r="D236" s="16" t="s">
        <v>1267</v>
      </c>
      <c r="E236" s="11" t="s">
        <v>907</v>
      </c>
      <c r="F236" s="188" t="s">
        <v>844</v>
      </c>
    </row>
    <row r="237" spans="1:6" s="71" customFormat="1" ht="60" x14ac:dyDescent="0.25">
      <c r="A237" s="39">
        <v>232</v>
      </c>
      <c r="B237" s="10" t="s">
        <v>14</v>
      </c>
      <c r="C237" s="10" t="s">
        <v>14</v>
      </c>
      <c r="D237" s="16" t="s">
        <v>104</v>
      </c>
      <c r="E237" s="11" t="s">
        <v>121</v>
      </c>
      <c r="F237" s="188" t="s">
        <v>845</v>
      </c>
    </row>
    <row r="238" spans="1:6" s="71" customFormat="1" ht="60" x14ac:dyDescent="0.25">
      <c r="A238" s="39">
        <v>233</v>
      </c>
      <c r="B238" s="10" t="s">
        <v>14</v>
      </c>
      <c r="C238" s="10" t="s">
        <v>14</v>
      </c>
      <c r="D238" s="16" t="s">
        <v>388</v>
      </c>
      <c r="E238" s="11" t="s">
        <v>341</v>
      </c>
      <c r="F238" s="188" t="s">
        <v>846</v>
      </c>
    </row>
    <row r="239" spans="1:6" s="71" customFormat="1" ht="75" x14ac:dyDescent="0.25">
      <c r="A239" s="39">
        <v>234</v>
      </c>
      <c r="B239" s="10" t="s">
        <v>14</v>
      </c>
      <c r="C239" s="10" t="s">
        <v>14</v>
      </c>
      <c r="D239" s="16" t="s">
        <v>887</v>
      </c>
      <c r="E239" s="11" t="s">
        <v>722</v>
      </c>
      <c r="F239" s="188" t="s">
        <v>847</v>
      </c>
    </row>
    <row r="240" spans="1:6" s="71" customFormat="1" ht="75" x14ac:dyDescent="0.25">
      <c r="A240" s="39">
        <v>235</v>
      </c>
      <c r="B240" s="10" t="s">
        <v>14</v>
      </c>
      <c r="C240" s="10" t="s">
        <v>14</v>
      </c>
      <c r="D240" s="16" t="s">
        <v>768</v>
      </c>
      <c r="E240" s="11" t="s">
        <v>771</v>
      </c>
      <c r="F240" s="188" t="s">
        <v>848</v>
      </c>
    </row>
    <row r="241" spans="1:6" s="192" customFormat="1" ht="75" x14ac:dyDescent="0.25">
      <c r="A241" s="39">
        <v>236</v>
      </c>
      <c r="B241" s="190" t="s">
        <v>14</v>
      </c>
      <c r="C241" s="191" t="s">
        <v>14</v>
      </c>
      <c r="D241" s="16" t="s">
        <v>65</v>
      </c>
      <c r="E241" s="8" t="s">
        <v>885</v>
      </c>
      <c r="F241" s="188" t="s">
        <v>849</v>
      </c>
    </row>
    <row r="242" spans="1:6" s="192" customFormat="1" ht="75" x14ac:dyDescent="0.25">
      <c r="A242" s="39">
        <v>237</v>
      </c>
      <c r="B242" s="190" t="s">
        <v>14</v>
      </c>
      <c r="C242" s="191" t="s">
        <v>14</v>
      </c>
      <c r="D242" s="16" t="s">
        <v>317</v>
      </c>
      <c r="E242" s="8" t="s">
        <v>218</v>
      </c>
      <c r="F242" s="188" t="s">
        <v>850</v>
      </c>
    </row>
    <row r="243" spans="1:6" s="192" customFormat="1" ht="75" x14ac:dyDescent="0.25">
      <c r="A243" s="39">
        <v>238</v>
      </c>
      <c r="B243" s="190" t="s">
        <v>14</v>
      </c>
      <c r="C243" s="191" t="s">
        <v>14</v>
      </c>
      <c r="D243" s="16" t="s">
        <v>317</v>
      </c>
      <c r="E243" s="8" t="s">
        <v>218</v>
      </c>
      <c r="F243" s="188" t="s">
        <v>851</v>
      </c>
    </row>
    <row r="244" spans="1:6" s="192" customFormat="1" ht="60" x14ac:dyDescent="0.25">
      <c r="A244" s="39">
        <v>239</v>
      </c>
      <c r="B244" s="190" t="s">
        <v>26</v>
      </c>
      <c r="C244" s="191" t="s">
        <v>248</v>
      </c>
      <c r="D244" s="16" t="s">
        <v>141</v>
      </c>
      <c r="E244" s="8" t="s">
        <v>907</v>
      </c>
      <c r="F244" s="188" t="s">
        <v>852</v>
      </c>
    </row>
    <row r="245" spans="1:6" s="192" customFormat="1" ht="60" x14ac:dyDescent="0.25">
      <c r="A245" s="39">
        <v>240</v>
      </c>
      <c r="B245" s="190" t="s">
        <v>14</v>
      </c>
      <c r="C245" s="191" t="s">
        <v>14</v>
      </c>
      <c r="D245" s="16" t="s">
        <v>322</v>
      </c>
      <c r="E245" s="8" t="s">
        <v>148</v>
      </c>
      <c r="F245" s="188" t="s">
        <v>853</v>
      </c>
    </row>
    <row r="246" spans="1:6" s="192" customFormat="1" ht="60" x14ac:dyDescent="0.25">
      <c r="A246" s="39">
        <v>241</v>
      </c>
      <c r="B246" s="190" t="s">
        <v>14</v>
      </c>
      <c r="C246" s="191" t="s">
        <v>14</v>
      </c>
      <c r="D246" s="16" t="s">
        <v>65</v>
      </c>
      <c r="E246" s="8" t="s">
        <v>943</v>
      </c>
      <c r="F246" s="188" t="s">
        <v>855</v>
      </c>
    </row>
    <row r="247" spans="1:6" s="192" customFormat="1" ht="60" x14ac:dyDescent="0.25">
      <c r="A247" s="39">
        <v>242</v>
      </c>
      <c r="B247" s="190" t="s">
        <v>14</v>
      </c>
      <c r="C247" s="191" t="s">
        <v>14</v>
      </c>
      <c r="D247" s="16" t="s">
        <v>322</v>
      </c>
      <c r="E247" s="8" t="s">
        <v>148</v>
      </c>
      <c r="F247" s="188" t="s">
        <v>856</v>
      </c>
    </row>
    <row r="248" spans="1:6" s="192" customFormat="1" ht="75" x14ac:dyDescent="0.25">
      <c r="A248" s="39">
        <v>243</v>
      </c>
      <c r="B248" s="190" t="s">
        <v>14</v>
      </c>
      <c r="C248" s="191" t="s">
        <v>14</v>
      </c>
      <c r="D248" s="16" t="s">
        <v>867</v>
      </c>
      <c r="E248" s="8" t="s">
        <v>948</v>
      </c>
      <c r="F248" s="188" t="s">
        <v>857</v>
      </c>
    </row>
    <row r="249" spans="1:6" s="192" customFormat="1" ht="60" x14ac:dyDescent="0.25">
      <c r="A249" s="39">
        <v>244</v>
      </c>
      <c r="B249" s="190" t="s">
        <v>14</v>
      </c>
      <c r="C249" s="191" t="s">
        <v>14</v>
      </c>
      <c r="D249" s="16" t="s">
        <v>950</v>
      </c>
      <c r="E249" s="8" t="s">
        <v>350</v>
      </c>
      <c r="F249" s="188" t="s">
        <v>858</v>
      </c>
    </row>
    <row r="250" spans="1:6" s="192" customFormat="1" ht="75" x14ac:dyDescent="0.25">
      <c r="A250" s="39">
        <v>245</v>
      </c>
      <c r="B250" s="190" t="s">
        <v>14</v>
      </c>
      <c r="C250" s="191" t="s">
        <v>14</v>
      </c>
      <c r="D250" s="16" t="s">
        <v>875</v>
      </c>
      <c r="E250" s="8" t="s">
        <v>213</v>
      </c>
      <c r="F250" s="188" t="s">
        <v>859</v>
      </c>
    </row>
    <row r="251" spans="1:6" s="192" customFormat="1" ht="75" x14ac:dyDescent="0.25">
      <c r="A251" s="39">
        <v>246</v>
      </c>
      <c r="B251" s="190" t="s">
        <v>14</v>
      </c>
      <c r="C251" s="191" t="s">
        <v>14</v>
      </c>
      <c r="D251" s="16" t="s">
        <v>965</v>
      </c>
      <c r="E251" s="8" t="s">
        <v>490</v>
      </c>
      <c r="F251" s="188" t="s">
        <v>964</v>
      </c>
    </row>
    <row r="252" spans="1:6" s="192" customFormat="1" ht="30" x14ac:dyDescent="0.25">
      <c r="A252" s="39">
        <v>247</v>
      </c>
      <c r="B252" s="190" t="s">
        <v>14</v>
      </c>
      <c r="C252" s="191" t="s">
        <v>14</v>
      </c>
      <c r="D252" s="16" t="s">
        <v>151</v>
      </c>
      <c r="E252" s="8" t="s">
        <v>447</v>
      </c>
      <c r="F252" s="189" t="s">
        <v>1367</v>
      </c>
    </row>
    <row r="253" spans="1:6" s="192" customFormat="1" ht="60" x14ac:dyDescent="0.25">
      <c r="A253" s="39">
        <v>248</v>
      </c>
      <c r="B253" s="190" t="s">
        <v>14</v>
      </c>
      <c r="C253" s="191" t="s">
        <v>14</v>
      </c>
      <c r="D253" s="16" t="s">
        <v>322</v>
      </c>
      <c r="E253" s="8" t="s">
        <v>148</v>
      </c>
      <c r="F253" s="188" t="s">
        <v>854</v>
      </c>
    </row>
    <row r="254" spans="1:6" s="192" customFormat="1" ht="75" x14ac:dyDescent="0.25">
      <c r="A254" s="39">
        <v>249</v>
      </c>
      <c r="B254" s="190" t="s">
        <v>14</v>
      </c>
      <c r="C254" s="191" t="s">
        <v>14</v>
      </c>
      <c r="D254" s="16" t="s">
        <v>114</v>
      </c>
      <c r="E254" s="8" t="s">
        <v>115</v>
      </c>
      <c r="F254" s="188" t="s">
        <v>969</v>
      </c>
    </row>
    <row r="255" spans="1:6" s="192" customFormat="1" ht="60" x14ac:dyDescent="0.25">
      <c r="A255" s="39">
        <v>250</v>
      </c>
      <c r="B255" s="190" t="s">
        <v>14</v>
      </c>
      <c r="C255" s="191" t="s">
        <v>14</v>
      </c>
      <c r="D255" s="16" t="s">
        <v>1012</v>
      </c>
      <c r="E255" s="8" t="s">
        <v>1014</v>
      </c>
      <c r="F255" s="188" t="s">
        <v>970</v>
      </c>
    </row>
    <row r="256" spans="1:6" s="192" customFormat="1" ht="60" x14ac:dyDescent="0.25">
      <c r="A256" s="39">
        <v>251</v>
      </c>
      <c r="B256" s="190" t="s">
        <v>14</v>
      </c>
      <c r="C256" s="191" t="s">
        <v>14</v>
      </c>
      <c r="D256" s="16" t="s">
        <v>388</v>
      </c>
      <c r="E256" s="8" t="s">
        <v>1013</v>
      </c>
      <c r="F256" s="188" t="s">
        <v>971</v>
      </c>
    </row>
    <row r="257" spans="1:6" s="192" customFormat="1" ht="60" x14ac:dyDescent="0.25">
      <c r="A257" s="39">
        <v>252</v>
      </c>
      <c r="B257" s="190" t="s">
        <v>26</v>
      </c>
      <c r="C257" s="191" t="s">
        <v>248</v>
      </c>
      <c r="D257" s="16" t="s">
        <v>141</v>
      </c>
      <c r="E257" s="8" t="s">
        <v>148</v>
      </c>
      <c r="F257" s="188" t="s">
        <v>972</v>
      </c>
    </row>
    <row r="258" spans="1:6" s="192" customFormat="1" ht="75" x14ac:dyDescent="0.25">
      <c r="A258" s="39">
        <v>253</v>
      </c>
      <c r="B258" s="190" t="s">
        <v>14</v>
      </c>
      <c r="C258" s="191" t="s">
        <v>14</v>
      </c>
      <c r="D258" s="16" t="s">
        <v>50</v>
      </c>
      <c r="E258" s="8" t="s">
        <v>51</v>
      </c>
      <c r="F258" s="188" t="s">
        <v>973</v>
      </c>
    </row>
    <row r="259" spans="1:6" s="192" customFormat="1" ht="75" x14ac:dyDescent="0.25">
      <c r="A259" s="39">
        <v>254</v>
      </c>
      <c r="B259" s="190" t="s">
        <v>14</v>
      </c>
      <c r="C259" s="191" t="s">
        <v>14</v>
      </c>
      <c r="D259" s="16" t="s">
        <v>86</v>
      </c>
      <c r="E259" s="8" t="s">
        <v>87</v>
      </c>
      <c r="F259" s="188" t="s">
        <v>974</v>
      </c>
    </row>
    <row r="260" spans="1:6" s="192" customFormat="1" ht="60" x14ac:dyDescent="0.25">
      <c r="A260" s="39">
        <v>255</v>
      </c>
      <c r="B260" s="190" t="s">
        <v>14</v>
      </c>
      <c r="C260" s="191" t="s">
        <v>14</v>
      </c>
      <c r="D260" s="16" t="s">
        <v>1016</v>
      </c>
      <c r="E260" s="8" t="s">
        <v>1021</v>
      </c>
      <c r="F260" s="188" t="s">
        <v>977</v>
      </c>
    </row>
    <row r="261" spans="1:6" s="192" customFormat="1" ht="60" x14ac:dyDescent="0.25">
      <c r="A261" s="39">
        <v>256</v>
      </c>
      <c r="B261" s="190" t="s">
        <v>14</v>
      </c>
      <c r="C261" s="191" t="s">
        <v>14</v>
      </c>
      <c r="D261" s="16" t="s">
        <v>875</v>
      </c>
      <c r="E261" s="8" t="s">
        <v>1022</v>
      </c>
      <c r="F261" s="188" t="s">
        <v>978</v>
      </c>
    </row>
    <row r="262" spans="1:6" s="192" customFormat="1" ht="60" x14ac:dyDescent="0.25">
      <c r="A262" s="39">
        <v>257</v>
      </c>
      <c r="B262" s="190" t="s">
        <v>14</v>
      </c>
      <c r="C262" s="191" t="s">
        <v>14</v>
      </c>
      <c r="D262" s="16" t="s">
        <v>1017</v>
      </c>
      <c r="E262" s="8" t="s">
        <v>1023</v>
      </c>
      <c r="F262" s="188" t="s">
        <v>981</v>
      </c>
    </row>
    <row r="263" spans="1:6" s="192" customFormat="1" ht="60" x14ac:dyDescent="0.25">
      <c r="A263" s="39">
        <v>258</v>
      </c>
      <c r="B263" s="190" t="s">
        <v>14</v>
      </c>
      <c r="C263" s="191" t="s">
        <v>14</v>
      </c>
      <c r="D263" s="16" t="s">
        <v>1018</v>
      </c>
      <c r="E263" s="8" t="s">
        <v>1024</v>
      </c>
      <c r="F263" s="188" t="s">
        <v>982</v>
      </c>
    </row>
    <row r="264" spans="1:6" s="192" customFormat="1" ht="75" x14ac:dyDescent="0.25">
      <c r="A264" s="39">
        <v>259</v>
      </c>
      <c r="B264" s="190" t="s">
        <v>14</v>
      </c>
      <c r="C264" s="191" t="s">
        <v>14</v>
      </c>
      <c r="D264" s="16" t="s">
        <v>275</v>
      </c>
      <c r="E264" s="8" t="s">
        <v>152</v>
      </c>
      <c r="F264" s="188" t="s">
        <v>985</v>
      </c>
    </row>
    <row r="265" spans="1:6" s="192" customFormat="1" ht="75" x14ac:dyDescent="0.25">
      <c r="A265" s="39">
        <v>260</v>
      </c>
      <c r="B265" s="190" t="s">
        <v>14</v>
      </c>
      <c r="C265" s="191" t="s">
        <v>14</v>
      </c>
      <c r="D265" s="16" t="s">
        <v>55</v>
      </c>
      <c r="E265" s="8" t="s">
        <v>56</v>
      </c>
      <c r="F265" s="188" t="s">
        <v>987</v>
      </c>
    </row>
    <row r="266" spans="1:6" s="192" customFormat="1" ht="75" x14ac:dyDescent="0.25">
      <c r="A266" s="39">
        <v>261</v>
      </c>
      <c r="B266" s="190" t="s">
        <v>14</v>
      </c>
      <c r="C266" s="191" t="s">
        <v>14</v>
      </c>
      <c r="D266" s="16" t="s">
        <v>202</v>
      </c>
      <c r="E266" s="8" t="s">
        <v>1025</v>
      </c>
      <c r="F266" s="188" t="s">
        <v>989</v>
      </c>
    </row>
    <row r="267" spans="1:6" s="192" customFormat="1" ht="60" x14ac:dyDescent="0.25">
      <c r="A267" s="39">
        <v>262</v>
      </c>
      <c r="B267" s="190" t="s">
        <v>14</v>
      </c>
      <c r="C267" s="191" t="s">
        <v>14</v>
      </c>
      <c r="D267" s="16" t="s">
        <v>208</v>
      </c>
      <c r="E267" s="8" t="s">
        <v>1026</v>
      </c>
      <c r="F267" s="188" t="s">
        <v>990</v>
      </c>
    </row>
    <row r="268" spans="1:6" s="192" customFormat="1" ht="60" x14ac:dyDescent="0.25">
      <c r="A268" s="39">
        <v>263</v>
      </c>
      <c r="B268" s="190" t="s">
        <v>14</v>
      </c>
      <c r="C268" s="191" t="s">
        <v>14</v>
      </c>
      <c r="D268" s="16" t="s">
        <v>890</v>
      </c>
      <c r="E268" s="8" t="s">
        <v>1027</v>
      </c>
      <c r="F268" s="188" t="s">
        <v>991</v>
      </c>
    </row>
    <row r="269" spans="1:6" s="192" customFormat="1" ht="75" x14ac:dyDescent="0.25">
      <c r="A269" s="39">
        <v>264</v>
      </c>
      <c r="B269" s="190" t="s">
        <v>14</v>
      </c>
      <c r="C269" s="191" t="s">
        <v>14</v>
      </c>
      <c r="D269" s="16" t="s">
        <v>15</v>
      </c>
      <c r="E269" s="8" t="s">
        <v>775</v>
      </c>
      <c r="F269" s="188" t="s">
        <v>992</v>
      </c>
    </row>
    <row r="270" spans="1:6" s="192" customFormat="1" ht="60" x14ac:dyDescent="0.25">
      <c r="A270" s="39">
        <v>265</v>
      </c>
      <c r="B270" s="190" t="s">
        <v>14</v>
      </c>
      <c r="C270" s="191" t="s">
        <v>14</v>
      </c>
      <c r="D270" s="16" t="s">
        <v>65</v>
      </c>
      <c r="E270" s="8" t="s">
        <v>1028</v>
      </c>
      <c r="F270" s="188" t="s">
        <v>993</v>
      </c>
    </row>
    <row r="271" spans="1:6" s="192" customFormat="1" ht="60" x14ac:dyDescent="0.25">
      <c r="A271" s="39">
        <v>266</v>
      </c>
      <c r="B271" s="190" t="s">
        <v>14</v>
      </c>
      <c r="C271" s="191" t="s">
        <v>14</v>
      </c>
      <c r="D271" s="16" t="s">
        <v>1019</v>
      </c>
      <c r="E271" s="8" t="s">
        <v>881</v>
      </c>
      <c r="F271" s="188" t="s">
        <v>994</v>
      </c>
    </row>
    <row r="272" spans="1:6" s="192" customFormat="1" ht="30" x14ac:dyDescent="0.25">
      <c r="A272" s="39">
        <v>267</v>
      </c>
      <c r="B272" s="190" t="s">
        <v>14</v>
      </c>
      <c r="C272" s="191" t="s">
        <v>14</v>
      </c>
      <c r="D272" s="16" t="s">
        <v>1019</v>
      </c>
      <c r="E272" s="8" t="s">
        <v>881</v>
      </c>
      <c r="F272" s="189" t="s">
        <v>1364</v>
      </c>
    </row>
    <row r="273" spans="1:6" s="192" customFormat="1" ht="60" x14ac:dyDescent="0.25">
      <c r="A273" s="39">
        <v>268</v>
      </c>
      <c r="B273" s="190" t="s">
        <v>14</v>
      </c>
      <c r="C273" s="191" t="s">
        <v>14</v>
      </c>
      <c r="D273" s="16" t="s">
        <v>1020</v>
      </c>
      <c r="E273" s="8" t="s">
        <v>1029</v>
      </c>
      <c r="F273" s="188" t="s">
        <v>995</v>
      </c>
    </row>
    <row r="274" spans="1:6" s="192" customFormat="1" ht="60" x14ac:dyDescent="0.25">
      <c r="A274" s="39">
        <v>269</v>
      </c>
      <c r="B274" s="190" t="s">
        <v>14</v>
      </c>
      <c r="C274" s="191" t="s">
        <v>14</v>
      </c>
      <c r="D274" s="16" t="s">
        <v>890</v>
      </c>
      <c r="E274" s="8" t="s">
        <v>265</v>
      </c>
      <c r="F274" s="188" t="s">
        <v>986</v>
      </c>
    </row>
    <row r="275" spans="1:6" s="192" customFormat="1" ht="60" x14ac:dyDescent="0.25">
      <c r="A275" s="39">
        <v>270</v>
      </c>
      <c r="B275" s="190" t="s">
        <v>14</v>
      </c>
      <c r="C275" s="191" t="s">
        <v>14</v>
      </c>
      <c r="D275" s="16" t="s">
        <v>1030</v>
      </c>
      <c r="E275" s="8" t="s">
        <v>501</v>
      </c>
      <c r="F275" s="188" t="s">
        <v>1000</v>
      </c>
    </row>
    <row r="276" spans="1:6" s="192" customFormat="1" ht="60" x14ac:dyDescent="0.25">
      <c r="A276" s="39">
        <v>271</v>
      </c>
      <c r="B276" s="190" t="s">
        <v>14</v>
      </c>
      <c r="C276" s="191" t="s">
        <v>14</v>
      </c>
      <c r="D276" s="16" t="s">
        <v>1031</v>
      </c>
      <c r="E276" s="8" t="s">
        <v>1015</v>
      </c>
      <c r="F276" s="188" t="s">
        <v>1001</v>
      </c>
    </row>
    <row r="277" spans="1:6" s="192" customFormat="1" ht="75" x14ac:dyDescent="0.25">
      <c r="A277" s="39">
        <v>272</v>
      </c>
      <c r="B277" s="190" t="s">
        <v>14</v>
      </c>
      <c r="C277" s="191" t="s">
        <v>14</v>
      </c>
      <c r="D277" s="16" t="s">
        <v>890</v>
      </c>
      <c r="E277" s="8" t="s">
        <v>920</v>
      </c>
      <c r="F277" s="188" t="s">
        <v>1003</v>
      </c>
    </row>
    <row r="278" spans="1:6" s="192" customFormat="1" ht="60" x14ac:dyDescent="0.25">
      <c r="A278" s="39">
        <v>273</v>
      </c>
      <c r="B278" s="190" t="s">
        <v>14</v>
      </c>
      <c r="C278" s="191" t="s">
        <v>14</v>
      </c>
      <c r="D278" s="16" t="s">
        <v>1032</v>
      </c>
      <c r="E278" s="8" t="s">
        <v>918</v>
      </c>
      <c r="F278" s="188" t="s">
        <v>1004</v>
      </c>
    </row>
    <row r="279" spans="1:6" s="192" customFormat="1" ht="75" x14ac:dyDescent="0.25">
      <c r="A279" s="39">
        <v>274</v>
      </c>
      <c r="B279" s="190" t="s">
        <v>14</v>
      </c>
      <c r="C279" s="191" t="s">
        <v>14</v>
      </c>
      <c r="D279" s="16" t="s">
        <v>15</v>
      </c>
      <c r="E279" s="8" t="s">
        <v>775</v>
      </c>
      <c r="F279" s="188" t="s">
        <v>1005</v>
      </c>
    </row>
    <row r="280" spans="1:6" s="192" customFormat="1" ht="75" x14ac:dyDescent="0.25">
      <c r="A280" s="39">
        <v>275</v>
      </c>
      <c r="B280" s="190" t="s">
        <v>14</v>
      </c>
      <c r="C280" s="191" t="s">
        <v>14</v>
      </c>
      <c r="D280" s="16" t="s">
        <v>151</v>
      </c>
      <c r="E280" s="8" t="s">
        <v>152</v>
      </c>
      <c r="F280" s="188" t="s">
        <v>1006</v>
      </c>
    </row>
    <row r="281" spans="1:6" s="192" customFormat="1" ht="60" x14ac:dyDescent="0.25">
      <c r="A281" s="39">
        <v>276</v>
      </c>
      <c r="B281" s="190" t="s">
        <v>14</v>
      </c>
      <c r="C281" s="191" t="s">
        <v>14</v>
      </c>
      <c r="D281" s="16" t="s">
        <v>180</v>
      </c>
      <c r="E281" s="8" t="s">
        <v>181</v>
      </c>
      <c r="F281" s="188" t="s">
        <v>1007</v>
      </c>
    </row>
    <row r="282" spans="1:6" s="192" customFormat="1" ht="60" x14ac:dyDescent="0.25">
      <c r="A282" s="39">
        <v>277</v>
      </c>
      <c r="B282" s="190" t="s">
        <v>14</v>
      </c>
      <c r="C282" s="191" t="s">
        <v>14</v>
      </c>
      <c r="D282" s="16" t="s">
        <v>1033</v>
      </c>
      <c r="E282" s="8" t="s">
        <v>21</v>
      </c>
      <c r="F282" s="188" t="s">
        <v>1008</v>
      </c>
    </row>
    <row r="283" spans="1:6" s="192" customFormat="1" ht="60" x14ac:dyDescent="0.25">
      <c r="A283" s="39">
        <v>278</v>
      </c>
      <c r="B283" s="190" t="s">
        <v>14</v>
      </c>
      <c r="C283" s="191" t="s">
        <v>14</v>
      </c>
      <c r="D283" s="16" t="s">
        <v>45</v>
      </c>
      <c r="E283" s="8" t="s">
        <v>510</v>
      </c>
      <c r="F283" s="188" t="s">
        <v>1009</v>
      </c>
    </row>
    <row r="284" spans="1:6" s="192" customFormat="1" ht="75" x14ac:dyDescent="0.25">
      <c r="A284" s="39">
        <v>279</v>
      </c>
      <c r="B284" s="190" t="s">
        <v>14</v>
      </c>
      <c r="C284" s="191" t="s">
        <v>14</v>
      </c>
      <c r="D284" s="16" t="s">
        <v>252</v>
      </c>
      <c r="E284" s="8" t="s">
        <v>1021</v>
      </c>
      <c r="F284" s="188" t="s">
        <v>1219</v>
      </c>
    </row>
    <row r="285" spans="1:6" s="192" customFormat="1" ht="60" x14ac:dyDescent="0.25">
      <c r="A285" s="39">
        <v>280</v>
      </c>
      <c r="B285" s="190" t="s">
        <v>1223</v>
      </c>
      <c r="C285" s="191" t="s">
        <v>1222</v>
      </c>
      <c r="D285" s="16" t="s">
        <v>1224</v>
      </c>
      <c r="E285" s="8" t="s">
        <v>218</v>
      </c>
      <c r="F285" s="188" t="s">
        <v>1220</v>
      </c>
    </row>
    <row r="286" spans="1:6" s="192" customFormat="1" ht="75" x14ac:dyDescent="0.25">
      <c r="A286" s="39">
        <v>281</v>
      </c>
      <c r="B286" s="190" t="s">
        <v>14</v>
      </c>
      <c r="C286" s="191" t="s">
        <v>14</v>
      </c>
      <c r="D286" s="16" t="s">
        <v>15</v>
      </c>
      <c r="E286" s="8" t="s">
        <v>16</v>
      </c>
      <c r="F286" s="188" t="s">
        <v>1225</v>
      </c>
    </row>
    <row r="287" spans="1:6" s="192" customFormat="1" ht="60" x14ac:dyDescent="0.25">
      <c r="A287" s="39">
        <v>282</v>
      </c>
      <c r="B287" s="190" t="s">
        <v>26</v>
      </c>
      <c r="C287" s="191" t="s">
        <v>248</v>
      </c>
      <c r="D287" s="16" t="s">
        <v>141</v>
      </c>
      <c r="E287" s="8" t="s">
        <v>907</v>
      </c>
      <c r="F287" s="189" t="s">
        <v>1231</v>
      </c>
    </row>
    <row r="288" spans="1:6" s="192" customFormat="1" ht="60" x14ac:dyDescent="0.25">
      <c r="A288" s="39">
        <v>283</v>
      </c>
      <c r="B288" s="190" t="s">
        <v>14</v>
      </c>
      <c r="C288" s="191" t="s">
        <v>14</v>
      </c>
      <c r="D288" s="16" t="s">
        <v>1267</v>
      </c>
      <c r="E288" s="8" t="s">
        <v>907</v>
      </c>
      <c r="F288" s="188" t="s">
        <v>1226</v>
      </c>
    </row>
    <row r="289" spans="1:6" s="192" customFormat="1" ht="75" x14ac:dyDescent="0.25">
      <c r="A289" s="39">
        <v>284</v>
      </c>
      <c r="B289" s="190" t="s">
        <v>14</v>
      </c>
      <c r="C289" s="191" t="s">
        <v>14</v>
      </c>
      <c r="D289" s="16" t="s">
        <v>15</v>
      </c>
      <c r="E289" s="8" t="s">
        <v>1233</v>
      </c>
      <c r="F289" s="188" t="s">
        <v>1227</v>
      </c>
    </row>
    <row r="290" spans="1:6" s="192" customFormat="1" ht="75" x14ac:dyDescent="0.25">
      <c r="A290" s="39">
        <v>285</v>
      </c>
      <c r="B290" s="190" t="s">
        <v>14</v>
      </c>
      <c r="C290" s="191" t="s">
        <v>14</v>
      </c>
      <c r="D290" s="16" t="s">
        <v>768</v>
      </c>
      <c r="E290" s="8" t="s">
        <v>771</v>
      </c>
      <c r="F290" s="188" t="s">
        <v>1228</v>
      </c>
    </row>
    <row r="291" spans="1:6" s="192" customFormat="1" ht="60" x14ac:dyDescent="0.25">
      <c r="A291" s="39">
        <v>286</v>
      </c>
      <c r="B291" s="190" t="s">
        <v>14</v>
      </c>
      <c r="C291" s="191" t="s">
        <v>14</v>
      </c>
      <c r="D291" s="16" t="s">
        <v>1250</v>
      </c>
      <c r="E291" s="8" t="s">
        <v>1252</v>
      </c>
      <c r="F291" s="188" t="s">
        <v>1234</v>
      </c>
    </row>
    <row r="292" spans="1:6" s="192" customFormat="1" ht="60" x14ac:dyDescent="0.25">
      <c r="A292" s="39">
        <v>287</v>
      </c>
      <c r="B292" s="190" t="s">
        <v>14</v>
      </c>
      <c r="C292" s="191" t="s">
        <v>14</v>
      </c>
      <c r="D292" s="16" t="s">
        <v>890</v>
      </c>
      <c r="E292" s="8" t="s">
        <v>1253</v>
      </c>
      <c r="F292" s="188" t="s">
        <v>1235</v>
      </c>
    </row>
    <row r="293" spans="1:6" s="192" customFormat="1" ht="60" x14ac:dyDescent="0.25">
      <c r="A293" s="39">
        <v>288</v>
      </c>
      <c r="B293" s="190" t="s">
        <v>14</v>
      </c>
      <c r="C293" s="191" t="s">
        <v>14</v>
      </c>
      <c r="D293" s="16" t="s">
        <v>1251</v>
      </c>
      <c r="E293" s="8" t="s">
        <v>458</v>
      </c>
      <c r="F293" s="188" t="s">
        <v>1236</v>
      </c>
    </row>
    <row r="294" spans="1:6" s="192" customFormat="1" ht="60" x14ac:dyDescent="0.25">
      <c r="A294" s="39">
        <v>289</v>
      </c>
      <c r="B294" s="190" t="s">
        <v>14</v>
      </c>
      <c r="C294" s="191" t="s">
        <v>14</v>
      </c>
      <c r="D294" s="16" t="s">
        <v>1017</v>
      </c>
      <c r="E294" s="8" t="s">
        <v>1264</v>
      </c>
      <c r="F294" s="188" t="s">
        <v>1237</v>
      </c>
    </row>
    <row r="295" spans="1:6" s="192" customFormat="1" ht="60" x14ac:dyDescent="0.25">
      <c r="A295" s="39">
        <v>290</v>
      </c>
      <c r="B295" s="190" t="s">
        <v>14</v>
      </c>
      <c r="C295" s="191" t="s">
        <v>14</v>
      </c>
      <c r="D295" s="16" t="s">
        <v>1018</v>
      </c>
      <c r="E295" s="8" t="s">
        <v>61</v>
      </c>
      <c r="F295" s="188" t="s">
        <v>1238</v>
      </c>
    </row>
    <row r="296" spans="1:6" s="192" customFormat="1" ht="60" x14ac:dyDescent="0.25">
      <c r="A296" s="39">
        <v>291</v>
      </c>
      <c r="B296" s="190" t="s">
        <v>14</v>
      </c>
      <c r="C296" s="191" t="s">
        <v>14</v>
      </c>
      <c r="D296" s="16" t="s">
        <v>890</v>
      </c>
      <c r="E296" s="8" t="s">
        <v>1254</v>
      </c>
      <c r="F296" s="188" t="s">
        <v>1239</v>
      </c>
    </row>
    <row r="297" spans="1:6" s="192" customFormat="1" ht="60" x14ac:dyDescent="0.25">
      <c r="A297" s="39">
        <v>292</v>
      </c>
      <c r="B297" s="190" t="s">
        <v>14</v>
      </c>
      <c r="C297" s="191" t="s">
        <v>14</v>
      </c>
      <c r="D297" s="16" t="s">
        <v>180</v>
      </c>
      <c r="E297" s="8" t="s">
        <v>241</v>
      </c>
      <c r="F297" s="188" t="s">
        <v>1240</v>
      </c>
    </row>
    <row r="298" spans="1:6" s="192" customFormat="1" ht="60" x14ac:dyDescent="0.25">
      <c r="A298" s="39">
        <v>293</v>
      </c>
      <c r="B298" s="190" t="s">
        <v>14</v>
      </c>
      <c r="C298" s="191" t="s">
        <v>14</v>
      </c>
      <c r="D298" s="16" t="s">
        <v>92</v>
      </c>
      <c r="E298" s="8" t="s">
        <v>405</v>
      </c>
      <c r="F298" s="188" t="s">
        <v>1241</v>
      </c>
    </row>
    <row r="299" spans="1:6" s="192" customFormat="1" ht="60" x14ac:dyDescent="0.25">
      <c r="A299" s="39">
        <v>294</v>
      </c>
      <c r="B299" s="190" t="s">
        <v>14</v>
      </c>
      <c r="C299" s="191" t="s">
        <v>14</v>
      </c>
      <c r="D299" s="16" t="s">
        <v>890</v>
      </c>
      <c r="E299" s="8" t="s">
        <v>1255</v>
      </c>
      <c r="F299" s="188" t="s">
        <v>1242</v>
      </c>
    </row>
    <row r="300" spans="1:6" s="192" customFormat="1" ht="60" x14ac:dyDescent="0.25">
      <c r="A300" s="39">
        <v>295</v>
      </c>
      <c r="B300" s="190" t="s">
        <v>14</v>
      </c>
      <c r="C300" s="191" t="s">
        <v>14</v>
      </c>
      <c r="D300" s="16" t="s">
        <v>769</v>
      </c>
      <c r="E300" s="8" t="s">
        <v>434</v>
      </c>
      <c r="F300" s="188" t="s">
        <v>1243</v>
      </c>
    </row>
    <row r="301" spans="1:6" s="192" customFormat="1" ht="60" x14ac:dyDescent="0.25">
      <c r="A301" s="39">
        <v>296</v>
      </c>
      <c r="B301" s="190" t="s">
        <v>26</v>
      </c>
      <c r="C301" s="191" t="s">
        <v>248</v>
      </c>
      <c r="D301" s="16" t="s">
        <v>141</v>
      </c>
      <c r="E301" s="8" t="s">
        <v>405</v>
      </c>
      <c r="F301" s="188" t="s">
        <v>1258</v>
      </c>
    </row>
    <row r="302" spans="1:6" s="192" customFormat="1" ht="75" x14ac:dyDescent="0.25">
      <c r="A302" s="39">
        <v>297</v>
      </c>
      <c r="B302" s="89" t="s">
        <v>14</v>
      </c>
      <c r="C302" s="10" t="s">
        <v>14</v>
      </c>
      <c r="D302" s="16" t="s">
        <v>872</v>
      </c>
      <c r="E302" s="8" t="s">
        <v>458</v>
      </c>
      <c r="F302" s="115" t="s">
        <v>1259</v>
      </c>
    </row>
    <row r="303" spans="1:6" s="192" customFormat="1" ht="60" x14ac:dyDescent="0.25">
      <c r="A303" s="39">
        <v>298</v>
      </c>
      <c r="B303" s="190" t="s">
        <v>26</v>
      </c>
      <c r="C303" s="191" t="s">
        <v>248</v>
      </c>
      <c r="D303" s="16" t="s">
        <v>141</v>
      </c>
      <c r="E303" s="8" t="s">
        <v>142</v>
      </c>
      <c r="F303" s="189" t="s">
        <v>1262</v>
      </c>
    </row>
    <row r="304" spans="1:6" s="192" customFormat="1" ht="75" x14ac:dyDescent="0.25">
      <c r="A304" s="39">
        <v>299</v>
      </c>
      <c r="B304" s="190" t="s">
        <v>26</v>
      </c>
      <c r="C304" s="191" t="s">
        <v>248</v>
      </c>
      <c r="D304" s="16" t="s">
        <v>141</v>
      </c>
      <c r="E304" s="8" t="s">
        <v>142</v>
      </c>
      <c r="F304" s="189" t="s">
        <v>1263</v>
      </c>
    </row>
    <row r="305" spans="1:6" s="192" customFormat="1" ht="60" x14ac:dyDescent="0.25">
      <c r="A305" s="39">
        <v>300</v>
      </c>
      <c r="B305" s="190" t="s">
        <v>14</v>
      </c>
      <c r="C305" s="191" t="s">
        <v>14</v>
      </c>
      <c r="D305" s="16" t="s">
        <v>1286</v>
      </c>
      <c r="E305" s="8" t="s">
        <v>443</v>
      </c>
      <c r="F305" s="188" t="s">
        <v>1279</v>
      </c>
    </row>
    <row r="306" spans="1:6" s="192" customFormat="1" ht="75" x14ac:dyDescent="0.25">
      <c r="A306" s="39">
        <v>301</v>
      </c>
      <c r="B306" s="190" t="s">
        <v>14</v>
      </c>
      <c r="C306" s="191" t="s">
        <v>14</v>
      </c>
      <c r="D306" s="16" t="s">
        <v>875</v>
      </c>
      <c r="E306" s="8" t="s">
        <v>1022</v>
      </c>
      <c r="F306" s="188" t="s">
        <v>1280</v>
      </c>
    </row>
    <row r="307" spans="1:6" s="192" customFormat="1" ht="60" x14ac:dyDescent="0.25">
      <c r="A307" s="39">
        <v>302</v>
      </c>
      <c r="B307" s="190" t="s">
        <v>14</v>
      </c>
      <c r="C307" s="191" t="s">
        <v>14</v>
      </c>
      <c r="D307" s="16" t="s">
        <v>104</v>
      </c>
      <c r="E307" s="8" t="s">
        <v>105</v>
      </c>
      <c r="F307" s="188" t="s">
        <v>1281</v>
      </c>
    </row>
    <row r="308" spans="1:6" s="192" customFormat="1" ht="60" x14ac:dyDescent="0.25">
      <c r="A308" s="39">
        <v>303</v>
      </c>
      <c r="B308" s="190" t="s">
        <v>14</v>
      </c>
      <c r="C308" s="191" t="s">
        <v>14</v>
      </c>
      <c r="D308" s="16" t="s">
        <v>104</v>
      </c>
      <c r="E308" s="8" t="s">
        <v>105</v>
      </c>
      <c r="F308" s="188" t="s">
        <v>1282</v>
      </c>
    </row>
    <row r="309" spans="1:6" s="192" customFormat="1" ht="60" x14ac:dyDescent="0.25">
      <c r="A309" s="39">
        <v>304</v>
      </c>
      <c r="B309" s="190" t="s">
        <v>14</v>
      </c>
      <c r="C309" s="191" t="s">
        <v>14</v>
      </c>
      <c r="D309" s="16" t="s">
        <v>1016</v>
      </c>
      <c r="E309" s="8" t="s">
        <v>1021</v>
      </c>
      <c r="F309" s="188" t="s">
        <v>1369</v>
      </c>
    </row>
    <row r="310" spans="1:6" s="192" customFormat="1" ht="90" x14ac:dyDescent="0.25">
      <c r="A310" s="39">
        <v>305</v>
      </c>
      <c r="B310" s="190" t="s">
        <v>14</v>
      </c>
      <c r="C310" s="191" t="s">
        <v>14</v>
      </c>
      <c r="D310" s="16" t="s">
        <v>867</v>
      </c>
      <c r="E310" s="8" t="s">
        <v>439</v>
      </c>
      <c r="F310" s="188" t="s">
        <v>1370</v>
      </c>
    </row>
    <row r="311" spans="1:6" s="192" customFormat="1" ht="60" x14ac:dyDescent="0.25">
      <c r="A311" s="39">
        <v>306</v>
      </c>
      <c r="B311" s="190" t="s">
        <v>14</v>
      </c>
      <c r="C311" s="191" t="s">
        <v>14</v>
      </c>
      <c r="D311" s="16" t="s">
        <v>120</v>
      </c>
      <c r="E311" s="8" t="s">
        <v>1374</v>
      </c>
      <c r="F311" s="188" t="s">
        <v>1371</v>
      </c>
    </row>
    <row r="312" spans="1:6" s="192" customFormat="1" ht="60" x14ac:dyDescent="0.25">
      <c r="A312" s="39">
        <v>307</v>
      </c>
      <c r="B312" s="190" t="s">
        <v>14</v>
      </c>
      <c r="C312" s="191" t="s">
        <v>14</v>
      </c>
      <c r="D312" s="16" t="s">
        <v>65</v>
      </c>
      <c r="E312" s="8" t="s">
        <v>1375</v>
      </c>
      <c r="F312" s="188" t="s">
        <v>1372</v>
      </c>
    </row>
    <row r="313" spans="1:6" s="192" customFormat="1" ht="75" x14ac:dyDescent="0.25">
      <c r="A313" s="39">
        <v>308</v>
      </c>
      <c r="B313" s="190" t="s">
        <v>14</v>
      </c>
      <c r="C313" s="191" t="s">
        <v>14</v>
      </c>
      <c r="D313" s="16" t="s">
        <v>65</v>
      </c>
      <c r="E313" s="8" t="s">
        <v>419</v>
      </c>
      <c r="F313" s="188" t="s">
        <v>1395</v>
      </c>
    </row>
    <row r="314" spans="1:6" s="192" customFormat="1" ht="75" x14ac:dyDescent="0.25">
      <c r="A314" s="39">
        <v>309</v>
      </c>
      <c r="B314" s="190" t="s">
        <v>14</v>
      </c>
      <c r="C314" s="191" t="s">
        <v>14</v>
      </c>
      <c r="D314" s="16" t="s">
        <v>65</v>
      </c>
      <c r="E314" s="8" t="s">
        <v>1413</v>
      </c>
      <c r="F314" s="188" t="s">
        <v>1396</v>
      </c>
    </row>
    <row r="315" spans="1:6" s="192" customFormat="1" ht="60" x14ac:dyDescent="0.25">
      <c r="A315" s="39">
        <v>310</v>
      </c>
      <c r="B315" s="190" t="s">
        <v>14</v>
      </c>
      <c r="C315" s="191" t="s">
        <v>14</v>
      </c>
      <c r="D315" s="16" t="s">
        <v>151</v>
      </c>
      <c r="E315" s="8" t="s">
        <v>447</v>
      </c>
      <c r="F315" s="188" t="s">
        <v>833</v>
      </c>
    </row>
    <row r="316" spans="1:6" s="192" customFormat="1" ht="60" x14ac:dyDescent="0.25">
      <c r="A316" s="39">
        <v>311</v>
      </c>
      <c r="B316" s="190" t="s">
        <v>14</v>
      </c>
      <c r="C316" s="191" t="s">
        <v>14</v>
      </c>
      <c r="D316" s="16" t="s">
        <v>1414</v>
      </c>
      <c r="E316" s="8" t="s">
        <v>61</v>
      </c>
      <c r="F316" s="188" t="s">
        <v>1398</v>
      </c>
    </row>
    <row r="317" spans="1:6" s="192" customFormat="1" ht="60" x14ac:dyDescent="0.25">
      <c r="A317" s="39">
        <v>312</v>
      </c>
      <c r="B317" s="190" t="s">
        <v>14</v>
      </c>
      <c r="C317" s="191" t="s">
        <v>14</v>
      </c>
      <c r="D317" s="16" t="s">
        <v>774</v>
      </c>
      <c r="E317" s="8" t="s">
        <v>195</v>
      </c>
      <c r="F317" s="188" t="s">
        <v>1399</v>
      </c>
    </row>
    <row r="318" spans="1:6" s="192" customFormat="1" ht="75" x14ac:dyDescent="0.25">
      <c r="A318" s="39">
        <v>313</v>
      </c>
      <c r="B318" s="190" t="s">
        <v>14</v>
      </c>
      <c r="C318" s="191" t="s">
        <v>14</v>
      </c>
      <c r="D318" s="16" t="s">
        <v>768</v>
      </c>
      <c r="E318" s="8" t="s">
        <v>771</v>
      </c>
      <c r="F318" s="188" t="s">
        <v>1400</v>
      </c>
    </row>
    <row r="319" spans="1:6" s="192" customFormat="1" ht="60" x14ac:dyDescent="0.25">
      <c r="A319" s="39">
        <v>314</v>
      </c>
      <c r="B319" s="190" t="s">
        <v>1488</v>
      </c>
      <c r="C319" s="190" t="s">
        <v>1488</v>
      </c>
      <c r="D319" s="16" t="s">
        <v>109</v>
      </c>
      <c r="E319" s="8" t="s">
        <v>1415</v>
      </c>
      <c r="F319" s="188" t="s">
        <v>1401</v>
      </c>
    </row>
    <row r="320" spans="1:6" s="192" customFormat="1" ht="60" x14ac:dyDescent="0.25">
      <c r="A320" s="39">
        <v>315</v>
      </c>
      <c r="B320" s="190" t="s">
        <v>14</v>
      </c>
      <c r="C320" s="191" t="s">
        <v>14</v>
      </c>
      <c r="D320" s="16" t="s">
        <v>887</v>
      </c>
      <c r="E320" s="8" t="s">
        <v>722</v>
      </c>
      <c r="F320" s="188" t="s">
        <v>1402</v>
      </c>
    </row>
    <row r="321" spans="1:6" s="192" customFormat="1" ht="60" x14ac:dyDescent="0.25">
      <c r="A321" s="39">
        <v>316</v>
      </c>
      <c r="B321" s="190" t="s">
        <v>14</v>
      </c>
      <c r="C321" s="191" t="s">
        <v>14</v>
      </c>
      <c r="D321" s="16" t="s">
        <v>1018</v>
      </c>
      <c r="E321" s="8" t="s">
        <v>61</v>
      </c>
      <c r="F321" s="188" t="s">
        <v>1403</v>
      </c>
    </row>
    <row r="322" spans="1:6" s="192" customFormat="1" ht="75" x14ac:dyDescent="0.25">
      <c r="A322" s="39">
        <v>317</v>
      </c>
      <c r="B322" s="190" t="s">
        <v>14</v>
      </c>
      <c r="C322" s="191" t="s">
        <v>14</v>
      </c>
      <c r="D322" s="16" t="s">
        <v>865</v>
      </c>
      <c r="E322" s="8" t="s">
        <v>866</v>
      </c>
      <c r="F322" s="188" t="s">
        <v>1404</v>
      </c>
    </row>
    <row r="323" spans="1:6" s="192" customFormat="1" ht="60" x14ac:dyDescent="0.25">
      <c r="A323" s="39">
        <v>318</v>
      </c>
      <c r="B323" s="190" t="s">
        <v>14</v>
      </c>
      <c r="C323" s="191" t="s">
        <v>14</v>
      </c>
      <c r="D323" s="16" t="s">
        <v>65</v>
      </c>
      <c r="E323" s="8" t="s">
        <v>881</v>
      </c>
      <c r="F323" s="188" t="s">
        <v>1407</v>
      </c>
    </row>
    <row r="324" spans="1:6" s="192" customFormat="1" ht="60" x14ac:dyDescent="0.25">
      <c r="A324" s="39">
        <v>319</v>
      </c>
      <c r="B324" s="190" t="s">
        <v>14</v>
      </c>
      <c r="C324" s="191" t="s">
        <v>14</v>
      </c>
      <c r="D324" s="16" t="s">
        <v>109</v>
      </c>
      <c r="E324" s="8" t="s">
        <v>261</v>
      </c>
      <c r="F324" s="188" t="s">
        <v>1408</v>
      </c>
    </row>
    <row r="325" spans="1:6" s="192" customFormat="1" ht="60" x14ac:dyDescent="0.25">
      <c r="A325" s="39">
        <v>320</v>
      </c>
      <c r="B325" s="190" t="s">
        <v>14</v>
      </c>
      <c r="C325" s="191" t="s">
        <v>14</v>
      </c>
      <c r="D325" s="16" t="s">
        <v>65</v>
      </c>
      <c r="E325" s="8" t="s">
        <v>1490</v>
      </c>
      <c r="F325" s="188" t="s">
        <v>1491</v>
      </c>
    </row>
    <row r="326" spans="1:6" s="192" customFormat="1" ht="60" x14ac:dyDescent="0.25">
      <c r="A326" s="39">
        <v>321</v>
      </c>
      <c r="B326" s="190" t="s">
        <v>14</v>
      </c>
      <c r="C326" s="191" t="s">
        <v>14</v>
      </c>
      <c r="D326" s="16" t="s">
        <v>15</v>
      </c>
      <c r="E326" s="8" t="s">
        <v>1436</v>
      </c>
      <c r="F326" s="188" t="s">
        <v>1431</v>
      </c>
    </row>
    <row r="327" spans="1:6" s="192" customFormat="1" ht="75" x14ac:dyDescent="0.25">
      <c r="A327" s="39">
        <v>322</v>
      </c>
      <c r="B327" s="190" t="s">
        <v>14</v>
      </c>
      <c r="C327" s="191" t="s">
        <v>14</v>
      </c>
      <c r="D327" s="16" t="s">
        <v>1435</v>
      </c>
      <c r="E327" s="8" t="s">
        <v>1437</v>
      </c>
      <c r="F327" s="188" t="s">
        <v>1432</v>
      </c>
    </row>
    <row r="328" spans="1:6" s="192" customFormat="1" ht="75" x14ac:dyDescent="0.25">
      <c r="A328" s="39">
        <v>323</v>
      </c>
      <c r="B328" s="190" t="s">
        <v>14</v>
      </c>
      <c r="C328" s="191" t="s">
        <v>14</v>
      </c>
      <c r="D328" s="16" t="s">
        <v>787</v>
      </c>
      <c r="E328" s="8" t="s">
        <v>78</v>
      </c>
      <c r="F328" s="188" t="s">
        <v>1434</v>
      </c>
    </row>
    <row r="329" spans="1:6" s="192" customFormat="1" ht="60" x14ac:dyDescent="0.25">
      <c r="A329" s="39">
        <v>324</v>
      </c>
      <c r="B329" s="190" t="s">
        <v>14</v>
      </c>
      <c r="C329" s="191" t="s">
        <v>14</v>
      </c>
      <c r="D329" s="16" t="s">
        <v>322</v>
      </c>
      <c r="E329" s="8" t="s">
        <v>148</v>
      </c>
      <c r="F329" s="188" t="s">
        <v>1443</v>
      </c>
    </row>
    <row r="330" spans="1:6" s="192" customFormat="1" ht="75" x14ac:dyDescent="0.25">
      <c r="A330" s="39">
        <v>325</v>
      </c>
      <c r="B330" s="190" t="s">
        <v>14</v>
      </c>
      <c r="C330" s="191" t="s">
        <v>14</v>
      </c>
      <c r="D330" s="16" t="s">
        <v>65</v>
      </c>
      <c r="E330" s="8" t="s">
        <v>776</v>
      </c>
      <c r="F330" s="188" t="s">
        <v>1444</v>
      </c>
    </row>
    <row r="331" spans="1:6" s="192" customFormat="1" ht="60" x14ac:dyDescent="0.25">
      <c r="A331" s="39">
        <v>326</v>
      </c>
      <c r="B331" s="190" t="s">
        <v>14</v>
      </c>
      <c r="C331" s="191" t="s">
        <v>14</v>
      </c>
      <c r="D331" s="16" t="s">
        <v>1019</v>
      </c>
      <c r="E331" s="8" t="s">
        <v>881</v>
      </c>
      <c r="F331" s="188" t="s">
        <v>1445</v>
      </c>
    </row>
    <row r="332" spans="1:6" s="192" customFormat="1" ht="75" x14ac:dyDescent="0.25">
      <c r="A332" s="39">
        <v>327</v>
      </c>
      <c r="B332" s="190" t="s">
        <v>14</v>
      </c>
      <c r="C332" s="191" t="s">
        <v>14</v>
      </c>
      <c r="D332" s="16" t="s">
        <v>388</v>
      </c>
      <c r="E332" s="8" t="s">
        <v>341</v>
      </c>
      <c r="F332" s="188" t="s">
        <v>1446</v>
      </c>
    </row>
    <row r="333" spans="1:6" s="192" customFormat="1" ht="60" x14ac:dyDescent="0.25">
      <c r="A333" s="39">
        <v>328</v>
      </c>
      <c r="B333" s="190" t="s">
        <v>14</v>
      </c>
      <c r="C333" s="191" t="s">
        <v>14</v>
      </c>
      <c r="D333" s="16" t="s">
        <v>1456</v>
      </c>
      <c r="E333" s="8" t="s">
        <v>458</v>
      </c>
      <c r="F333" s="188" t="s">
        <v>1453</v>
      </c>
    </row>
    <row r="334" spans="1:6" s="192" customFormat="1" ht="60" x14ac:dyDescent="0.25">
      <c r="A334" s="39">
        <v>329</v>
      </c>
      <c r="B334" s="190" t="s">
        <v>14</v>
      </c>
      <c r="C334" s="191" t="s">
        <v>14</v>
      </c>
      <c r="D334" s="16" t="s">
        <v>1020</v>
      </c>
      <c r="E334" s="8" t="s">
        <v>1457</v>
      </c>
      <c r="F334" s="188" t="s">
        <v>1454</v>
      </c>
    </row>
    <row r="335" spans="1:6" s="192" customFormat="1" ht="60" x14ac:dyDescent="0.25">
      <c r="A335" s="39">
        <v>330</v>
      </c>
      <c r="B335" s="190" t="s">
        <v>14</v>
      </c>
      <c r="C335" s="191" t="s">
        <v>14</v>
      </c>
      <c r="D335" s="16" t="s">
        <v>1031</v>
      </c>
      <c r="E335" s="8" t="s">
        <v>510</v>
      </c>
      <c r="F335" s="188" t="s">
        <v>1462</v>
      </c>
    </row>
    <row r="336" spans="1:6" s="192" customFormat="1" ht="60" x14ac:dyDescent="0.25">
      <c r="A336" s="39">
        <v>331</v>
      </c>
      <c r="B336" s="190" t="s">
        <v>26</v>
      </c>
      <c r="C336" s="191" t="s">
        <v>283</v>
      </c>
      <c r="D336" s="16"/>
      <c r="E336" s="8" t="s">
        <v>464</v>
      </c>
      <c r="F336" s="188" t="s">
        <v>1463</v>
      </c>
    </row>
    <row r="337" spans="1:6" s="192" customFormat="1" ht="75" x14ac:dyDescent="0.25">
      <c r="A337" s="39">
        <v>332</v>
      </c>
      <c r="B337" s="190" t="s">
        <v>14</v>
      </c>
      <c r="C337" s="191" t="s">
        <v>14</v>
      </c>
      <c r="D337" s="16" t="s">
        <v>65</v>
      </c>
      <c r="E337" s="8" t="s">
        <v>265</v>
      </c>
      <c r="F337" s="188" t="s">
        <v>1464</v>
      </c>
    </row>
    <row r="338" spans="1:6" s="192" customFormat="1" ht="60" x14ac:dyDescent="0.25">
      <c r="A338" s="39">
        <v>333</v>
      </c>
      <c r="B338" s="190" t="s">
        <v>14</v>
      </c>
      <c r="C338" s="191" t="s">
        <v>14</v>
      </c>
      <c r="D338" s="16" t="s">
        <v>180</v>
      </c>
      <c r="E338" s="8" t="s">
        <v>195</v>
      </c>
      <c r="F338" s="188" t="s">
        <v>1465</v>
      </c>
    </row>
    <row r="339" spans="1:6" s="192" customFormat="1" ht="45" x14ac:dyDescent="0.25">
      <c r="A339" s="39">
        <v>334</v>
      </c>
      <c r="B339" s="190" t="s">
        <v>14</v>
      </c>
      <c r="C339" s="191" t="s">
        <v>14</v>
      </c>
      <c r="D339" s="16" t="s">
        <v>180</v>
      </c>
      <c r="E339" s="8" t="s">
        <v>195</v>
      </c>
      <c r="F339" s="189" t="s">
        <v>1494</v>
      </c>
    </row>
    <row r="340" spans="1:6" s="192" customFormat="1" ht="45" x14ac:dyDescent="0.25">
      <c r="A340" s="39">
        <v>335</v>
      </c>
      <c r="B340" s="190" t="s">
        <v>14</v>
      </c>
      <c r="C340" s="191" t="s">
        <v>14</v>
      </c>
      <c r="D340" s="16" t="s">
        <v>65</v>
      </c>
      <c r="E340" s="8" t="s">
        <v>176</v>
      </c>
      <c r="F340" s="189" t="s">
        <v>1487</v>
      </c>
    </row>
    <row r="341" spans="1:6" s="192" customFormat="1" ht="60" x14ac:dyDescent="0.25">
      <c r="A341" s="39">
        <v>336</v>
      </c>
      <c r="B341" s="190" t="s">
        <v>26</v>
      </c>
      <c r="C341" s="191" t="s">
        <v>283</v>
      </c>
      <c r="D341" s="16"/>
      <c r="E341" s="8" t="s">
        <v>1021</v>
      </c>
      <c r="F341" s="188" t="s">
        <v>1468</v>
      </c>
    </row>
    <row r="342" spans="1:6" s="192" customFormat="1" ht="75" x14ac:dyDescent="0.25">
      <c r="A342" s="39">
        <v>337</v>
      </c>
      <c r="B342" s="190" t="s">
        <v>26</v>
      </c>
      <c r="C342" s="191" t="s">
        <v>248</v>
      </c>
      <c r="D342" s="16" t="s">
        <v>141</v>
      </c>
      <c r="E342" s="8" t="s">
        <v>148</v>
      </c>
      <c r="F342" s="188" t="s">
        <v>1469</v>
      </c>
    </row>
    <row r="343" spans="1:6" s="192" customFormat="1" ht="60" x14ac:dyDescent="0.25">
      <c r="A343" s="39">
        <v>338</v>
      </c>
      <c r="B343" s="190" t="s">
        <v>14</v>
      </c>
      <c r="C343" s="191" t="s">
        <v>14</v>
      </c>
      <c r="D343" s="16" t="s">
        <v>1475</v>
      </c>
      <c r="E343" s="8" t="s">
        <v>121</v>
      </c>
      <c r="F343" s="188" t="s">
        <v>1470</v>
      </c>
    </row>
    <row r="344" spans="1:6" s="192" customFormat="1" ht="60" x14ac:dyDescent="0.25">
      <c r="A344" s="39">
        <v>339</v>
      </c>
      <c r="B344" s="190" t="s">
        <v>14</v>
      </c>
      <c r="C344" s="191" t="s">
        <v>14</v>
      </c>
      <c r="D344" s="16" t="s">
        <v>1476</v>
      </c>
      <c r="E344" s="8" t="s">
        <v>195</v>
      </c>
      <c r="F344" s="188" t="s">
        <v>1471</v>
      </c>
    </row>
    <row r="345" spans="1:6" s="192" customFormat="1" ht="60" x14ac:dyDescent="0.25">
      <c r="A345" s="39">
        <v>340</v>
      </c>
      <c r="B345" s="190" t="s">
        <v>14</v>
      </c>
      <c r="C345" s="191" t="s">
        <v>14</v>
      </c>
      <c r="D345" s="16" t="s">
        <v>1528</v>
      </c>
      <c r="E345" s="8" t="s">
        <v>229</v>
      </c>
      <c r="F345" s="188" t="s">
        <v>1565</v>
      </c>
    </row>
    <row r="346" spans="1:6" s="192" customFormat="1" ht="60" x14ac:dyDescent="0.25">
      <c r="A346" s="39">
        <v>341</v>
      </c>
      <c r="B346" s="190" t="s">
        <v>14</v>
      </c>
      <c r="C346" s="191" t="s">
        <v>14</v>
      </c>
      <c r="D346" s="16" t="s">
        <v>65</v>
      </c>
      <c r="E346" s="8" t="s">
        <v>369</v>
      </c>
      <c r="F346" s="188" t="s">
        <v>1566</v>
      </c>
    </row>
    <row r="347" spans="1:6" s="192" customFormat="1" ht="60" x14ac:dyDescent="0.25">
      <c r="A347" s="39">
        <v>342</v>
      </c>
      <c r="B347" s="190" t="s">
        <v>14</v>
      </c>
      <c r="C347" s="191" t="s">
        <v>14</v>
      </c>
      <c r="D347" s="16" t="s">
        <v>1020</v>
      </c>
      <c r="E347" s="8" t="s">
        <v>241</v>
      </c>
      <c r="F347" s="188" t="s">
        <v>1568</v>
      </c>
    </row>
    <row r="348" spans="1:6" s="192" customFormat="1" ht="60" x14ac:dyDescent="0.25">
      <c r="A348" s="39">
        <v>343</v>
      </c>
      <c r="B348" s="190" t="s">
        <v>14</v>
      </c>
      <c r="C348" s="191" t="s">
        <v>14</v>
      </c>
      <c r="D348" s="16" t="s">
        <v>1573</v>
      </c>
      <c r="E348" s="8" t="s">
        <v>470</v>
      </c>
      <c r="F348" s="188" t="s">
        <v>1569</v>
      </c>
    </row>
    <row r="349" spans="1:6" s="192" customFormat="1" ht="75" x14ac:dyDescent="0.25">
      <c r="A349" s="39">
        <v>344</v>
      </c>
      <c r="B349" s="10" t="s">
        <v>14</v>
      </c>
      <c r="C349" s="10" t="s">
        <v>14</v>
      </c>
      <c r="D349" s="16" t="s">
        <v>1624</v>
      </c>
      <c r="E349" s="8" t="s">
        <v>1574</v>
      </c>
      <c r="F349" s="188" t="s">
        <v>1567</v>
      </c>
    </row>
    <row r="350" spans="1:6" s="192" customFormat="1" ht="60" x14ac:dyDescent="0.25">
      <c r="A350" s="39">
        <v>345</v>
      </c>
      <c r="B350" s="10" t="s">
        <v>14</v>
      </c>
      <c r="C350" s="10" t="s">
        <v>14</v>
      </c>
      <c r="D350" s="16" t="s">
        <v>1624</v>
      </c>
      <c r="E350" s="8" t="s">
        <v>1574</v>
      </c>
      <c r="F350" s="189" t="s">
        <v>1655</v>
      </c>
    </row>
    <row r="351" spans="1:6" s="192" customFormat="1" ht="60" x14ac:dyDescent="0.25">
      <c r="A351" s="39">
        <v>346</v>
      </c>
      <c r="B351" s="190" t="s">
        <v>14</v>
      </c>
      <c r="C351" s="191" t="s">
        <v>14</v>
      </c>
      <c r="D351" s="16" t="s">
        <v>1528</v>
      </c>
      <c r="E351" s="8" t="s">
        <v>229</v>
      </c>
      <c r="F351" s="188" t="s">
        <v>1500</v>
      </c>
    </row>
    <row r="352" spans="1:6" s="192" customFormat="1" ht="60" x14ac:dyDescent="0.25">
      <c r="A352" s="39">
        <v>347</v>
      </c>
      <c r="B352" s="190" t="s">
        <v>14</v>
      </c>
      <c r="C352" s="191" t="s">
        <v>14</v>
      </c>
      <c r="D352" s="16" t="s">
        <v>1528</v>
      </c>
      <c r="E352" s="8" t="s">
        <v>229</v>
      </c>
      <c r="F352" s="188" t="s">
        <v>1501</v>
      </c>
    </row>
    <row r="353" spans="1:6" s="192" customFormat="1" ht="75" x14ac:dyDescent="0.25">
      <c r="A353" s="39">
        <v>348</v>
      </c>
      <c r="B353" s="190" t="s">
        <v>14</v>
      </c>
      <c r="C353" s="191" t="s">
        <v>14</v>
      </c>
      <c r="D353" s="16" t="s">
        <v>65</v>
      </c>
      <c r="E353" s="8" t="s">
        <v>419</v>
      </c>
      <c r="F353" s="188" t="s">
        <v>1503</v>
      </c>
    </row>
    <row r="354" spans="1:6" s="192" customFormat="1" ht="75" x14ac:dyDescent="0.25">
      <c r="A354" s="39">
        <v>349</v>
      </c>
      <c r="B354" s="190" t="s">
        <v>14</v>
      </c>
      <c r="C354" s="191" t="s">
        <v>14</v>
      </c>
      <c r="D354" s="16" t="s">
        <v>114</v>
      </c>
      <c r="E354" s="8" t="s">
        <v>115</v>
      </c>
      <c r="F354" s="188" t="s">
        <v>969</v>
      </c>
    </row>
    <row r="355" spans="1:6" s="192" customFormat="1" ht="75" x14ac:dyDescent="0.25">
      <c r="A355" s="39">
        <v>350</v>
      </c>
      <c r="B355" s="190" t="s">
        <v>14</v>
      </c>
      <c r="C355" s="191" t="s">
        <v>14</v>
      </c>
      <c r="D355" s="16" t="s">
        <v>867</v>
      </c>
      <c r="E355" s="8" t="s">
        <v>948</v>
      </c>
      <c r="F355" s="188" t="s">
        <v>1504</v>
      </c>
    </row>
    <row r="356" spans="1:6" s="192" customFormat="1" ht="75" x14ac:dyDescent="0.25">
      <c r="A356" s="39">
        <v>351</v>
      </c>
      <c r="B356" s="190" t="s">
        <v>14</v>
      </c>
      <c r="C356" s="191" t="s">
        <v>14</v>
      </c>
      <c r="D356" s="16" t="s">
        <v>1012</v>
      </c>
      <c r="E356" s="8" t="s">
        <v>1530</v>
      </c>
      <c r="F356" s="188" t="s">
        <v>1505</v>
      </c>
    </row>
    <row r="357" spans="1:6" s="192" customFormat="1" ht="75" x14ac:dyDescent="0.25">
      <c r="A357" s="39">
        <v>352</v>
      </c>
      <c r="B357" s="190" t="s">
        <v>14</v>
      </c>
      <c r="C357" s="191" t="s">
        <v>14</v>
      </c>
      <c r="D357" s="16" t="s">
        <v>875</v>
      </c>
      <c r="E357" s="8" t="s">
        <v>1022</v>
      </c>
      <c r="F357" s="188" t="s">
        <v>1506</v>
      </c>
    </row>
    <row r="358" spans="1:6" s="192" customFormat="1" ht="60" x14ac:dyDescent="0.25">
      <c r="A358" s="39">
        <v>353</v>
      </c>
      <c r="B358" s="190" t="s">
        <v>14</v>
      </c>
      <c r="C358" s="191" t="s">
        <v>14</v>
      </c>
      <c r="D358" s="16" t="s">
        <v>65</v>
      </c>
      <c r="E358" s="8" t="s">
        <v>1531</v>
      </c>
      <c r="F358" s="188" t="s">
        <v>1507</v>
      </c>
    </row>
    <row r="359" spans="1:6" s="192" customFormat="1" ht="75" x14ac:dyDescent="0.25">
      <c r="A359" s="39">
        <v>354</v>
      </c>
      <c r="B359" s="193" t="s">
        <v>26</v>
      </c>
      <c r="C359" s="191" t="s">
        <v>248</v>
      </c>
      <c r="D359" s="16" t="s">
        <v>141</v>
      </c>
      <c r="E359" s="8" t="s">
        <v>929</v>
      </c>
      <c r="F359" s="188" t="s">
        <v>1511</v>
      </c>
    </row>
    <row r="360" spans="1:6" s="192" customFormat="1" ht="75" x14ac:dyDescent="0.25">
      <c r="A360" s="39">
        <v>355</v>
      </c>
      <c r="B360" s="193" t="s">
        <v>26</v>
      </c>
      <c r="C360" s="191" t="s">
        <v>248</v>
      </c>
      <c r="D360" s="16" t="s">
        <v>933</v>
      </c>
      <c r="E360" s="8" t="s">
        <v>918</v>
      </c>
      <c r="F360" s="188" t="s">
        <v>1512</v>
      </c>
    </row>
    <row r="361" spans="1:6" s="192" customFormat="1" ht="75" x14ac:dyDescent="0.25">
      <c r="A361" s="39">
        <v>356</v>
      </c>
      <c r="B361" s="193" t="s">
        <v>26</v>
      </c>
      <c r="C361" s="191" t="s">
        <v>248</v>
      </c>
      <c r="D361" s="16" t="s">
        <v>141</v>
      </c>
      <c r="E361" s="8" t="s">
        <v>924</v>
      </c>
      <c r="F361" s="189" t="s">
        <v>1532</v>
      </c>
    </row>
    <row r="362" spans="1:6" s="192" customFormat="1" ht="75" x14ac:dyDescent="0.25">
      <c r="A362" s="39">
        <v>357</v>
      </c>
      <c r="B362" s="194" t="s">
        <v>14</v>
      </c>
      <c r="C362" s="191" t="s">
        <v>14</v>
      </c>
      <c r="D362" s="16" t="s">
        <v>960</v>
      </c>
      <c r="E362" s="8" t="s">
        <v>1533</v>
      </c>
      <c r="F362" s="188" t="s">
        <v>1513</v>
      </c>
    </row>
    <row r="363" spans="1:6" s="192" customFormat="1" ht="75" x14ac:dyDescent="0.25">
      <c r="A363" s="39">
        <v>358</v>
      </c>
      <c r="B363" s="194" t="s">
        <v>14</v>
      </c>
      <c r="C363" s="191" t="s">
        <v>14</v>
      </c>
      <c r="D363" s="16" t="s">
        <v>1539</v>
      </c>
      <c r="E363" s="8" t="s">
        <v>1534</v>
      </c>
      <c r="F363" s="188" t="s">
        <v>1502</v>
      </c>
    </row>
    <row r="364" spans="1:6" s="192" customFormat="1" ht="75" x14ac:dyDescent="0.25">
      <c r="A364" s="39">
        <v>359</v>
      </c>
      <c r="B364" s="194" t="s">
        <v>14</v>
      </c>
      <c r="C364" s="191" t="s">
        <v>14</v>
      </c>
      <c r="D364" s="16" t="s">
        <v>767</v>
      </c>
      <c r="E364" s="8" t="s">
        <v>770</v>
      </c>
      <c r="F364" s="188" t="s">
        <v>1515</v>
      </c>
    </row>
    <row r="365" spans="1:6" s="192" customFormat="1" ht="60" x14ac:dyDescent="0.25">
      <c r="A365" s="39">
        <v>360</v>
      </c>
      <c r="B365" s="194" t="s">
        <v>14</v>
      </c>
      <c r="C365" s="191" t="s">
        <v>14</v>
      </c>
      <c r="D365" s="16" t="s">
        <v>120</v>
      </c>
      <c r="E365" s="8" t="s">
        <v>121</v>
      </c>
      <c r="F365" s="188" t="s">
        <v>1516</v>
      </c>
    </row>
    <row r="366" spans="1:6" s="192" customFormat="1" ht="75" x14ac:dyDescent="0.25">
      <c r="A366" s="39">
        <v>361</v>
      </c>
      <c r="B366" s="194" t="s">
        <v>14</v>
      </c>
      <c r="C366" s="191" t="s">
        <v>14</v>
      </c>
      <c r="D366" s="16" t="s">
        <v>774</v>
      </c>
      <c r="E366" s="8" t="s">
        <v>1535</v>
      </c>
      <c r="F366" s="188" t="s">
        <v>1517</v>
      </c>
    </row>
    <row r="367" spans="1:6" s="192" customFormat="1" ht="60" x14ac:dyDescent="0.25">
      <c r="A367" s="39">
        <v>362</v>
      </c>
      <c r="B367" s="190" t="s">
        <v>1488</v>
      </c>
      <c r="C367" s="191" t="s">
        <v>1488</v>
      </c>
      <c r="D367" s="16" t="s">
        <v>109</v>
      </c>
      <c r="E367" s="8" t="s">
        <v>1415</v>
      </c>
      <c r="F367" s="188" t="s">
        <v>1518</v>
      </c>
    </row>
    <row r="368" spans="1:6" s="192" customFormat="1" ht="75" x14ac:dyDescent="0.25">
      <c r="A368" s="39">
        <v>363</v>
      </c>
      <c r="B368" s="193" t="s">
        <v>26</v>
      </c>
      <c r="C368" s="191" t="s">
        <v>248</v>
      </c>
      <c r="D368" s="16" t="s">
        <v>1538</v>
      </c>
      <c r="E368" s="8" t="s">
        <v>142</v>
      </c>
      <c r="F368" s="188" t="s">
        <v>1519</v>
      </c>
    </row>
    <row r="369" spans="1:6" s="192" customFormat="1" ht="75" x14ac:dyDescent="0.25">
      <c r="A369" s="39">
        <v>364</v>
      </c>
      <c r="B369" s="193" t="s">
        <v>26</v>
      </c>
      <c r="C369" s="191" t="s">
        <v>248</v>
      </c>
      <c r="D369" s="16" t="s">
        <v>933</v>
      </c>
      <c r="E369" s="8" t="s">
        <v>501</v>
      </c>
      <c r="F369" s="188" t="s">
        <v>1520</v>
      </c>
    </row>
    <row r="370" spans="1:6" s="192" customFormat="1" ht="60" x14ac:dyDescent="0.25">
      <c r="A370" s="39">
        <v>365</v>
      </c>
      <c r="B370" s="194" t="s">
        <v>14</v>
      </c>
      <c r="C370" s="191" t="s">
        <v>14</v>
      </c>
      <c r="D370" s="16" t="s">
        <v>373</v>
      </c>
      <c r="E370" s="8" t="s">
        <v>374</v>
      </c>
      <c r="F370" s="188" t="s">
        <v>1521</v>
      </c>
    </row>
    <row r="371" spans="1:6" s="192" customFormat="1" ht="60" x14ac:dyDescent="0.25">
      <c r="A371" s="39">
        <v>366</v>
      </c>
      <c r="B371" s="194" t="s">
        <v>14</v>
      </c>
      <c r="C371" s="191" t="s">
        <v>14</v>
      </c>
      <c r="D371" s="16" t="s">
        <v>1536</v>
      </c>
      <c r="E371" s="8" t="s">
        <v>195</v>
      </c>
      <c r="F371" s="188" t="s">
        <v>1465</v>
      </c>
    </row>
    <row r="372" spans="1:6" s="192" customFormat="1" ht="60" x14ac:dyDescent="0.25">
      <c r="A372" s="39">
        <v>367</v>
      </c>
      <c r="B372" s="194" t="s">
        <v>14</v>
      </c>
      <c r="C372" s="191" t="s">
        <v>14</v>
      </c>
      <c r="D372" s="16" t="s">
        <v>1537</v>
      </c>
      <c r="E372" s="8" t="s">
        <v>772</v>
      </c>
      <c r="F372" s="188" t="s">
        <v>1523</v>
      </c>
    </row>
    <row r="373" spans="1:6" s="192" customFormat="1" ht="60" x14ac:dyDescent="0.25">
      <c r="A373" s="39">
        <v>368</v>
      </c>
      <c r="B373" s="194" t="s">
        <v>14</v>
      </c>
      <c r="C373" s="191" t="s">
        <v>14</v>
      </c>
      <c r="D373" s="16" t="s">
        <v>275</v>
      </c>
      <c r="E373" s="8" t="s">
        <v>152</v>
      </c>
      <c r="F373" s="188" t="s">
        <v>1524</v>
      </c>
    </row>
    <row r="374" spans="1:6" s="192" customFormat="1" ht="75" x14ac:dyDescent="0.25">
      <c r="A374" s="39">
        <v>369</v>
      </c>
      <c r="B374" s="194" t="s">
        <v>14</v>
      </c>
      <c r="C374" s="191" t="s">
        <v>14</v>
      </c>
      <c r="D374" s="16" t="s">
        <v>15</v>
      </c>
      <c r="E374" s="8" t="s">
        <v>1233</v>
      </c>
      <c r="F374" s="188" t="s">
        <v>1525</v>
      </c>
    </row>
    <row r="375" spans="1:6" s="192" customFormat="1" ht="60" x14ac:dyDescent="0.25">
      <c r="A375" s="39">
        <v>370</v>
      </c>
      <c r="B375" s="194" t="s">
        <v>14</v>
      </c>
      <c r="C375" s="191" t="s">
        <v>14</v>
      </c>
      <c r="D375" s="16" t="s">
        <v>768</v>
      </c>
      <c r="E375" s="8" t="s">
        <v>771</v>
      </c>
      <c r="F375" s="188" t="s">
        <v>1526</v>
      </c>
    </row>
    <row r="376" spans="1:6" s="192" customFormat="1" ht="90" x14ac:dyDescent="0.25">
      <c r="A376" s="39">
        <v>371</v>
      </c>
      <c r="B376" s="194" t="s">
        <v>14</v>
      </c>
      <c r="C376" s="191" t="s">
        <v>14</v>
      </c>
      <c r="D376" s="16" t="s">
        <v>867</v>
      </c>
      <c r="E376" s="8" t="s">
        <v>439</v>
      </c>
      <c r="F376" s="188" t="s">
        <v>1495</v>
      </c>
    </row>
    <row r="377" spans="1:6" s="192" customFormat="1" ht="75" x14ac:dyDescent="0.25">
      <c r="A377" s="39">
        <v>372</v>
      </c>
      <c r="B377" s="193" t="s">
        <v>26</v>
      </c>
      <c r="C377" s="191" t="s">
        <v>248</v>
      </c>
      <c r="D377" s="16" t="s">
        <v>141</v>
      </c>
      <c r="E377" s="8" t="s">
        <v>142</v>
      </c>
      <c r="F377" s="188" t="s">
        <v>1496</v>
      </c>
    </row>
    <row r="378" spans="1:6" s="192" customFormat="1" ht="75" x14ac:dyDescent="0.25">
      <c r="A378" s="39">
        <v>373</v>
      </c>
      <c r="B378" s="194" t="s">
        <v>14</v>
      </c>
      <c r="C378" s="191" t="s">
        <v>14</v>
      </c>
      <c r="D378" s="16" t="s">
        <v>86</v>
      </c>
      <c r="E378" s="8" t="s">
        <v>87</v>
      </c>
      <c r="F378" s="188" t="s">
        <v>1497</v>
      </c>
    </row>
    <row r="379" spans="1:6" s="192" customFormat="1" ht="60" x14ac:dyDescent="0.25">
      <c r="A379" s="39">
        <v>374</v>
      </c>
      <c r="B379" s="194" t="s">
        <v>14</v>
      </c>
      <c r="C379" s="191" t="s">
        <v>14</v>
      </c>
      <c r="D379" s="16" t="s">
        <v>92</v>
      </c>
      <c r="E379" s="8" t="s">
        <v>1529</v>
      </c>
      <c r="F379" s="188" t="s">
        <v>1498</v>
      </c>
    </row>
    <row r="380" spans="1:6" s="192" customFormat="1" ht="60" x14ac:dyDescent="0.25">
      <c r="A380" s="39">
        <v>375</v>
      </c>
      <c r="B380" s="193" t="s">
        <v>26</v>
      </c>
      <c r="C380" s="191" t="s">
        <v>248</v>
      </c>
      <c r="D380" s="16" t="s">
        <v>141</v>
      </c>
      <c r="E380" s="8" t="s">
        <v>78</v>
      </c>
      <c r="F380" s="188" t="s">
        <v>1499</v>
      </c>
    </row>
    <row r="381" spans="1:6" s="192" customFormat="1" ht="75" x14ac:dyDescent="0.25">
      <c r="A381" s="39">
        <v>376</v>
      </c>
      <c r="B381" s="193" t="s">
        <v>1223</v>
      </c>
      <c r="C381" s="191" t="s">
        <v>1222</v>
      </c>
      <c r="D381" s="16" t="s">
        <v>1224</v>
      </c>
      <c r="E381" s="8" t="s">
        <v>1574</v>
      </c>
      <c r="F381" s="188" t="s">
        <v>1567</v>
      </c>
    </row>
    <row r="382" spans="1:6" s="192" customFormat="1" ht="60" x14ac:dyDescent="0.25">
      <c r="A382" s="39">
        <v>377</v>
      </c>
      <c r="B382" s="193" t="s">
        <v>14</v>
      </c>
      <c r="C382" s="191" t="s">
        <v>14</v>
      </c>
      <c r="D382" s="16" t="s">
        <v>388</v>
      </c>
      <c r="E382" s="8" t="s">
        <v>443</v>
      </c>
      <c r="F382" s="188" t="s">
        <v>1590</v>
      </c>
    </row>
    <row r="383" spans="1:6" s="192" customFormat="1" ht="60" x14ac:dyDescent="0.25">
      <c r="A383" s="39">
        <v>378</v>
      </c>
      <c r="B383" s="193" t="s">
        <v>14</v>
      </c>
      <c r="C383" s="191" t="s">
        <v>14</v>
      </c>
      <c r="D383" s="16" t="s">
        <v>917</v>
      </c>
      <c r="E383" s="8" t="s">
        <v>1599</v>
      </c>
      <c r="F383" s="188" t="s">
        <v>1591</v>
      </c>
    </row>
    <row r="384" spans="1:6" s="192" customFormat="1" ht="60" x14ac:dyDescent="0.25">
      <c r="A384" s="39">
        <v>379</v>
      </c>
      <c r="B384" s="194" t="s">
        <v>14</v>
      </c>
      <c r="C384" s="191" t="s">
        <v>14</v>
      </c>
      <c r="D384" s="16" t="s">
        <v>65</v>
      </c>
      <c r="E384" s="8" t="s">
        <v>943</v>
      </c>
      <c r="F384" s="188" t="s">
        <v>1610</v>
      </c>
    </row>
    <row r="385" spans="1:6" s="192" customFormat="1" ht="75" x14ac:dyDescent="0.25">
      <c r="A385" s="39">
        <v>380</v>
      </c>
      <c r="B385" s="194" t="s">
        <v>14</v>
      </c>
      <c r="C385" s="191" t="s">
        <v>14</v>
      </c>
      <c r="D385" s="16" t="s">
        <v>65</v>
      </c>
      <c r="E385" s="8" t="s">
        <v>1027</v>
      </c>
      <c r="F385" s="188" t="s">
        <v>1611</v>
      </c>
    </row>
    <row r="386" spans="1:6" s="192" customFormat="1" ht="75" x14ac:dyDescent="0.25">
      <c r="A386" s="39">
        <v>381</v>
      </c>
      <c r="B386" s="194" t="s">
        <v>14</v>
      </c>
      <c r="C386" s="191" t="s">
        <v>14</v>
      </c>
      <c r="D386" s="16" t="s">
        <v>1250</v>
      </c>
      <c r="E386" s="8" t="s">
        <v>1252</v>
      </c>
      <c r="F386" s="188" t="s">
        <v>1612</v>
      </c>
    </row>
    <row r="387" spans="1:6" s="192" customFormat="1" ht="75" x14ac:dyDescent="0.25">
      <c r="A387" s="39">
        <v>382</v>
      </c>
      <c r="B387" s="194" t="s">
        <v>14</v>
      </c>
      <c r="C387" s="191" t="s">
        <v>14</v>
      </c>
      <c r="D387" s="16" t="s">
        <v>151</v>
      </c>
      <c r="E387" s="8" t="s">
        <v>447</v>
      </c>
      <c r="F387" s="188" t="s">
        <v>1613</v>
      </c>
    </row>
    <row r="388" spans="1:6" s="192" customFormat="1" ht="75" x14ac:dyDescent="0.25">
      <c r="A388" s="39">
        <v>383</v>
      </c>
      <c r="B388" s="194" t="s">
        <v>14</v>
      </c>
      <c r="C388" s="191" t="s">
        <v>14</v>
      </c>
      <c r="D388" s="16" t="s">
        <v>768</v>
      </c>
      <c r="E388" s="8" t="s">
        <v>771</v>
      </c>
      <c r="F388" s="188" t="s">
        <v>1615</v>
      </c>
    </row>
    <row r="389" spans="1:6" s="192" customFormat="1" ht="75" x14ac:dyDescent="0.25">
      <c r="A389" s="39">
        <v>384</v>
      </c>
      <c r="B389" s="194" t="s">
        <v>14</v>
      </c>
      <c r="C389" s="191" t="s">
        <v>14</v>
      </c>
      <c r="D389" s="16" t="s">
        <v>887</v>
      </c>
      <c r="E389" s="8" t="s">
        <v>722</v>
      </c>
      <c r="F389" s="188" t="s">
        <v>1616</v>
      </c>
    </row>
    <row r="390" spans="1:6" s="192" customFormat="1" ht="75" x14ac:dyDescent="0.25">
      <c r="A390" s="39">
        <v>385</v>
      </c>
      <c r="B390" s="194" t="s">
        <v>14</v>
      </c>
      <c r="C390" s="191" t="s">
        <v>14</v>
      </c>
      <c r="D390" s="16" t="s">
        <v>65</v>
      </c>
      <c r="E390" s="8" t="s">
        <v>1028</v>
      </c>
      <c r="F390" s="188" t="s">
        <v>1617</v>
      </c>
    </row>
    <row r="391" spans="1:6" s="192" customFormat="1" ht="75" x14ac:dyDescent="0.25">
      <c r="A391" s="39">
        <v>386</v>
      </c>
      <c r="B391" s="194" t="s">
        <v>14</v>
      </c>
      <c r="C391" s="191" t="s">
        <v>14</v>
      </c>
      <c r="D391" s="16" t="s">
        <v>1020</v>
      </c>
      <c r="E391" s="8" t="s">
        <v>1029</v>
      </c>
      <c r="F391" s="188" t="s">
        <v>1618</v>
      </c>
    </row>
    <row r="392" spans="1:6" s="192" customFormat="1" ht="60" x14ac:dyDescent="0.25">
      <c r="A392" s="39">
        <v>387</v>
      </c>
      <c r="B392" s="194" t="s">
        <v>14</v>
      </c>
      <c r="C392" s="191" t="s">
        <v>14</v>
      </c>
      <c r="D392" s="16" t="s">
        <v>65</v>
      </c>
      <c r="E392" s="8" t="s">
        <v>1375</v>
      </c>
      <c r="F392" s="188" t="s">
        <v>1619</v>
      </c>
    </row>
    <row r="393" spans="1:6" s="192" customFormat="1" ht="75" x14ac:dyDescent="0.25">
      <c r="A393" s="39">
        <v>388</v>
      </c>
      <c r="B393" s="194" t="s">
        <v>14</v>
      </c>
      <c r="C393" s="191" t="s">
        <v>14</v>
      </c>
      <c r="D393" s="16" t="s">
        <v>65</v>
      </c>
      <c r="E393" s="8" t="s">
        <v>776</v>
      </c>
      <c r="F393" s="188" t="s">
        <v>1620</v>
      </c>
    </row>
    <row r="394" spans="1:6" s="192" customFormat="1" ht="75" x14ac:dyDescent="0.25">
      <c r="A394" s="39">
        <v>389</v>
      </c>
      <c r="B394" s="194" t="s">
        <v>14</v>
      </c>
      <c r="C394" s="191" t="s">
        <v>14</v>
      </c>
      <c r="D394" s="16" t="s">
        <v>1016</v>
      </c>
      <c r="E394" s="8" t="s">
        <v>1021</v>
      </c>
      <c r="F394" s="188" t="s">
        <v>1621</v>
      </c>
    </row>
    <row r="395" spans="1:6" s="192" customFormat="1" ht="75" x14ac:dyDescent="0.25">
      <c r="A395" s="39">
        <v>390</v>
      </c>
      <c r="B395" s="194" t="s">
        <v>14</v>
      </c>
      <c r="C395" s="191" t="s">
        <v>14</v>
      </c>
      <c r="D395" s="16" t="s">
        <v>15</v>
      </c>
      <c r="E395" s="8" t="s">
        <v>16</v>
      </c>
      <c r="F395" s="188" t="s">
        <v>1646</v>
      </c>
    </row>
    <row r="396" spans="1:6" s="192" customFormat="1" ht="75" x14ac:dyDescent="0.25">
      <c r="A396" s="39">
        <v>391</v>
      </c>
      <c r="B396" s="194" t="s">
        <v>14</v>
      </c>
      <c r="C396" s="191" t="s">
        <v>14</v>
      </c>
      <c r="D396" s="16" t="s">
        <v>1020</v>
      </c>
      <c r="E396" s="8" t="s">
        <v>241</v>
      </c>
      <c r="F396" s="188" t="s">
        <v>1647</v>
      </c>
    </row>
    <row r="397" spans="1:6" s="192" customFormat="1" ht="75" x14ac:dyDescent="0.25">
      <c r="A397" s="39">
        <v>392</v>
      </c>
      <c r="B397" s="194" t="s">
        <v>14</v>
      </c>
      <c r="C397" s="191" t="s">
        <v>14</v>
      </c>
      <c r="D397" s="16" t="s">
        <v>151</v>
      </c>
      <c r="E397" s="8" t="s">
        <v>152</v>
      </c>
      <c r="F397" s="188" t="s">
        <v>1648</v>
      </c>
    </row>
    <row r="398" spans="1:6" s="192" customFormat="1" ht="60" x14ac:dyDescent="0.25">
      <c r="A398" s="39">
        <v>393</v>
      </c>
      <c r="B398" s="194" t="s">
        <v>14</v>
      </c>
      <c r="C398" s="191" t="s">
        <v>14</v>
      </c>
      <c r="D398" s="16" t="s">
        <v>774</v>
      </c>
      <c r="E398" s="8" t="s">
        <v>218</v>
      </c>
      <c r="F398" s="188" t="s">
        <v>1614</v>
      </c>
    </row>
    <row r="399" spans="1:6" s="192" customFormat="1" ht="75" x14ac:dyDescent="0.25">
      <c r="A399" s="39">
        <v>394</v>
      </c>
      <c r="B399" s="194" t="s">
        <v>14</v>
      </c>
      <c r="C399" s="191" t="s">
        <v>14</v>
      </c>
      <c r="D399" s="16" t="s">
        <v>1012</v>
      </c>
      <c r="E399" s="8" t="s">
        <v>918</v>
      </c>
      <c r="F399" s="188" t="s">
        <v>1652</v>
      </c>
    </row>
    <row r="400" spans="1:6" s="192" customFormat="1" ht="75" x14ac:dyDescent="0.25">
      <c r="A400" s="39">
        <v>395</v>
      </c>
      <c r="B400" s="194" t="s">
        <v>14</v>
      </c>
      <c r="C400" s="191" t="s">
        <v>14</v>
      </c>
      <c r="D400" s="16" t="s">
        <v>252</v>
      </c>
      <c r="E400" s="8" t="s">
        <v>253</v>
      </c>
      <c r="F400" s="188" t="s">
        <v>1662</v>
      </c>
    </row>
    <row r="401" spans="1:6" s="192" customFormat="1" ht="60" x14ac:dyDescent="0.25">
      <c r="A401" s="39">
        <v>396</v>
      </c>
      <c r="B401" s="194" t="s">
        <v>14</v>
      </c>
      <c r="C401" s="191" t="s">
        <v>14</v>
      </c>
      <c r="D401" s="16" t="s">
        <v>92</v>
      </c>
      <c r="E401" s="8" t="s">
        <v>405</v>
      </c>
      <c r="F401" s="188" t="s">
        <v>1663</v>
      </c>
    </row>
    <row r="402" spans="1:6" s="192" customFormat="1" ht="75" x14ac:dyDescent="0.25">
      <c r="A402" s="39">
        <v>397</v>
      </c>
      <c r="B402" s="194" t="s">
        <v>14</v>
      </c>
      <c r="C402" s="191" t="s">
        <v>14</v>
      </c>
      <c r="D402" s="16" t="s">
        <v>872</v>
      </c>
      <c r="E402" s="8" t="s">
        <v>458</v>
      </c>
      <c r="F402" s="188" t="s">
        <v>1664</v>
      </c>
    </row>
    <row r="403" spans="1:6" s="192" customFormat="1" ht="60" x14ac:dyDescent="0.25">
      <c r="A403" s="39">
        <v>398</v>
      </c>
      <c r="B403" s="194" t="s">
        <v>14</v>
      </c>
      <c r="C403" s="191" t="s">
        <v>14</v>
      </c>
      <c r="D403" s="16" t="s">
        <v>1701</v>
      </c>
      <c r="E403" s="8" t="s">
        <v>434</v>
      </c>
      <c r="F403" s="188" t="s">
        <v>1665</v>
      </c>
    </row>
    <row r="404" spans="1:6" s="192" customFormat="1" ht="75" x14ac:dyDescent="0.25">
      <c r="A404" s="39">
        <v>399</v>
      </c>
      <c r="B404" s="193" t="s">
        <v>1223</v>
      </c>
      <c r="C404" s="191" t="s">
        <v>1222</v>
      </c>
      <c r="D404" s="16" t="s">
        <v>1711</v>
      </c>
      <c r="E404" s="8" t="s">
        <v>393</v>
      </c>
      <c r="F404" s="188" t="s">
        <v>1666</v>
      </c>
    </row>
    <row r="405" spans="1:6" s="192" customFormat="1" ht="75" x14ac:dyDescent="0.25">
      <c r="A405" s="39">
        <v>400</v>
      </c>
      <c r="B405" s="194" t="s">
        <v>14</v>
      </c>
      <c r="C405" s="191" t="s">
        <v>14</v>
      </c>
      <c r="D405" s="16" t="s">
        <v>65</v>
      </c>
      <c r="E405" s="8" t="s">
        <v>1254</v>
      </c>
      <c r="F405" s="188" t="s">
        <v>1668</v>
      </c>
    </row>
    <row r="406" spans="1:6" s="192" customFormat="1" ht="75" x14ac:dyDescent="0.25">
      <c r="A406" s="39">
        <v>401</v>
      </c>
      <c r="B406" s="194" t="s">
        <v>14</v>
      </c>
      <c r="C406" s="191" t="s">
        <v>14</v>
      </c>
      <c r="D406" s="16" t="s">
        <v>1573</v>
      </c>
      <c r="E406" s="8" t="s">
        <v>470</v>
      </c>
      <c r="F406" s="188" t="s">
        <v>1669</v>
      </c>
    </row>
    <row r="407" spans="1:6" s="192" customFormat="1" ht="60" x14ac:dyDescent="0.25">
      <c r="A407" s="39">
        <v>402</v>
      </c>
      <c r="B407" s="193" t="s">
        <v>248</v>
      </c>
      <c r="C407" s="193" t="s">
        <v>248</v>
      </c>
      <c r="D407" s="16" t="s">
        <v>141</v>
      </c>
      <c r="E407" s="8" t="s">
        <v>213</v>
      </c>
      <c r="F407" s="188" t="s">
        <v>1670</v>
      </c>
    </row>
    <row r="408" spans="1:6" s="192" customFormat="1" ht="60" x14ac:dyDescent="0.25">
      <c r="A408" s="39">
        <v>403</v>
      </c>
      <c r="B408" s="193" t="s">
        <v>26</v>
      </c>
      <c r="C408" s="193" t="s">
        <v>248</v>
      </c>
      <c r="D408" s="16" t="s">
        <v>141</v>
      </c>
      <c r="E408" s="8" t="s">
        <v>213</v>
      </c>
      <c r="F408" s="188" t="s">
        <v>1670</v>
      </c>
    </row>
    <row r="409" spans="1:6" s="192" customFormat="1" ht="75" x14ac:dyDescent="0.25">
      <c r="A409" s="39">
        <v>404</v>
      </c>
      <c r="B409" s="194" t="s">
        <v>14</v>
      </c>
      <c r="C409" s="191" t="s">
        <v>14</v>
      </c>
      <c r="D409" s="16" t="s">
        <v>65</v>
      </c>
      <c r="E409" s="8" t="s">
        <v>1255</v>
      </c>
      <c r="F409" s="188" t="s">
        <v>1671</v>
      </c>
    </row>
    <row r="410" spans="1:6" s="192" customFormat="1" ht="60" x14ac:dyDescent="0.25">
      <c r="A410" s="39">
        <v>405</v>
      </c>
      <c r="B410" s="193" t="s">
        <v>26</v>
      </c>
      <c r="C410" s="191" t="s">
        <v>283</v>
      </c>
      <c r="D410" s="16" t="s">
        <v>194</v>
      </c>
      <c r="E410" s="8" t="s">
        <v>61</v>
      </c>
      <c r="F410" s="188" t="s">
        <v>1672</v>
      </c>
    </row>
    <row r="411" spans="1:6" s="192" customFormat="1" ht="60" x14ac:dyDescent="0.25">
      <c r="A411" s="39">
        <v>406</v>
      </c>
      <c r="B411" s="194" t="s">
        <v>14</v>
      </c>
      <c r="C411" s="191" t="s">
        <v>14</v>
      </c>
      <c r="D411" s="16" t="s">
        <v>65</v>
      </c>
      <c r="E411" s="8" t="s">
        <v>425</v>
      </c>
      <c r="F411" s="188" t="s">
        <v>1673</v>
      </c>
    </row>
    <row r="412" spans="1:6" s="192" customFormat="1" ht="75" x14ac:dyDescent="0.25">
      <c r="A412" s="39">
        <v>407</v>
      </c>
      <c r="B412" s="193" t="s">
        <v>26</v>
      </c>
      <c r="C412" s="191" t="s">
        <v>248</v>
      </c>
      <c r="D412" s="16" t="s">
        <v>1721</v>
      </c>
      <c r="E412" s="8" t="s">
        <v>78</v>
      </c>
      <c r="F412" s="189" t="s">
        <v>1714</v>
      </c>
    </row>
    <row r="413" spans="1:6" s="192" customFormat="1" ht="60" x14ac:dyDescent="0.25">
      <c r="A413" s="39">
        <v>408</v>
      </c>
      <c r="B413" s="194" t="s">
        <v>14</v>
      </c>
      <c r="C413" s="191" t="s">
        <v>14</v>
      </c>
      <c r="D413" s="16" t="s">
        <v>1701</v>
      </c>
      <c r="E413" s="8" t="s">
        <v>434</v>
      </c>
      <c r="F413" s="188" t="s">
        <v>1677</v>
      </c>
    </row>
    <row r="414" spans="1:6" s="192" customFormat="1" ht="60" x14ac:dyDescent="0.25">
      <c r="A414" s="39">
        <v>409</v>
      </c>
      <c r="B414" s="194" t="s">
        <v>14</v>
      </c>
      <c r="C414" s="191" t="s">
        <v>14</v>
      </c>
      <c r="D414" s="16" t="s">
        <v>1720</v>
      </c>
      <c r="E414" s="8" t="s">
        <v>203</v>
      </c>
      <c r="F414" s="188" t="s">
        <v>1678</v>
      </c>
    </row>
    <row r="415" spans="1:6" s="192" customFormat="1" ht="75" x14ac:dyDescent="0.25">
      <c r="A415" s="39">
        <v>410</v>
      </c>
      <c r="B415" s="194" t="s">
        <v>14</v>
      </c>
      <c r="C415" s="191" t="s">
        <v>14</v>
      </c>
      <c r="D415" s="16" t="s">
        <v>15</v>
      </c>
      <c r="E415" s="8" t="s">
        <v>1436</v>
      </c>
      <c r="F415" s="188" t="s">
        <v>1679</v>
      </c>
    </row>
    <row r="416" spans="1:6" s="192" customFormat="1" ht="75" x14ac:dyDescent="0.25">
      <c r="A416" s="39">
        <v>411</v>
      </c>
      <c r="B416" s="194" t="s">
        <v>14</v>
      </c>
      <c r="C416" s="191" t="s">
        <v>14</v>
      </c>
      <c r="D416" s="16" t="s">
        <v>65</v>
      </c>
      <c r="E416" s="8" t="s">
        <v>419</v>
      </c>
      <c r="F416" s="188" t="s">
        <v>1503</v>
      </c>
    </row>
    <row r="417" spans="1:6" s="192" customFormat="1" ht="75" x14ac:dyDescent="0.25">
      <c r="A417" s="39">
        <v>412</v>
      </c>
      <c r="B417" s="194" t="s">
        <v>14</v>
      </c>
      <c r="C417" s="191" t="s">
        <v>14</v>
      </c>
      <c r="D417" s="16" t="s">
        <v>55</v>
      </c>
      <c r="E417" s="8" t="s">
        <v>56</v>
      </c>
      <c r="F417" s="188" t="s">
        <v>1680</v>
      </c>
    </row>
    <row r="418" spans="1:6" s="192" customFormat="1" ht="60" x14ac:dyDescent="0.25">
      <c r="A418" s="39">
        <v>413</v>
      </c>
      <c r="B418" s="194" t="s">
        <v>14</v>
      </c>
      <c r="C418" s="191" t="s">
        <v>14</v>
      </c>
      <c r="D418" s="16" t="s">
        <v>65</v>
      </c>
      <c r="E418" s="8" t="s">
        <v>881</v>
      </c>
      <c r="F418" s="188" t="s">
        <v>1407</v>
      </c>
    </row>
    <row r="419" spans="1:6" s="192" customFormat="1" ht="60" x14ac:dyDescent="0.25">
      <c r="A419" s="39">
        <v>414</v>
      </c>
      <c r="B419" s="194" t="s">
        <v>14</v>
      </c>
      <c r="C419" s="191" t="s">
        <v>14</v>
      </c>
      <c r="D419" s="16" t="s">
        <v>1699</v>
      </c>
      <c r="E419" s="8" t="s">
        <v>1700</v>
      </c>
      <c r="F419" s="188" t="s">
        <v>1683</v>
      </c>
    </row>
    <row r="420" spans="1:6" s="192" customFormat="1" ht="75" x14ac:dyDescent="0.25">
      <c r="A420" s="39">
        <v>415</v>
      </c>
      <c r="B420" s="194" t="s">
        <v>14</v>
      </c>
      <c r="C420" s="191" t="s">
        <v>14</v>
      </c>
      <c r="D420" s="16" t="s">
        <v>1695</v>
      </c>
      <c r="E420" s="8" t="s">
        <v>501</v>
      </c>
      <c r="F420" s="188" t="s">
        <v>1685</v>
      </c>
    </row>
    <row r="421" spans="1:6" s="192" customFormat="1" ht="75" x14ac:dyDescent="0.25">
      <c r="A421" s="39">
        <v>416</v>
      </c>
      <c r="B421" s="194" t="s">
        <v>14</v>
      </c>
      <c r="C421" s="191" t="s">
        <v>14</v>
      </c>
      <c r="D421" s="16" t="s">
        <v>65</v>
      </c>
      <c r="E421" s="8" t="s">
        <v>885</v>
      </c>
      <c r="F421" s="188" t="s">
        <v>1686</v>
      </c>
    </row>
    <row r="422" spans="1:6" s="192" customFormat="1" ht="60" x14ac:dyDescent="0.25">
      <c r="A422" s="39">
        <v>417</v>
      </c>
      <c r="B422" s="10" t="s">
        <v>26</v>
      </c>
      <c r="C422" s="191" t="s">
        <v>27</v>
      </c>
      <c r="D422" s="16" t="s">
        <v>141</v>
      </c>
      <c r="E422" s="8" t="s">
        <v>142</v>
      </c>
      <c r="F422" s="188" t="s">
        <v>1689</v>
      </c>
    </row>
    <row r="423" spans="1:6" s="192" customFormat="1" ht="60" x14ac:dyDescent="0.25">
      <c r="A423" s="39">
        <v>418</v>
      </c>
      <c r="B423" s="194" t="s">
        <v>14</v>
      </c>
      <c r="C423" s="191" t="s">
        <v>14</v>
      </c>
      <c r="D423" s="16" t="s">
        <v>1720</v>
      </c>
      <c r="E423" s="8" t="s">
        <v>203</v>
      </c>
      <c r="F423" s="188" t="s">
        <v>1690</v>
      </c>
    </row>
    <row r="424" spans="1:6" s="192" customFormat="1" ht="75" x14ac:dyDescent="0.25">
      <c r="A424" s="39">
        <v>419</v>
      </c>
      <c r="B424" s="194" t="s">
        <v>14</v>
      </c>
      <c r="C424" s="191" t="s">
        <v>14</v>
      </c>
      <c r="D424" s="16" t="s">
        <v>1435</v>
      </c>
      <c r="E424" s="8" t="s">
        <v>1437</v>
      </c>
      <c r="F424" s="188" t="s">
        <v>1691</v>
      </c>
    </row>
    <row r="425" spans="1:6" s="192" customFormat="1" ht="75" x14ac:dyDescent="0.25">
      <c r="A425" s="39">
        <v>420</v>
      </c>
      <c r="B425" s="194" t="s">
        <v>14</v>
      </c>
      <c r="C425" s="191" t="s">
        <v>14</v>
      </c>
      <c r="D425" s="16" t="s">
        <v>1251</v>
      </c>
      <c r="E425" s="8" t="s">
        <v>458</v>
      </c>
      <c r="F425" s="188" t="s">
        <v>1692</v>
      </c>
    </row>
    <row r="426" spans="1:6" s="192" customFormat="1" ht="75" x14ac:dyDescent="0.25">
      <c r="A426" s="39">
        <v>421</v>
      </c>
      <c r="B426" s="194" t="s">
        <v>14</v>
      </c>
      <c r="C426" s="191" t="s">
        <v>14</v>
      </c>
      <c r="D426" s="16" t="s">
        <v>65</v>
      </c>
      <c r="E426" s="8" t="s">
        <v>1715</v>
      </c>
      <c r="F426" s="188" t="s">
        <v>1693</v>
      </c>
    </row>
    <row r="427" spans="1:6" s="192" customFormat="1" ht="75" x14ac:dyDescent="0.25">
      <c r="A427" s="39">
        <v>422</v>
      </c>
      <c r="B427" s="194" t="s">
        <v>14</v>
      </c>
      <c r="C427" s="191" t="s">
        <v>14</v>
      </c>
      <c r="D427" s="16" t="s">
        <v>1695</v>
      </c>
      <c r="E427" s="8" t="s">
        <v>501</v>
      </c>
      <c r="F427" s="188" t="s">
        <v>1684</v>
      </c>
    </row>
    <row r="428" spans="1:6" s="192" customFormat="1" ht="60" x14ac:dyDescent="0.25">
      <c r="A428" s="39">
        <v>423</v>
      </c>
      <c r="B428" s="194" t="s">
        <v>14</v>
      </c>
      <c r="C428" s="191" t="s">
        <v>14</v>
      </c>
      <c r="D428" s="16" t="s">
        <v>1528</v>
      </c>
      <c r="E428" s="8" t="s">
        <v>229</v>
      </c>
      <c r="F428" s="188" t="s">
        <v>1738</v>
      </c>
    </row>
    <row r="429" spans="1:6" s="192" customFormat="1" ht="75" x14ac:dyDescent="0.25">
      <c r="A429" s="39">
        <v>424</v>
      </c>
      <c r="B429" s="194" t="s">
        <v>14</v>
      </c>
      <c r="C429" s="191" t="s">
        <v>14</v>
      </c>
      <c r="D429" s="16" t="s">
        <v>1018</v>
      </c>
      <c r="E429" s="8" t="s">
        <v>1024</v>
      </c>
      <c r="F429" s="188" t="s">
        <v>1739</v>
      </c>
    </row>
    <row r="430" spans="1:6" s="192" customFormat="1" ht="90" x14ac:dyDescent="0.25">
      <c r="A430" s="39">
        <v>425</v>
      </c>
      <c r="B430" s="194" t="s">
        <v>14</v>
      </c>
      <c r="C430" s="191" t="s">
        <v>14</v>
      </c>
      <c r="D430" s="16" t="s">
        <v>867</v>
      </c>
      <c r="E430" s="8" t="s">
        <v>439</v>
      </c>
      <c r="F430" s="188" t="s">
        <v>1740</v>
      </c>
    </row>
    <row r="431" spans="1:6" s="192" customFormat="1" ht="75" x14ac:dyDescent="0.25">
      <c r="A431" s="39">
        <v>426</v>
      </c>
      <c r="B431" s="194" t="s">
        <v>14</v>
      </c>
      <c r="C431" s="191" t="s">
        <v>14</v>
      </c>
      <c r="D431" s="16" t="s">
        <v>1017</v>
      </c>
      <c r="E431" s="8" t="s">
        <v>1574</v>
      </c>
      <c r="F431" s="188" t="s">
        <v>1741</v>
      </c>
    </row>
    <row r="432" spans="1:6" s="192" customFormat="1" ht="60" x14ac:dyDescent="0.25">
      <c r="A432" s="39">
        <v>427</v>
      </c>
      <c r="B432" s="194" t="s">
        <v>14</v>
      </c>
      <c r="C432" s="191" t="s">
        <v>14</v>
      </c>
      <c r="D432" s="16" t="s">
        <v>271</v>
      </c>
      <c r="E432" s="8" t="s">
        <v>405</v>
      </c>
      <c r="F432" s="188" t="s">
        <v>1742</v>
      </c>
    </row>
    <row r="433" spans="1:6" s="192" customFormat="1" ht="60" x14ac:dyDescent="0.25">
      <c r="A433" s="39">
        <v>428</v>
      </c>
      <c r="B433" s="194" t="s">
        <v>14</v>
      </c>
      <c r="C433" s="191" t="s">
        <v>14</v>
      </c>
      <c r="D433" s="16" t="s">
        <v>180</v>
      </c>
      <c r="E433" s="8" t="s">
        <v>181</v>
      </c>
      <c r="F433" s="188" t="s">
        <v>1743</v>
      </c>
    </row>
    <row r="434" spans="1:6" s="192" customFormat="1" ht="60" x14ac:dyDescent="0.25">
      <c r="A434" s="39">
        <v>429</v>
      </c>
      <c r="B434" s="193" t="s">
        <v>14</v>
      </c>
      <c r="C434" s="191" t="s">
        <v>14</v>
      </c>
      <c r="D434" s="16" t="s">
        <v>388</v>
      </c>
      <c r="E434" s="8" t="s">
        <v>1013</v>
      </c>
      <c r="F434" s="188" t="s">
        <v>1744</v>
      </c>
    </row>
    <row r="435" spans="1:6" s="192" customFormat="1" ht="75" x14ac:dyDescent="0.25">
      <c r="A435" s="39">
        <v>430</v>
      </c>
      <c r="B435" s="193" t="s">
        <v>14</v>
      </c>
      <c r="C435" s="191" t="s">
        <v>14</v>
      </c>
      <c r="D435" s="16" t="s">
        <v>1537</v>
      </c>
      <c r="E435" s="8" t="s">
        <v>772</v>
      </c>
      <c r="F435" s="188" t="s">
        <v>1745</v>
      </c>
    </row>
    <row r="436" spans="1:6" s="192" customFormat="1" ht="75" x14ac:dyDescent="0.25">
      <c r="A436" s="39">
        <v>431</v>
      </c>
      <c r="B436" s="193" t="s">
        <v>14</v>
      </c>
      <c r="C436" s="191" t="s">
        <v>14</v>
      </c>
      <c r="D436" s="16" t="s">
        <v>1267</v>
      </c>
      <c r="E436" s="8" t="s">
        <v>907</v>
      </c>
      <c r="F436" s="188" t="s">
        <v>1746</v>
      </c>
    </row>
    <row r="437" spans="1:6" s="192" customFormat="1" ht="75" x14ac:dyDescent="0.25">
      <c r="A437" s="39">
        <v>432</v>
      </c>
      <c r="B437" s="193" t="s">
        <v>14</v>
      </c>
      <c r="C437" s="191" t="s">
        <v>14</v>
      </c>
      <c r="D437" s="16" t="s">
        <v>1528</v>
      </c>
      <c r="E437" s="8" t="s">
        <v>229</v>
      </c>
      <c r="F437" s="188" t="s">
        <v>1747</v>
      </c>
    </row>
    <row r="438" spans="1:6" s="192" customFormat="1" ht="75" x14ac:dyDescent="0.25">
      <c r="A438" s="39">
        <v>433</v>
      </c>
      <c r="B438" s="193" t="s">
        <v>14</v>
      </c>
      <c r="C438" s="191" t="s">
        <v>14</v>
      </c>
      <c r="D438" s="16" t="s">
        <v>86</v>
      </c>
      <c r="E438" s="8" t="s">
        <v>87</v>
      </c>
      <c r="F438" s="188" t="s">
        <v>1497</v>
      </c>
    </row>
    <row r="439" spans="1:6" s="192" customFormat="1" ht="60" x14ac:dyDescent="0.25">
      <c r="A439" s="39">
        <v>434</v>
      </c>
      <c r="B439" s="193" t="s">
        <v>26</v>
      </c>
      <c r="C439" s="191" t="s">
        <v>283</v>
      </c>
      <c r="D439" s="16" t="s">
        <v>194</v>
      </c>
      <c r="E439" s="8" t="s">
        <v>1021</v>
      </c>
      <c r="F439" s="188" t="s">
        <v>1748</v>
      </c>
    </row>
    <row r="440" spans="1:6" s="192" customFormat="1" ht="75" x14ac:dyDescent="0.25">
      <c r="A440" s="39">
        <v>435</v>
      </c>
      <c r="B440" s="193" t="s">
        <v>14</v>
      </c>
      <c r="C440" s="191" t="s">
        <v>14</v>
      </c>
      <c r="D440" s="16" t="s">
        <v>1761</v>
      </c>
      <c r="E440" s="8" t="s">
        <v>1022</v>
      </c>
      <c r="F440" s="188" t="s">
        <v>1749</v>
      </c>
    </row>
    <row r="441" spans="1:6" s="192" customFormat="1" ht="60" x14ac:dyDescent="0.25">
      <c r="A441" s="39">
        <v>436</v>
      </c>
      <c r="B441" s="194" t="s">
        <v>14</v>
      </c>
      <c r="C441" s="191" t="s">
        <v>14</v>
      </c>
      <c r="D441" s="16" t="s">
        <v>45</v>
      </c>
      <c r="E441" s="8" t="s">
        <v>510</v>
      </c>
      <c r="F441" s="188" t="s">
        <v>1750</v>
      </c>
    </row>
    <row r="442" spans="1:6" s="192" customFormat="1" ht="60" x14ac:dyDescent="0.25">
      <c r="A442" s="39">
        <v>437</v>
      </c>
      <c r="B442" s="194" t="s">
        <v>14</v>
      </c>
      <c r="C442" s="191" t="s">
        <v>14</v>
      </c>
      <c r="D442" s="16" t="s">
        <v>1020</v>
      </c>
      <c r="E442" s="8" t="s">
        <v>1755</v>
      </c>
      <c r="F442" s="188" t="s">
        <v>1751</v>
      </c>
    </row>
    <row r="443" spans="1:6" s="192" customFormat="1" ht="60" x14ac:dyDescent="0.25">
      <c r="A443" s="39">
        <v>438</v>
      </c>
      <c r="B443" s="10" t="s">
        <v>26</v>
      </c>
      <c r="C443" s="191" t="s">
        <v>27</v>
      </c>
      <c r="D443" s="16" t="s">
        <v>1757</v>
      </c>
      <c r="E443" s="8" t="s">
        <v>1021</v>
      </c>
      <c r="F443" s="188" t="s">
        <v>1752</v>
      </c>
    </row>
    <row r="444" spans="1:6" s="192" customFormat="1" ht="60" x14ac:dyDescent="0.25">
      <c r="A444" s="39">
        <v>439</v>
      </c>
      <c r="B444" s="194" t="s">
        <v>14</v>
      </c>
      <c r="C444" s="191" t="s">
        <v>14</v>
      </c>
      <c r="D444" s="16" t="s">
        <v>774</v>
      </c>
      <c r="E444" s="8" t="s">
        <v>1799</v>
      </c>
      <c r="F444" s="188" t="s">
        <v>1770</v>
      </c>
    </row>
    <row r="445" spans="1:6" s="192" customFormat="1" ht="60" x14ac:dyDescent="0.25">
      <c r="A445" s="39">
        <v>440</v>
      </c>
      <c r="B445" s="194" t="s">
        <v>14</v>
      </c>
      <c r="C445" s="191" t="s">
        <v>14</v>
      </c>
      <c r="D445" s="16" t="s">
        <v>60</v>
      </c>
      <c r="E445" s="8" t="s">
        <v>56</v>
      </c>
      <c r="F445" s="188" t="s">
        <v>1771</v>
      </c>
    </row>
    <row r="446" spans="1:6" s="192" customFormat="1" ht="75" x14ac:dyDescent="0.25">
      <c r="A446" s="39">
        <v>441</v>
      </c>
      <c r="B446" s="194" t="s">
        <v>14</v>
      </c>
      <c r="C446" s="191" t="s">
        <v>14</v>
      </c>
      <c r="D446" s="16" t="s">
        <v>1031</v>
      </c>
      <c r="E446" s="8" t="s">
        <v>1015</v>
      </c>
      <c r="F446" s="188" t="s">
        <v>1772</v>
      </c>
    </row>
    <row r="447" spans="1:6" s="192" customFormat="1" ht="60" x14ac:dyDescent="0.25">
      <c r="A447" s="39">
        <v>442</v>
      </c>
      <c r="B447" s="194" t="s">
        <v>14</v>
      </c>
      <c r="C447" s="191" t="s">
        <v>14</v>
      </c>
      <c r="D447" s="16" t="s">
        <v>180</v>
      </c>
      <c r="E447" s="8" t="s">
        <v>241</v>
      </c>
      <c r="F447" s="188" t="s">
        <v>1773</v>
      </c>
    </row>
    <row r="448" spans="1:6" s="192" customFormat="1" ht="60" x14ac:dyDescent="0.25">
      <c r="A448" s="39">
        <v>443</v>
      </c>
      <c r="B448" s="194" t="s">
        <v>14</v>
      </c>
      <c r="C448" s="191" t="s">
        <v>14</v>
      </c>
      <c r="D448" s="16" t="s">
        <v>1795</v>
      </c>
      <c r="E448" s="8" t="s">
        <v>142</v>
      </c>
      <c r="F448" s="188" t="s">
        <v>1774</v>
      </c>
    </row>
    <row r="449" spans="1:6" s="192" customFormat="1" ht="45" x14ac:dyDescent="0.25">
      <c r="A449" s="39">
        <v>444</v>
      </c>
      <c r="B449" s="194" t="s">
        <v>14</v>
      </c>
      <c r="C449" s="191" t="s">
        <v>14</v>
      </c>
      <c r="D449" s="16" t="s">
        <v>322</v>
      </c>
      <c r="E449" s="8" t="s">
        <v>148</v>
      </c>
      <c r="F449" s="188" t="s">
        <v>1916</v>
      </c>
    </row>
    <row r="450" spans="1:6" s="192" customFormat="1" ht="60" x14ac:dyDescent="0.25">
      <c r="A450" s="39">
        <v>445</v>
      </c>
      <c r="B450" s="194" t="s">
        <v>14</v>
      </c>
      <c r="C450" s="191" t="s">
        <v>14</v>
      </c>
      <c r="D450" s="16" t="s">
        <v>1789</v>
      </c>
      <c r="E450" s="8" t="s">
        <v>203</v>
      </c>
      <c r="F450" s="188" t="s">
        <v>1778</v>
      </c>
    </row>
    <row r="451" spans="1:6" s="192" customFormat="1" ht="75" x14ac:dyDescent="0.25">
      <c r="A451" s="39">
        <v>446</v>
      </c>
      <c r="B451" s="193" t="s">
        <v>14</v>
      </c>
      <c r="C451" s="191" t="s">
        <v>14</v>
      </c>
      <c r="D451" s="16" t="s">
        <v>1757</v>
      </c>
      <c r="E451" s="8" t="s">
        <v>56</v>
      </c>
      <c r="F451" s="188" t="s">
        <v>1779</v>
      </c>
    </row>
    <row r="452" spans="1:6" s="192" customFormat="1" ht="75" x14ac:dyDescent="0.25">
      <c r="A452" s="39">
        <v>447</v>
      </c>
      <c r="B452" s="190" t="s">
        <v>14</v>
      </c>
      <c r="C452" s="191" t="s">
        <v>14</v>
      </c>
      <c r="D452" s="16" t="s">
        <v>114</v>
      </c>
      <c r="E452" s="8" t="s">
        <v>115</v>
      </c>
      <c r="F452" s="188" t="s">
        <v>1780</v>
      </c>
    </row>
    <row r="453" spans="1:6" s="192" customFormat="1" ht="75" x14ac:dyDescent="0.25">
      <c r="A453" s="39">
        <v>448</v>
      </c>
      <c r="B453" s="190" t="s">
        <v>14</v>
      </c>
      <c r="C453" s="191" t="s">
        <v>14</v>
      </c>
      <c r="D453" s="16" t="s">
        <v>65</v>
      </c>
      <c r="E453" s="8" t="s">
        <v>1413</v>
      </c>
      <c r="F453" s="188" t="s">
        <v>1781</v>
      </c>
    </row>
    <row r="454" spans="1:6" s="192" customFormat="1" ht="90" x14ac:dyDescent="0.25">
      <c r="A454" s="39">
        <v>449</v>
      </c>
      <c r="B454" s="194" t="s">
        <v>14</v>
      </c>
      <c r="C454" s="191" t="s">
        <v>14</v>
      </c>
      <c r="D454" s="16" t="s">
        <v>768</v>
      </c>
      <c r="E454" s="8" t="s">
        <v>771</v>
      </c>
      <c r="F454" s="188" t="s">
        <v>1782</v>
      </c>
    </row>
    <row r="455" spans="1:6" s="192" customFormat="1" ht="75" x14ac:dyDescent="0.25">
      <c r="A455" s="39">
        <v>450</v>
      </c>
      <c r="B455" s="194" t="s">
        <v>14</v>
      </c>
      <c r="C455" s="191" t="s">
        <v>14</v>
      </c>
      <c r="D455" s="16" t="s">
        <v>872</v>
      </c>
      <c r="E455" s="8" t="s">
        <v>458</v>
      </c>
      <c r="F455" s="188" t="s">
        <v>1783</v>
      </c>
    </row>
    <row r="456" spans="1:6" s="192" customFormat="1" ht="60" x14ac:dyDescent="0.25">
      <c r="A456" s="39">
        <v>451</v>
      </c>
      <c r="B456" s="190" t="s">
        <v>14</v>
      </c>
      <c r="C456" s="191" t="s">
        <v>14</v>
      </c>
      <c r="D456" s="16" t="s">
        <v>1017</v>
      </c>
      <c r="E456" s="8" t="s">
        <v>1264</v>
      </c>
      <c r="F456" s="188" t="s">
        <v>1784</v>
      </c>
    </row>
    <row r="457" spans="1:6" s="192" customFormat="1" ht="75" x14ac:dyDescent="0.25">
      <c r="A457" s="39">
        <v>452</v>
      </c>
      <c r="B457" s="194" t="s">
        <v>14</v>
      </c>
      <c r="C457" s="191" t="s">
        <v>14</v>
      </c>
      <c r="D457" s="16" t="s">
        <v>1536</v>
      </c>
      <c r="E457" s="8" t="s">
        <v>195</v>
      </c>
      <c r="F457" s="188" t="s">
        <v>1785</v>
      </c>
    </row>
    <row r="458" spans="1:6" s="192" customFormat="1" ht="60" x14ac:dyDescent="0.25">
      <c r="A458" s="39">
        <v>453</v>
      </c>
      <c r="B458" s="194" t="s">
        <v>26</v>
      </c>
      <c r="C458" s="191" t="s">
        <v>1801</v>
      </c>
      <c r="D458" s="16" t="s">
        <v>1802</v>
      </c>
      <c r="E458" s="8" t="s">
        <v>1021</v>
      </c>
      <c r="F458" s="188" t="s">
        <v>1786</v>
      </c>
    </row>
    <row r="459" spans="1:6" s="192" customFormat="1" ht="60" x14ac:dyDescent="0.25">
      <c r="A459" s="39">
        <v>454</v>
      </c>
      <c r="B459" s="194" t="s">
        <v>26</v>
      </c>
      <c r="C459" s="191" t="s">
        <v>283</v>
      </c>
      <c r="D459" s="16" t="s">
        <v>194</v>
      </c>
      <c r="E459" s="8" t="s">
        <v>1021</v>
      </c>
      <c r="F459" s="188" t="s">
        <v>1791</v>
      </c>
    </row>
    <row r="460" spans="1:6" s="192" customFormat="1" ht="75" x14ac:dyDescent="0.25">
      <c r="A460" s="39">
        <v>455</v>
      </c>
      <c r="B460" s="194" t="s">
        <v>14</v>
      </c>
      <c r="C460" s="191" t="s">
        <v>14</v>
      </c>
      <c r="D460" s="16" t="s">
        <v>774</v>
      </c>
      <c r="E460" s="8" t="s">
        <v>501</v>
      </c>
      <c r="F460" s="188" t="s">
        <v>1792</v>
      </c>
    </row>
    <row r="461" spans="1:6" s="192" customFormat="1" ht="45" x14ac:dyDescent="0.25">
      <c r="A461" s="39">
        <v>456</v>
      </c>
      <c r="B461" s="10" t="s">
        <v>14</v>
      </c>
      <c r="C461" s="10" t="s">
        <v>14</v>
      </c>
      <c r="D461" s="16" t="s">
        <v>109</v>
      </c>
      <c r="E461" s="8" t="s">
        <v>110</v>
      </c>
      <c r="F461" s="189" t="s">
        <v>1904</v>
      </c>
    </row>
    <row r="462" spans="1:6" s="192" customFormat="1" ht="60" x14ac:dyDescent="0.25">
      <c r="A462" s="39">
        <v>457</v>
      </c>
      <c r="B462" s="194" t="s">
        <v>14</v>
      </c>
      <c r="C462" s="191" t="s">
        <v>14</v>
      </c>
      <c r="D462" s="16" t="s">
        <v>109</v>
      </c>
      <c r="E462" s="8" t="s">
        <v>261</v>
      </c>
      <c r="F462" s="188" t="s">
        <v>1831</v>
      </c>
    </row>
    <row r="463" spans="1:6" s="192" customFormat="1" ht="75" x14ac:dyDescent="0.25">
      <c r="A463" s="39">
        <v>458</v>
      </c>
      <c r="B463" s="194" t="s">
        <v>14</v>
      </c>
      <c r="C463" s="191" t="s">
        <v>14</v>
      </c>
      <c r="D463" s="16" t="s">
        <v>65</v>
      </c>
      <c r="E463" s="8" t="s">
        <v>1531</v>
      </c>
      <c r="F463" s="188" t="s">
        <v>1832</v>
      </c>
    </row>
    <row r="464" spans="1:6" s="192" customFormat="1" ht="75" x14ac:dyDescent="0.25">
      <c r="A464" s="39">
        <v>459</v>
      </c>
      <c r="B464" s="194" t="s">
        <v>14</v>
      </c>
      <c r="C464" s="191" t="s">
        <v>14</v>
      </c>
      <c r="D464" s="16" t="s">
        <v>1031</v>
      </c>
      <c r="E464" s="8" t="s">
        <v>510</v>
      </c>
      <c r="F464" s="188" t="s">
        <v>1833</v>
      </c>
    </row>
    <row r="465" spans="1:6" s="192" customFormat="1" ht="75" x14ac:dyDescent="0.25">
      <c r="A465" s="39">
        <v>460</v>
      </c>
      <c r="B465" s="194" t="s">
        <v>14</v>
      </c>
      <c r="C465" s="191" t="s">
        <v>14</v>
      </c>
      <c r="D465" s="16" t="s">
        <v>86</v>
      </c>
      <c r="E465" s="8" t="s">
        <v>87</v>
      </c>
      <c r="F465" s="188" t="s">
        <v>1497</v>
      </c>
    </row>
    <row r="466" spans="1:6" s="192" customFormat="1" ht="60" x14ac:dyDescent="0.25">
      <c r="A466" s="39">
        <v>461</v>
      </c>
      <c r="B466" s="194" t="s">
        <v>14</v>
      </c>
      <c r="C466" s="191" t="s">
        <v>14</v>
      </c>
      <c r="D466" s="16" t="s">
        <v>917</v>
      </c>
      <c r="E466" s="8" t="s">
        <v>1599</v>
      </c>
      <c r="F466" s="188" t="s">
        <v>1834</v>
      </c>
    </row>
    <row r="467" spans="1:6" s="192" customFormat="1" ht="75" x14ac:dyDescent="0.25">
      <c r="A467" s="39">
        <v>462</v>
      </c>
      <c r="B467" s="194" t="s">
        <v>14</v>
      </c>
      <c r="C467" s="191" t="s">
        <v>14</v>
      </c>
      <c r="D467" s="16" t="s">
        <v>252</v>
      </c>
      <c r="E467" s="8" t="s">
        <v>1021</v>
      </c>
      <c r="F467" s="188" t="s">
        <v>1841</v>
      </c>
    </row>
    <row r="468" spans="1:6" s="192" customFormat="1" ht="60" x14ac:dyDescent="0.25">
      <c r="A468" s="39">
        <v>463</v>
      </c>
      <c r="B468" s="194" t="s">
        <v>14</v>
      </c>
      <c r="C468" s="191" t="s">
        <v>14</v>
      </c>
      <c r="D468" s="16" t="s">
        <v>1845</v>
      </c>
      <c r="E468" s="8" t="s">
        <v>1844</v>
      </c>
      <c r="F468" s="188" t="s">
        <v>1842</v>
      </c>
    </row>
    <row r="469" spans="1:6" s="192" customFormat="1" ht="75" x14ac:dyDescent="0.25">
      <c r="A469" s="39">
        <v>464</v>
      </c>
      <c r="B469" s="194" t="s">
        <v>14</v>
      </c>
      <c r="C469" s="191" t="s">
        <v>14</v>
      </c>
      <c r="D469" s="16" t="s">
        <v>1573</v>
      </c>
      <c r="E469" s="8" t="s">
        <v>470</v>
      </c>
      <c r="F469" s="188" t="s">
        <v>1843</v>
      </c>
    </row>
    <row r="470" spans="1:6" s="192" customFormat="1" ht="75" x14ac:dyDescent="0.25">
      <c r="A470" s="39">
        <v>465</v>
      </c>
      <c r="B470" s="194" t="s">
        <v>14</v>
      </c>
      <c r="C470" s="191" t="s">
        <v>14</v>
      </c>
      <c r="D470" s="16" t="s">
        <v>65</v>
      </c>
      <c r="E470" s="8" t="s">
        <v>419</v>
      </c>
      <c r="F470" s="188" t="s">
        <v>1846</v>
      </c>
    </row>
    <row r="471" spans="1:6" s="192" customFormat="1" ht="60" x14ac:dyDescent="0.25">
      <c r="A471" s="39">
        <v>466</v>
      </c>
      <c r="B471" s="190" t="s">
        <v>26</v>
      </c>
      <c r="C471" s="191" t="s">
        <v>283</v>
      </c>
      <c r="D471" s="16"/>
      <c r="E471" s="8" t="s">
        <v>464</v>
      </c>
      <c r="F471" s="188" t="s">
        <v>1847</v>
      </c>
    </row>
    <row r="472" spans="1:6" s="192" customFormat="1" ht="75" x14ac:dyDescent="0.25">
      <c r="A472" s="39">
        <v>467</v>
      </c>
      <c r="B472" s="194" t="s">
        <v>14</v>
      </c>
      <c r="C472" s="191" t="s">
        <v>14</v>
      </c>
      <c r="D472" s="16" t="s">
        <v>1859</v>
      </c>
      <c r="E472" s="8" t="s">
        <v>213</v>
      </c>
      <c r="F472" s="188" t="s">
        <v>1849</v>
      </c>
    </row>
    <row r="473" spans="1:6" s="192" customFormat="1" ht="75" x14ac:dyDescent="0.25">
      <c r="A473" s="39">
        <v>468</v>
      </c>
      <c r="B473" s="194" t="s">
        <v>14</v>
      </c>
      <c r="C473" s="191" t="s">
        <v>14</v>
      </c>
      <c r="D473" s="16" t="s">
        <v>1020</v>
      </c>
      <c r="E473" s="8" t="s">
        <v>1755</v>
      </c>
      <c r="F473" s="188" t="s">
        <v>1850</v>
      </c>
    </row>
    <row r="474" spans="1:6" s="192" customFormat="1" ht="60" x14ac:dyDescent="0.25">
      <c r="A474" s="39">
        <v>469</v>
      </c>
      <c r="B474" s="194" t="s">
        <v>14</v>
      </c>
      <c r="C474" s="191" t="s">
        <v>14</v>
      </c>
      <c r="D474" s="16" t="s">
        <v>1286</v>
      </c>
      <c r="E474" s="8" t="s">
        <v>443</v>
      </c>
      <c r="F474" s="188" t="s">
        <v>1851</v>
      </c>
    </row>
    <row r="475" spans="1:6" s="192" customFormat="1" ht="60" x14ac:dyDescent="0.25">
      <c r="A475" s="39">
        <v>470</v>
      </c>
      <c r="B475" s="194" t="s">
        <v>1223</v>
      </c>
      <c r="C475" s="191" t="s">
        <v>1222</v>
      </c>
      <c r="D475" s="16" t="s">
        <v>1860</v>
      </c>
      <c r="E475" s="8" t="s">
        <v>218</v>
      </c>
      <c r="F475" s="188" t="s">
        <v>1852</v>
      </c>
    </row>
    <row r="476" spans="1:6" s="192" customFormat="1" ht="75" x14ac:dyDescent="0.25">
      <c r="A476" s="39">
        <v>471</v>
      </c>
      <c r="B476" s="194" t="s">
        <v>14</v>
      </c>
      <c r="C476" s="191" t="s">
        <v>14</v>
      </c>
      <c r="D476" s="16" t="s">
        <v>208</v>
      </c>
      <c r="E476" s="8" t="s">
        <v>1026</v>
      </c>
      <c r="F476" s="188" t="s">
        <v>1866</v>
      </c>
    </row>
    <row r="477" spans="1:6" s="192" customFormat="1" ht="60" x14ac:dyDescent="0.25">
      <c r="A477" s="39">
        <v>472</v>
      </c>
      <c r="B477" s="194" t="s">
        <v>14</v>
      </c>
      <c r="C477" s="191" t="s">
        <v>14</v>
      </c>
      <c r="D477" s="16" t="s">
        <v>1528</v>
      </c>
      <c r="E477" s="8" t="s">
        <v>229</v>
      </c>
      <c r="F477" s="188" t="s">
        <v>1867</v>
      </c>
    </row>
    <row r="478" spans="1:6" s="192" customFormat="1" ht="60" x14ac:dyDescent="0.25">
      <c r="A478" s="39">
        <v>473</v>
      </c>
      <c r="B478" s="194" t="s">
        <v>14</v>
      </c>
      <c r="C478" s="191" t="s">
        <v>14</v>
      </c>
      <c r="D478" s="16" t="s">
        <v>1017</v>
      </c>
      <c r="E478" s="8" t="s">
        <v>1875</v>
      </c>
      <c r="F478" s="188" t="s">
        <v>1870</v>
      </c>
    </row>
    <row r="479" spans="1:6" s="192" customFormat="1" ht="60" x14ac:dyDescent="0.25">
      <c r="A479" s="39">
        <v>474</v>
      </c>
      <c r="B479" s="194" t="s">
        <v>14</v>
      </c>
      <c r="C479" s="191" t="s">
        <v>14</v>
      </c>
      <c r="D479" s="16" t="s">
        <v>1699</v>
      </c>
      <c r="E479" s="8" t="s">
        <v>1876</v>
      </c>
      <c r="F479" s="188" t="s">
        <v>1871</v>
      </c>
    </row>
    <row r="480" spans="1:6" s="192" customFormat="1" ht="60" x14ac:dyDescent="0.25">
      <c r="A480" s="39">
        <v>475</v>
      </c>
      <c r="B480" s="194" t="s">
        <v>14</v>
      </c>
      <c r="C480" s="191" t="s">
        <v>14</v>
      </c>
      <c r="D480" s="16" t="s">
        <v>1877</v>
      </c>
      <c r="E480" s="8" t="s">
        <v>1878</v>
      </c>
      <c r="F480" s="188" t="s">
        <v>1872</v>
      </c>
    </row>
    <row r="481" spans="1:6" s="192" customFormat="1" ht="75" x14ac:dyDescent="0.25">
      <c r="A481" s="39">
        <v>476</v>
      </c>
      <c r="B481" s="190" t="s">
        <v>14</v>
      </c>
      <c r="C481" s="191" t="s">
        <v>14</v>
      </c>
      <c r="D481" s="16" t="s">
        <v>65</v>
      </c>
      <c r="E481" s="8" t="s">
        <v>1490</v>
      </c>
      <c r="F481" s="188" t="s">
        <v>1914</v>
      </c>
    </row>
    <row r="482" spans="1:6" s="192" customFormat="1" ht="75" x14ac:dyDescent="0.25">
      <c r="A482" s="39">
        <v>477</v>
      </c>
      <c r="B482" s="194" t="s">
        <v>14</v>
      </c>
      <c r="C482" s="191" t="s">
        <v>14</v>
      </c>
      <c r="D482" s="16" t="s">
        <v>65</v>
      </c>
      <c r="E482" s="8" t="s">
        <v>425</v>
      </c>
      <c r="F482" s="188" t="s">
        <v>1882</v>
      </c>
    </row>
    <row r="483" spans="1:6" s="192" customFormat="1" ht="75" x14ac:dyDescent="0.25">
      <c r="A483" s="39">
        <v>478</v>
      </c>
      <c r="B483" s="194" t="s">
        <v>14</v>
      </c>
      <c r="C483" s="191" t="s">
        <v>14</v>
      </c>
      <c r="D483" s="16" t="s">
        <v>86</v>
      </c>
      <c r="E483" s="8" t="s">
        <v>87</v>
      </c>
      <c r="F483" s="188" t="s">
        <v>1497</v>
      </c>
    </row>
    <row r="484" spans="1:6" s="192" customFormat="1" ht="60" x14ac:dyDescent="0.25">
      <c r="A484" s="39">
        <v>479</v>
      </c>
      <c r="B484" s="194" t="s">
        <v>14</v>
      </c>
      <c r="C484" s="191" t="s">
        <v>14</v>
      </c>
      <c r="D484" s="16" t="s">
        <v>767</v>
      </c>
      <c r="E484" s="8" t="s">
        <v>770</v>
      </c>
      <c r="F484" s="188" t="s">
        <v>1883</v>
      </c>
    </row>
    <row r="485" spans="1:6" s="192" customFormat="1" ht="60" x14ac:dyDescent="0.25">
      <c r="A485" s="39">
        <v>480</v>
      </c>
      <c r="B485" s="194" t="s">
        <v>14</v>
      </c>
      <c r="C485" s="191" t="s">
        <v>14</v>
      </c>
      <c r="D485" s="16" t="s">
        <v>1701</v>
      </c>
      <c r="E485" s="8" t="s">
        <v>434</v>
      </c>
      <c r="F485" s="188" t="s">
        <v>1884</v>
      </c>
    </row>
    <row r="486" spans="1:6" s="192" customFormat="1" ht="75" x14ac:dyDescent="0.25">
      <c r="A486" s="39">
        <v>481</v>
      </c>
      <c r="B486" s="194" t="s">
        <v>14</v>
      </c>
      <c r="C486" s="191" t="s">
        <v>14</v>
      </c>
      <c r="D486" s="16" t="s">
        <v>1373</v>
      </c>
      <c r="E486" s="8" t="s">
        <v>121</v>
      </c>
      <c r="F486" s="188" t="s">
        <v>1885</v>
      </c>
    </row>
    <row r="487" spans="1:6" s="192" customFormat="1" ht="60" x14ac:dyDescent="0.25">
      <c r="A487" s="39">
        <v>482</v>
      </c>
      <c r="B487" s="194" t="s">
        <v>14</v>
      </c>
      <c r="C487" s="191" t="s">
        <v>14</v>
      </c>
      <c r="D487" s="16" t="s">
        <v>208</v>
      </c>
      <c r="E487" s="8" t="s">
        <v>1026</v>
      </c>
      <c r="F487" s="188" t="s">
        <v>1886</v>
      </c>
    </row>
    <row r="488" spans="1:6" s="192" customFormat="1" ht="60" x14ac:dyDescent="0.25">
      <c r="A488" s="39">
        <v>483</v>
      </c>
      <c r="B488" s="194" t="s">
        <v>14</v>
      </c>
      <c r="C488" s="191" t="s">
        <v>14</v>
      </c>
      <c r="D488" s="16" t="s">
        <v>180</v>
      </c>
      <c r="E488" s="8" t="s">
        <v>241</v>
      </c>
      <c r="F488" s="188" t="s">
        <v>1887</v>
      </c>
    </row>
    <row r="489" spans="1:6" s="192" customFormat="1" ht="60" x14ac:dyDescent="0.25">
      <c r="A489" s="39">
        <v>484</v>
      </c>
      <c r="B489" s="193" t="s">
        <v>1223</v>
      </c>
      <c r="C489" s="191" t="s">
        <v>1222</v>
      </c>
      <c r="D489" s="16" t="s">
        <v>1711</v>
      </c>
      <c r="E489" s="8" t="s">
        <v>393</v>
      </c>
      <c r="F489" s="188" t="s">
        <v>1888</v>
      </c>
    </row>
    <row r="490" spans="1:6" s="192" customFormat="1" ht="60" x14ac:dyDescent="0.25">
      <c r="A490" s="39">
        <v>485</v>
      </c>
      <c r="B490" s="190" t="s">
        <v>14</v>
      </c>
      <c r="C490" s="191" t="s">
        <v>14</v>
      </c>
      <c r="D490" s="16" t="s">
        <v>1033</v>
      </c>
      <c r="E490" s="8" t="s">
        <v>21</v>
      </c>
      <c r="F490" s="188" t="s">
        <v>1889</v>
      </c>
    </row>
    <row r="491" spans="1:6" s="192" customFormat="1" ht="60" x14ac:dyDescent="0.25">
      <c r="A491" s="39">
        <v>486</v>
      </c>
      <c r="B491" s="194" t="s">
        <v>14</v>
      </c>
      <c r="C491" s="191" t="s">
        <v>14</v>
      </c>
      <c r="D491" s="16" t="s">
        <v>1695</v>
      </c>
      <c r="E491" s="8" t="s">
        <v>501</v>
      </c>
      <c r="F491" s="188" t="s">
        <v>1890</v>
      </c>
    </row>
    <row r="492" spans="1:6" s="192" customFormat="1" ht="90" x14ac:dyDescent="0.25">
      <c r="A492" s="39">
        <v>487</v>
      </c>
      <c r="B492" s="190" t="s">
        <v>14</v>
      </c>
      <c r="C492" s="191" t="s">
        <v>14</v>
      </c>
      <c r="D492" s="16" t="s">
        <v>867</v>
      </c>
      <c r="E492" s="8" t="s">
        <v>948</v>
      </c>
      <c r="F492" s="188" t="s">
        <v>1891</v>
      </c>
    </row>
    <row r="493" spans="1:6" s="192" customFormat="1" ht="60" x14ac:dyDescent="0.25">
      <c r="A493" s="39">
        <v>488</v>
      </c>
      <c r="B493" s="194" t="s">
        <v>14</v>
      </c>
      <c r="C493" s="191" t="s">
        <v>14</v>
      </c>
      <c r="D493" s="16" t="s">
        <v>1701</v>
      </c>
      <c r="E493" s="8" t="s">
        <v>434</v>
      </c>
      <c r="F493" s="188" t="s">
        <v>1892</v>
      </c>
    </row>
    <row r="494" spans="1:6" s="192" customFormat="1" ht="90" x14ac:dyDescent="0.25">
      <c r="A494" s="39">
        <v>489</v>
      </c>
      <c r="B494" s="194" t="s">
        <v>14</v>
      </c>
      <c r="C494" s="191" t="s">
        <v>14</v>
      </c>
      <c r="D494" s="16" t="s">
        <v>867</v>
      </c>
      <c r="E494" s="8" t="s">
        <v>439</v>
      </c>
      <c r="F494" s="188" t="s">
        <v>1893</v>
      </c>
    </row>
    <row r="495" spans="1:6" s="192" customFormat="1" ht="75" x14ac:dyDescent="0.25">
      <c r="A495" s="39">
        <v>490</v>
      </c>
      <c r="B495" s="194" t="s">
        <v>14</v>
      </c>
      <c r="C495" s="191" t="s">
        <v>14</v>
      </c>
      <c r="D495" s="16" t="s">
        <v>322</v>
      </c>
      <c r="E495" s="8" t="s">
        <v>148</v>
      </c>
      <c r="F495" s="188" t="s">
        <v>1894</v>
      </c>
    </row>
    <row r="496" spans="1:6" s="192" customFormat="1" ht="60" x14ac:dyDescent="0.25">
      <c r="A496" s="39">
        <v>491</v>
      </c>
      <c r="B496" s="194" t="s">
        <v>14</v>
      </c>
      <c r="C496" s="191" t="s">
        <v>14</v>
      </c>
      <c r="D496" s="16" t="s">
        <v>1033</v>
      </c>
      <c r="E496" s="8" t="s">
        <v>21</v>
      </c>
      <c r="F496" s="188" t="s">
        <v>1918</v>
      </c>
    </row>
    <row r="497" spans="1:6" s="192" customFormat="1" ht="75" x14ac:dyDescent="0.25">
      <c r="A497" s="39">
        <v>492</v>
      </c>
      <c r="B497" s="194" t="s">
        <v>14</v>
      </c>
      <c r="C497" s="191" t="s">
        <v>14</v>
      </c>
      <c r="D497" s="16" t="s">
        <v>960</v>
      </c>
      <c r="E497" s="8" t="s">
        <v>961</v>
      </c>
      <c r="F497" s="188" t="s">
        <v>1919</v>
      </c>
    </row>
    <row r="498" spans="1:6" s="192" customFormat="1" ht="75" x14ac:dyDescent="0.25">
      <c r="A498" s="39">
        <v>493</v>
      </c>
      <c r="B498" s="194" t="s">
        <v>14</v>
      </c>
      <c r="C498" s="191" t="s">
        <v>14</v>
      </c>
      <c r="D498" s="16" t="s">
        <v>960</v>
      </c>
      <c r="E498" s="8" t="s">
        <v>961</v>
      </c>
      <c r="F498" s="188" t="s">
        <v>1920</v>
      </c>
    </row>
    <row r="499" spans="1:6" s="192" customFormat="1" ht="75" x14ac:dyDescent="0.25">
      <c r="A499" s="39">
        <v>494</v>
      </c>
      <c r="B499" s="194" t="s">
        <v>14</v>
      </c>
      <c r="C499" s="191" t="s">
        <v>14</v>
      </c>
      <c r="D499" s="16" t="s">
        <v>960</v>
      </c>
      <c r="E499" s="8" t="s">
        <v>961</v>
      </c>
      <c r="F499" s="188" t="s">
        <v>1921</v>
      </c>
    </row>
    <row r="500" spans="1:6" s="192" customFormat="1" ht="60" x14ac:dyDescent="0.25">
      <c r="A500" s="39">
        <v>495</v>
      </c>
      <c r="B500" s="194" t="s">
        <v>14</v>
      </c>
      <c r="C500" s="191" t="s">
        <v>14</v>
      </c>
      <c r="D500" s="16" t="s">
        <v>774</v>
      </c>
      <c r="E500" s="8" t="s">
        <v>218</v>
      </c>
      <c r="F500" s="188" t="s">
        <v>1922</v>
      </c>
    </row>
    <row r="501" spans="1:6" s="192" customFormat="1" ht="75" x14ac:dyDescent="0.25">
      <c r="A501" s="39">
        <v>496</v>
      </c>
      <c r="B501" s="194" t="s">
        <v>14</v>
      </c>
      <c r="C501" s="191" t="s">
        <v>14</v>
      </c>
      <c r="D501" s="16" t="s">
        <v>151</v>
      </c>
      <c r="E501" s="8" t="s">
        <v>447</v>
      </c>
      <c r="F501" s="188" t="s">
        <v>1923</v>
      </c>
    </row>
    <row r="502" spans="1:6" s="192" customFormat="1" ht="75" x14ac:dyDescent="0.25">
      <c r="A502" s="39">
        <v>497</v>
      </c>
      <c r="B502" s="194" t="s">
        <v>14</v>
      </c>
      <c r="C502" s="191" t="s">
        <v>14</v>
      </c>
      <c r="D502" s="16" t="s">
        <v>768</v>
      </c>
      <c r="E502" s="8" t="s">
        <v>771</v>
      </c>
      <c r="F502" s="188" t="s">
        <v>1924</v>
      </c>
    </row>
    <row r="503" spans="1:6" s="192" customFormat="1" ht="75" x14ac:dyDescent="0.25">
      <c r="A503" s="39">
        <v>498</v>
      </c>
      <c r="B503" s="194" t="s">
        <v>14</v>
      </c>
      <c r="C503" s="191" t="s">
        <v>14</v>
      </c>
      <c r="D503" s="16" t="s">
        <v>65</v>
      </c>
      <c r="E503" s="8" t="s">
        <v>1028</v>
      </c>
      <c r="F503" s="188" t="s">
        <v>1617</v>
      </c>
    </row>
    <row r="504" spans="1:6" s="192" customFormat="1" ht="60" x14ac:dyDescent="0.25">
      <c r="A504" s="39">
        <v>499</v>
      </c>
      <c r="B504" s="194" t="s">
        <v>14</v>
      </c>
      <c r="C504" s="191" t="s">
        <v>14</v>
      </c>
      <c r="D504" s="16" t="s">
        <v>1476</v>
      </c>
      <c r="E504" s="8" t="s">
        <v>195</v>
      </c>
      <c r="F504" s="188" t="s">
        <v>1925</v>
      </c>
    </row>
    <row r="505" spans="1:6" s="192" customFormat="1" ht="75" x14ac:dyDescent="0.25">
      <c r="A505" s="39">
        <v>500</v>
      </c>
      <c r="B505" s="194" t="s">
        <v>14</v>
      </c>
      <c r="C505" s="191" t="s">
        <v>14</v>
      </c>
      <c r="D505" s="16" t="s">
        <v>1019</v>
      </c>
      <c r="E505" s="8" t="s">
        <v>881</v>
      </c>
      <c r="F505" s="188" t="s">
        <v>1926</v>
      </c>
    </row>
    <row r="506" spans="1:6" s="192" customFormat="1" ht="60" x14ac:dyDescent="0.25">
      <c r="A506" s="39">
        <v>501</v>
      </c>
      <c r="B506" s="193" t="s">
        <v>26</v>
      </c>
      <c r="C506" s="191" t="s">
        <v>1801</v>
      </c>
      <c r="D506" s="16" t="s">
        <v>1802</v>
      </c>
      <c r="E506" s="8" t="s">
        <v>1021</v>
      </c>
      <c r="F506" s="188" t="s">
        <v>1927</v>
      </c>
    </row>
    <row r="507" spans="1:6" s="192" customFormat="1" ht="75" x14ac:dyDescent="0.25">
      <c r="A507" s="39">
        <v>502</v>
      </c>
      <c r="B507" s="193" t="s">
        <v>1223</v>
      </c>
      <c r="C507" s="191" t="s">
        <v>1222</v>
      </c>
      <c r="D507" s="16" t="s">
        <v>1711</v>
      </c>
      <c r="E507" s="8" t="s">
        <v>1948</v>
      </c>
      <c r="F507" s="188" t="s">
        <v>1932</v>
      </c>
    </row>
    <row r="508" spans="1:6" s="192" customFormat="1" ht="75" x14ac:dyDescent="0.25">
      <c r="A508" s="39">
        <v>503</v>
      </c>
      <c r="B508" s="194" t="s">
        <v>14</v>
      </c>
      <c r="C508" s="191" t="s">
        <v>14</v>
      </c>
      <c r="D508" s="16" t="s">
        <v>65</v>
      </c>
      <c r="E508" s="8" t="s">
        <v>419</v>
      </c>
      <c r="F508" s="188" t="s">
        <v>1934</v>
      </c>
    </row>
    <row r="509" spans="1:6" s="192" customFormat="1" ht="60" x14ac:dyDescent="0.25">
      <c r="A509" s="39">
        <v>504</v>
      </c>
      <c r="B509" s="190" t="s">
        <v>14</v>
      </c>
      <c r="C509" s="191" t="s">
        <v>14</v>
      </c>
      <c r="D509" s="16" t="s">
        <v>890</v>
      </c>
      <c r="E509" s="8" t="s">
        <v>1253</v>
      </c>
      <c r="F509" s="188" t="s">
        <v>1935</v>
      </c>
    </row>
    <row r="510" spans="1:6" s="192" customFormat="1" ht="75" x14ac:dyDescent="0.25">
      <c r="A510" s="39">
        <v>505</v>
      </c>
      <c r="B510" s="190" t="s">
        <v>14</v>
      </c>
      <c r="C510" s="191" t="s">
        <v>14</v>
      </c>
      <c r="D510" s="16" t="s">
        <v>65</v>
      </c>
      <c r="E510" s="8" t="s">
        <v>1413</v>
      </c>
      <c r="F510" s="188" t="s">
        <v>1936</v>
      </c>
    </row>
    <row r="511" spans="1:6" s="192" customFormat="1" ht="60" x14ac:dyDescent="0.25">
      <c r="A511" s="39">
        <v>506</v>
      </c>
      <c r="B511" s="190" t="s">
        <v>14</v>
      </c>
      <c r="C511" s="191" t="s">
        <v>14</v>
      </c>
      <c r="D511" s="16" t="s">
        <v>1528</v>
      </c>
      <c r="E511" s="8" t="s">
        <v>1015</v>
      </c>
      <c r="F511" s="188" t="s">
        <v>1937</v>
      </c>
    </row>
    <row r="512" spans="1:6" s="192" customFormat="1" ht="60" x14ac:dyDescent="0.25">
      <c r="A512" s="39">
        <v>507</v>
      </c>
      <c r="B512" s="194" t="s">
        <v>14</v>
      </c>
      <c r="C512" s="191" t="s">
        <v>14</v>
      </c>
      <c r="D512" s="16" t="s">
        <v>187</v>
      </c>
      <c r="E512" s="8" t="s">
        <v>253</v>
      </c>
      <c r="F512" s="188" t="s">
        <v>1938</v>
      </c>
    </row>
    <row r="513" spans="1:6" s="192" customFormat="1" ht="75" x14ac:dyDescent="0.25">
      <c r="A513" s="39">
        <v>508</v>
      </c>
      <c r="B513" s="194" t="s">
        <v>14</v>
      </c>
      <c r="C513" s="191" t="s">
        <v>14</v>
      </c>
      <c r="D513" s="16" t="s">
        <v>1695</v>
      </c>
      <c r="E513" s="8" t="s">
        <v>501</v>
      </c>
      <c r="F513" s="188" t="s">
        <v>1939</v>
      </c>
    </row>
    <row r="514" spans="1:6" s="192" customFormat="1" ht="60" x14ac:dyDescent="0.25">
      <c r="A514" s="39">
        <v>509</v>
      </c>
      <c r="B514" s="194" t="s">
        <v>14</v>
      </c>
      <c r="C514" s="191" t="s">
        <v>14</v>
      </c>
      <c r="D514" s="16" t="s">
        <v>1956</v>
      </c>
      <c r="E514" s="8" t="s">
        <v>1957</v>
      </c>
      <c r="F514" s="188" t="s">
        <v>1940</v>
      </c>
    </row>
    <row r="515" spans="1:6" s="192" customFormat="1" ht="75" x14ac:dyDescent="0.25">
      <c r="A515" s="39">
        <v>510</v>
      </c>
      <c r="B515" s="194" t="s">
        <v>14</v>
      </c>
      <c r="C515" s="191" t="s">
        <v>14</v>
      </c>
      <c r="D515" s="16" t="s">
        <v>872</v>
      </c>
      <c r="E515" s="8" t="s">
        <v>458</v>
      </c>
      <c r="F515" s="188" t="s">
        <v>1968</v>
      </c>
    </row>
    <row r="516" spans="1:6" s="192" customFormat="1" ht="60" x14ac:dyDescent="0.25">
      <c r="A516" s="39">
        <v>511</v>
      </c>
      <c r="B516" s="193" t="s">
        <v>1997</v>
      </c>
      <c r="C516" s="191" t="s">
        <v>1999</v>
      </c>
      <c r="D516" s="16" t="s">
        <v>1998</v>
      </c>
      <c r="E516" s="8" t="s">
        <v>61</v>
      </c>
      <c r="F516" s="188" t="s">
        <v>1969</v>
      </c>
    </row>
    <row r="517" spans="1:6" s="192" customFormat="1" ht="75" x14ac:dyDescent="0.25">
      <c r="A517" s="39">
        <v>512</v>
      </c>
      <c r="B517" s="193" t="s">
        <v>26</v>
      </c>
      <c r="C517" s="191" t="s">
        <v>248</v>
      </c>
      <c r="D517" s="16" t="s">
        <v>141</v>
      </c>
      <c r="E517" s="8" t="s">
        <v>213</v>
      </c>
      <c r="F517" s="188" t="s">
        <v>1970</v>
      </c>
    </row>
    <row r="518" spans="1:6" s="192" customFormat="1" ht="60" x14ac:dyDescent="0.25">
      <c r="A518" s="39">
        <v>513</v>
      </c>
      <c r="B518" s="193" t="s">
        <v>26</v>
      </c>
      <c r="C518" s="191" t="s">
        <v>248</v>
      </c>
      <c r="D518" s="16" t="s">
        <v>141</v>
      </c>
      <c r="E518" s="8" t="s">
        <v>213</v>
      </c>
      <c r="F518" s="188" t="s">
        <v>1971</v>
      </c>
    </row>
    <row r="519" spans="1:6" s="192" customFormat="1" ht="75" x14ac:dyDescent="0.25">
      <c r="A519" s="39">
        <v>514</v>
      </c>
      <c r="B519" s="194" t="s">
        <v>14</v>
      </c>
      <c r="C519" s="191" t="s">
        <v>14</v>
      </c>
      <c r="D519" s="16" t="s">
        <v>1699</v>
      </c>
      <c r="E519" s="8" t="s">
        <v>1876</v>
      </c>
      <c r="F519" s="188" t="s">
        <v>1972</v>
      </c>
    </row>
    <row r="520" spans="1:6" s="192" customFormat="1" ht="60" x14ac:dyDescent="0.25">
      <c r="A520" s="39">
        <v>515</v>
      </c>
      <c r="B520" s="194" t="s">
        <v>14</v>
      </c>
      <c r="C520" s="191" t="s">
        <v>14</v>
      </c>
      <c r="D520" s="16" t="s">
        <v>1986</v>
      </c>
      <c r="E520" s="8" t="s">
        <v>1988</v>
      </c>
      <c r="F520" s="188" t="s">
        <v>1973</v>
      </c>
    </row>
    <row r="521" spans="1:6" s="192" customFormat="1" ht="60" x14ac:dyDescent="0.25">
      <c r="A521" s="39">
        <v>516</v>
      </c>
      <c r="B521" s="194" t="s">
        <v>14</v>
      </c>
      <c r="C521" s="191" t="s">
        <v>14</v>
      </c>
      <c r="D521" s="16" t="s">
        <v>1986</v>
      </c>
      <c r="E521" s="8" t="s">
        <v>1988</v>
      </c>
      <c r="F521" s="188" t="s">
        <v>1974</v>
      </c>
    </row>
    <row r="522" spans="1:6" s="192" customFormat="1" ht="60" x14ac:dyDescent="0.25">
      <c r="A522" s="39">
        <v>517</v>
      </c>
      <c r="B522" s="194" t="s">
        <v>14</v>
      </c>
      <c r="C522" s="191" t="s">
        <v>14</v>
      </c>
      <c r="D522" s="16" t="s">
        <v>50</v>
      </c>
      <c r="E522" s="8" t="s">
        <v>2002</v>
      </c>
      <c r="F522" s="188" t="s">
        <v>1975</v>
      </c>
    </row>
    <row r="523" spans="1:6" s="192" customFormat="1" ht="75" x14ac:dyDescent="0.25">
      <c r="A523" s="39">
        <v>518</v>
      </c>
      <c r="B523" s="194" t="s">
        <v>14</v>
      </c>
      <c r="C523" s="191" t="s">
        <v>14</v>
      </c>
      <c r="D523" s="16" t="s">
        <v>2005</v>
      </c>
      <c r="E523" s="8" t="s">
        <v>929</v>
      </c>
      <c r="F523" s="188" t="s">
        <v>1976</v>
      </c>
    </row>
    <row r="524" spans="1:6" s="192" customFormat="1" ht="75" x14ac:dyDescent="0.25">
      <c r="A524" s="39">
        <v>519</v>
      </c>
      <c r="B524" s="194" t="s">
        <v>14</v>
      </c>
      <c r="C524" s="191" t="s">
        <v>14</v>
      </c>
      <c r="D524" s="16" t="s">
        <v>1250</v>
      </c>
      <c r="E524" s="8" t="s">
        <v>1252</v>
      </c>
      <c r="F524" s="188" t="s">
        <v>1977</v>
      </c>
    </row>
    <row r="525" spans="1:6" s="192" customFormat="1" ht="75" x14ac:dyDescent="0.25">
      <c r="A525" s="39">
        <v>520</v>
      </c>
      <c r="B525" s="194" t="s">
        <v>14</v>
      </c>
      <c r="C525" s="191" t="s">
        <v>14</v>
      </c>
      <c r="D525" s="16" t="s">
        <v>86</v>
      </c>
      <c r="E525" s="8" t="s">
        <v>87</v>
      </c>
      <c r="F525" s="188" t="s">
        <v>1978</v>
      </c>
    </row>
    <row r="526" spans="1:6" s="192" customFormat="1" ht="60" x14ac:dyDescent="0.25">
      <c r="A526" s="39">
        <v>521</v>
      </c>
      <c r="B526" s="194" t="s">
        <v>14</v>
      </c>
      <c r="C526" s="191" t="s">
        <v>14</v>
      </c>
      <c r="D526" s="16" t="s">
        <v>1251</v>
      </c>
      <c r="E526" s="8" t="s">
        <v>458</v>
      </c>
      <c r="F526" s="188" t="s">
        <v>1979</v>
      </c>
    </row>
    <row r="527" spans="1:6" s="192" customFormat="1" ht="60" x14ac:dyDescent="0.25">
      <c r="A527" s="39">
        <v>522</v>
      </c>
      <c r="B527" s="190" t="s">
        <v>14</v>
      </c>
      <c r="C527" s="191" t="s">
        <v>14</v>
      </c>
      <c r="D527" s="16" t="s">
        <v>65</v>
      </c>
      <c r="E527" s="8" t="s">
        <v>176</v>
      </c>
      <c r="F527" s="188" t="s">
        <v>1980</v>
      </c>
    </row>
    <row r="528" spans="1:6" s="192" customFormat="1" ht="60" x14ac:dyDescent="0.25">
      <c r="A528" s="39">
        <v>523</v>
      </c>
      <c r="B528" s="190" t="s">
        <v>14</v>
      </c>
      <c r="C528" s="191" t="s">
        <v>14</v>
      </c>
      <c r="D528" s="16" t="s">
        <v>104</v>
      </c>
      <c r="E528" s="8" t="s">
        <v>2008</v>
      </c>
      <c r="F528" s="188" t="s">
        <v>1983</v>
      </c>
    </row>
    <row r="529" spans="1:6" s="192" customFormat="1" ht="45" x14ac:dyDescent="0.25">
      <c r="A529" s="39">
        <v>524</v>
      </c>
      <c r="B529" s="190" t="s">
        <v>14</v>
      </c>
      <c r="C529" s="191" t="s">
        <v>14</v>
      </c>
      <c r="D529" s="16" t="s">
        <v>104</v>
      </c>
      <c r="E529" s="8" t="s">
        <v>2008</v>
      </c>
      <c r="F529" s="189" t="s">
        <v>2041</v>
      </c>
    </row>
    <row r="530" spans="1:6" s="192" customFormat="1" ht="60" x14ac:dyDescent="0.25">
      <c r="A530" s="39">
        <v>525</v>
      </c>
      <c r="B530" s="10" t="s">
        <v>26</v>
      </c>
      <c r="C530" s="191" t="s">
        <v>27</v>
      </c>
      <c r="D530" s="16" t="s">
        <v>1757</v>
      </c>
      <c r="E530" s="8" t="s">
        <v>56</v>
      </c>
      <c r="F530" s="188" t="s">
        <v>1984</v>
      </c>
    </row>
    <row r="531" spans="1:6" s="192" customFormat="1" ht="60" x14ac:dyDescent="0.25">
      <c r="A531" s="39">
        <v>526</v>
      </c>
      <c r="B531" s="194" t="s">
        <v>14</v>
      </c>
      <c r="C531" s="191" t="s">
        <v>14</v>
      </c>
      <c r="D531" s="16" t="s">
        <v>1017</v>
      </c>
      <c r="E531" s="8" t="s">
        <v>924</v>
      </c>
      <c r="F531" s="188" t="s">
        <v>2012</v>
      </c>
    </row>
    <row r="532" spans="1:6" s="192" customFormat="1" ht="60" x14ac:dyDescent="0.25">
      <c r="A532" s="39">
        <v>527</v>
      </c>
      <c r="B532" s="194" t="s">
        <v>14</v>
      </c>
      <c r="C532" s="191" t="s">
        <v>14</v>
      </c>
      <c r="D532" s="16" t="s">
        <v>774</v>
      </c>
      <c r="E532" s="8" t="s">
        <v>501</v>
      </c>
      <c r="F532" s="188" t="s">
        <v>2014</v>
      </c>
    </row>
    <row r="533" spans="1:6" s="192" customFormat="1" ht="60" x14ac:dyDescent="0.25">
      <c r="A533" s="39">
        <v>528</v>
      </c>
      <c r="B533" s="194" t="s">
        <v>14</v>
      </c>
      <c r="C533" s="191" t="s">
        <v>14</v>
      </c>
      <c r="D533" s="16" t="s">
        <v>2027</v>
      </c>
      <c r="E533" s="8" t="s">
        <v>61</v>
      </c>
      <c r="F533" s="188" t="s">
        <v>2015</v>
      </c>
    </row>
    <row r="534" spans="1:6" s="192" customFormat="1" ht="60" x14ac:dyDescent="0.25">
      <c r="A534" s="39">
        <v>529</v>
      </c>
      <c r="B534" s="194" t="s">
        <v>14</v>
      </c>
      <c r="C534" s="191" t="s">
        <v>14</v>
      </c>
      <c r="D534" s="16" t="s">
        <v>2027</v>
      </c>
      <c r="E534" s="8" t="s">
        <v>61</v>
      </c>
      <c r="F534" s="188" t="s">
        <v>2016</v>
      </c>
    </row>
    <row r="535" spans="1:6" s="192" customFormat="1" ht="60" x14ac:dyDescent="0.25">
      <c r="A535" s="39">
        <v>530</v>
      </c>
      <c r="B535" s="194" t="s">
        <v>14</v>
      </c>
      <c r="C535" s="191" t="s">
        <v>14</v>
      </c>
      <c r="D535" s="16" t="s">
        <v>317</v>
      </c>
      <c r="E535" s="8" t="s">
        <v>318</v>
      </c>
      <c r="F535" s="188" t="s">
        <v>2017</v>
      </c>
    </row>
    <row r="536" spans="1:6" s="192" customFormat="1" ht="60" x14ac:dyDescent="0.25">
      <c r="A536" s="39">
        <v>531</v>
      </c>
      <c r="B536" s="194" t="s">
        <v>14</v>
      </c>
      <c r="C536" s="191" t="s">
        <v>14</v>
      </c>
      <c r="D536" s="16" t="s">
        <v>1795</v>
      </c>
      <c r="E536" s="8" t="s">
        <v>142</v>
      </c>
      <c r="F536" s="188" t="s">
        <v>2018</v>
      </c>
    </row>
    <row r="537" spans="1:6" s="192" customFormat="1" ht="60" x14ac:dyDescent="0.25">
      <c r="A537" s="39">
        <v>532</v>
      </c>
      <c r="B537" s="190" t="s">
        <v>14</v>
      </c>
      <c r="C537" s="191" t="s">
        <v>14</v>
      </c>
      <c r="D537" s="16" t="s">
        <v>774</v>
      </c>
      <c r="E537" s="8" t="s">
        <v>195</v>
      </c>
      <c r="F537" s="188" t="s">
        <v>1399</v>
      </c>
    </row>
    <row r="538" spans="1:6" s="192" customFormat="1" ht="45" x14ac:dyDescent="0.25">
      <c r="A538" s="39">
        <v>533</v>
      </c>
      <c r="B538" s="190" t="s">
        <v>14</v>
      </c>
      <c r="C538" s="191" t="s">
        <v>14</v>
      </c>
      <c r="D538" s="16" t="s">
        <v>774</v>
      </c>
      <c r="E538" s="8" t="s">
        <v>195</v>
      </c>
      <c r="F538" s="189" t="s">
        <v>2040</v>
      </c>
    </row>
    <row r="539" spans="1:6" s="192" customFormat="1" ht="75" x14ac:dyDescent="0.25">
      <c r="A539" s="39">
        <v>534</v>
      </c>
      <c r="B539" s="194" t="s">
        <v>14</v>
      </c>
      <c r="C539" s="191" t="s">
        <v>14</v>
      </c>
      <c r="D539" s="16" t="s">
        <v>887</v>
      </c>
      <c r="E539" s="8" t="s">
        <v>722</v>
      </c>
      <c r="F539" s="188" t="s">
        <v>1616</v>
      </c>
    </row>
    <row r="540" spans="1:6" s="192" customFormat="1" ht="75" x14ac:dyDescent="0.25">
      <c r="A540" s="39">
        <v>535</v>
      </c>
      <c r="B540" s="194" t="s">
        <v>14</v>
      </c>
      <c r="C540" s="191" t="s">
        <v>14</v>
      </c>
      <c r="D540" s="16" t="s">
        <v>1859</v>
      </c>
      <c r="E540" s="8" t="s">
        <v>213</v>
      </c>
      <c r="F540" s="188" t="s">
        <v>2019</v>
      </c>
    </row>
    <row r="541" spans="1:6" s="192" customFormat="1" ht="75" x14ac:dyDescent="0.25">
      <c r="A541" s="39">
        <v>536</v>
      </c>
      <c r="B541" s="194" t="s">
        <v>14</v>
      </c>
      <c r="C541" s="191" t="s">
        <v>14</v>
      </c>
      <c r="D541" s="16" t="s">
        <v>1012</v>
      </c>
      <c r="E541" s="8" t="s">
        <v>918</v>
      </c>
      <c r="F541" s="188" t="s">
        <v>2020</v>
      </c>
    </row>
    <row r="542" spans="1:6" s="192" customFormat="1" ht="75" x14ac:dyDescent="0.25">
      <c r="A542" s="39">
        <v>537</v>
      </c>
      <c r="B542" s="194" t="s">
        <v>14</v>
      </c>
      <c r="C542" s="191" t="s">
        <v>14</v>
      </c>
      <c r="D542" s="16" t="s">
        <v>1720</v>
      </c>
      <c r="E542" s="8" t="s">
        <v>203</v>
      </c>
      <c r="F542" s="188" t="s">
        <v>2021</v>
      </c>
    </row>
    <row r="543" spans="1:6" s="192" customFormat="1" ht="75" x14ac:dyDescent="0.25">
      <c r="A543" s="39">
        <v>538</v>
      </c>
      <c r="B543" s="194" t="s">
        <v>14</v>
      </c>
      <c r="C543" s="191" t="s">
        <v>14</v>
      </c>
      <c r="D543" s="16" t="s">
        <v>917</v>
      </c>
      <c r="E543" s="8" t="s">
        <v>918</v>
      </c>
      <c r="F543" s="188" t="s">
        <v>2022</v>
      </c>
    </row>
    <row r="544" spans="1:6" s="192" customFormat="1" ht="60" x14ac:dyDescent="0.25">
      <c r="A544" s="39">
        <v>539</v>
      </c>
      <c r="B544" s="194" t="s">
        <v>14</v>
      </c>
      <c r="C544" s="191" t="s">
        <v>14</v>
      </c>
      <c r="D544" s="16" t="s">
        <v>1286</v>
      </c>
      <c r="E544" s="8" t="s">
        <v>443</v>
      </c>
      <c r="F544" s="188" t="s">
        <v>2023</v>
      </c>
    </row>
    <row r="545" spans="1:6" s="192" customFormat="1" ht="75" x14ac:dyDescent="0.25">
      <c r="A545" s="39">
        <v>540</v>
      </c>
      <c r="B545" s="194" t="s">
        <v>14</v>
      </c>
      <c r="C545" s="191" t="s">
        <v>14</v>
      </c>
      <c r="D545" s="16" t="s">
        <v>1475</v>
      </c>
      <c r="E545" s="8" t="s">
        <v>121</v>
      </c>
      <c r="F545" s="188" t="s">
        <v>2024</v>
      </c>
    </row>
    <row r="546" spans="1:6" s="192" customFormat="1" ht="45" x14ac:dyDescent="0.25">
      <c r="A546" s="39">
        <v>541</v>
      </c>
      <c r="B546" s="194" t="s">
        <v>14</v>
      </c>
      <c r="C546" s="191" t="s">
        <v>14</v>
      </c>
      <c r="D546" s="16" t="s">
        <v>1475</v>
      </c>
      <c r="E546" s="8" t="s">
        <v>121</v>
      </c>
      <c r="F546" s="189" t="s">
        <v>2044</v>
      </c>
    </row>
    <row r="547" spans="1:6" s="192" customFormat="1" ht="60" x14ac:dyDescent="0.25">
      <c r="A547" s="39">
        <v>542</v>
      </c>
      <c r="B547" s="190" t="s">
        <v>14</v>
      </c>
      <c r="C547" s="191" t="s">
        <v>14</v>
      </c>
      <c r="D547" s="16" t="s">
        <v>104</v>
      </c>
      <c r="E547" s="8" t="s">
        <v>2008</v>
      </c>
      <c r="F547" s="188" t="s">
        <v>1983</v>
      </c>
    </row>
    <row r="548" spans="1:6" s="192" customFormat="1" ht="60" x14ac:dyDescent="0.25">
      <c r="A548" s="39">
        <v>543</v>
      </c>
      <c r="B548" s="190" t="s">
        <v>14</v>
      </c>
      <c r="C548" s="191" t="s">
        <v>14</v>
      </c>
      <c r="D548" s="16" t="s">
        <v>774</v>
      </c>
      <c r="E548" s="8" t="s">
        <v>195</v>
      </c>
      <c r="F548" s="188" t="s">
        <v>1399</v>
      </c>
    </row>
    <row r="549" spans="1:6" s="192" customFormat="1" ht="75" x14ac:dyDescent="0.25">
      <c r="A549" s="39">
        <v>544</v>
      </c>
      <c r="B549" s="194" t="s">
        <v>14</v>
      </c>
      <c r="C549" s="191" t="s">
        <v>14</v>
      </c>
      <c r="D549" s="16" t="s">
        <v>1475</v>
      </c>
      <c r="E549" s="8" t="s">
        <v>121</v>
      </c>
      <c r="F549" s="188" t="s">
        <v>2024</v>
      </c>
    </row>
    <row r="550" spans="1:6" s="192" customFormat="1" ht="60" x14ac:dyDescent="0.25">
      <c r="A550" s="39">
        <v>545</v>
      </c>
      <c r="B550" s="194" t="s">
        <v>14</v>
      </c>
      <c r="C550" s="191" t="s">
        <v>14</v>
      </c>
      <c r="D550" s="16" t="s">
        <v>1539</v>
      </c>
      <c r="E550" s="8" t="s">
        <v>78</v>
      </c>
      <c r="F550" s="188" t="s">
        <v>2046</v>
      </c>
    </row>
    <row r="551" spans="1:6" s="192" customFormat="1" ht="75" x14ac:dyDescent="0.25">
      <c r="A551" s="39">
        <v>546</v>
      </c>
      <c r="B551" s="194" t="s">
        <v>14</v>
      </c>
      <c r="C551" s="191" t="s">
        <v>14</v>
      </c>
      <c r="D551" s="16" t="s">
        <v>1877</v>
      </c>
      <c r="E551" s="8" t="s">
        <v>2060</v>
      </c>
      <c r="F551" s="188" t="s">
        <v>2047</v>
      </c>
    </row>
    <row r="552" spans="1:6" s="192" customFormat="1" ht="75" x14ac:dyDescent="0.25">
      <c r="A552" s="39">
        <v>547</v>
      </c>
      <c r="B552" s="194" t="s">
        <v>14</v>
      </c>
      <c r="C552" s="191" t="s">
        <v>14</v>
      </c>
      <c r="D552" s="16" t="s">
        <v>2067</v>
      </c>
      <c r="E552" s="8" t="s">
        <v>2061</v>
      </c>
      <c r="F552" s="188" t="s">
        <v>2048</v>
      </c>
    </row>
    <row r="553" spans="1:6" s="192" customFormat="1" ht="60" x14ac:dyDescent="0.25">
      <c r="A553" s="39">
        <v>548</v>
      </c>
      <c r="B553" s="194" t="s">
        <v>14</v>
      </c>
      <c r="C553" s="191" t="s">
        <v>14</v>
      </c>
      <c r="D553" s="16" t="s">
        <v>1251</v>
      </c>
      <c r="E553" s="8" t="s">
        <v>458</v>
      </c>
      <c r="F553" s="188" t="s">
        <v>2049</v>
      </c>
    </row>
    <row r="554" spans="1:6" s="192" customFormat="1" ht="75" x14ac:dyDescent="0.25">
      <c r="A554" s="39">
        <v>549</v>
      </c>
      <c r="B554" s="194" t="s">
        <v>14</v>
      </c>
      <c r="C554" s="191" t="s">
        <v>14</v>
      </c>
      <c r="D554" s="16" t="s">
        <v>768</v>
      </c>
      <c r="E554" s="8" t="s">
        <v>771</v>
      </c>
      <c r="F554" s="188" t="s">
        <v>2050</v>
      </c>
    </row>
    <row r="555" spans="1:6" s="192" customFormat="1" ht="75" x14ac:dyDescent="0.25">
      <c r="A555" s="39">
        <v>550</v>
      </c>
      <c r="B555" s="194" t="s">
        <v>14</v>
      </c>
      <c r="C555" s="191" t="s">
        <v>14</v>
      </c>
      <c r="D555" s="16" t="s">
        <v>151</v>
      </c>
      <c r="E555" s="8" t="s">
        <v>152</v>
      </c>
      <c r="F555" s="188" t="s">
        <v>2051</v>
      </c>
    </row>
    <row r="556" spans="1:6" s="192" customFormat="1" ht="60" x14ac:dyDescent="0.25">
      <c r="A556" s="39">
        <v>551</v>
      </c>
      <c r="B556" s="194" t="s">
        <v>14</v>
      </c>
      <c r="C556" s="191" t="s">
        <v>14</v>
      </c>
      <c r="D556" s="16" t="s">
        <v>275</v>
      </c>
      <c r="E556" s="8" t="s">
        <v>152</v>
      </c>
      <c r="F556" s="188" t="s">
        <v>2053</v>
      </c>
    </row>
    <row r="557" spans="1:6" s="192" customFormat="1" ht="60" x14ac:dyDescent="0.25">
      <c r="A557" s="39">
        <v>552</v>
      </c>
      <c r="B557" s="194" t="s">
        <v>26</v>
      </c>
      <c r="C557" s="191" t="s">
        <v>283</v>
      </c>
      <c r="D557" s="16" t="s">
        <v>194</v>
      </c>
      <c r="E557" s="8" t="s">
        <v>61</v>
      </c>
      <c r="F557" s="188" t="s">
        <v>2054</v>
      </c>
    </row>
    <row r="558" spans="1:6" s="192" customFormat="1" ht="90" x14ac:dyDescent="0.25">
      <c r="A558" s="39">
        <v>553</v>
      </c>
      <c r="B558" s="194" t="s">
        <v>14</v>
      </c>
      <c r="C558" s="191" t="s">
        <v>14</v>
      </c>
      <c r="D558" s="16" t="s">
        <v>867</v>
      </c>
      <c r="E558" s="8" t="s">
        <v>439</v>
      </c>
      <c r="F558" s="188" t="s">
        <v>2056</v>
      </c>
    </row>
    <row r="559" spans="1:6" s="192" customFormat="1" ht="75" x14ac:dyDescent="0.25">
      <c r="A559" s="39">
        <v>554</v>
      </c>
      <c r="B559" s="194" t="s">
        <v>14</v>
      </c>
      <c r="C559" s="191" t="s">
        <v>14</v>
      </c>
      <c r="D559" s="16" t="s">
        <v>65</v>
      </c>
      <c r="E559" s="8" t="s">
        <v>776</v>
      </c>
      <c r="F559" s="188" t="s">
        <v>2057</v>
      </c>
    </row>
    <row r="560" spans="1:6" s="192" customFormat="1" ht="75" x14ac:dyDescent="0.25">
      <c r="A560" s="39">
        <v>555</v>
      </c>
      <c r="B560" s="190" t="s">
        <v>14</v>
      </c>
      <c r="C560" s="191" t="s">
        <v>14</v>
      </c>
      <c r="D560" s="16" t="s">
        <v>950</v>
      </c>
      <c r="E560" s="8" t="s">
        <v>350</v>
      </c>
      <c r="F560" s="188" t="s">
        <v>2058</v>
      </c>
    </row>
    <row r="561" spans="1:6" s="192" customFormat="1" ht="60" x14ac:dyDescent="0.25">
      <c r="A561" s="39">
        <v>556</v>
      </c>
      <c r="B561" s="194" t="s">
        <v>14</v>
      </c>
      <c r="C561" s="191" t="s">
        <v>14</v>
      </c>
      <c r="D561" s="16" t="s">
        <v>1456</v>
      </c>
      <c r="E561" s="8" t="s">
        <v>458</v>
      </c>
      <c r="F561" s="188" t="s">
        <v>2055</v>
      </c>
    </row>
    <row r="562" spans="1:6" s="192" customFormat="1" ht="75" x14ac:dyDescent="0.25">
      <c r="A562" s="39">
        <v>557</v>
      </c>
      <c r="B562" s="194" t="s">
        <v>14</v>
      </c>
      <c r="C562" s="191" t="s">
        <v>14</v>
      </c>
      <c r="D562" s="16" t="s">
        <v>1456</v>
      </c>
      <c r="E562" s="8" t="s">
        <v>490</v>
      </c>
      <c r="F562" s="188" t="s">
        <v>2070</v>
      </c>
    </row>
    <row r="563" spans="1:6" s="192" customFormat="1" ht="75" x14ac:dyDescent="0.25">
      <c r="A563" s="39">
        <v>558</v>
      </c>
      <c r="B563" s="194" t="s">
        <v>14</v>
      </c>
      <c r="C563" s="191" t="s">
        <v>14</v>
      </c>
      <c r="D563" s="16" t="s">
        <v>774</v>
      </c>
      <c r="E563" s="8" t="s">
        <v>1799</v>
      </c>
      <c r="F563" s="188" t="s">
        <v>2071</v>
      </c>
    </row>
    <row r="564" spans="1:6" s="192" customFormat="1" ht="60" x14ac:dyDescent="0.25">
      <c r="A564" s="39">
        <v>559</v>
      </c>
      <c r="B564" s="194" t="s">
        <v>14</v>
      </c>
      <c r="C564" s="191" t="s">
        <v>14</v>
      </c>
      <c r="D564" s="16" t="s">
        <v>92</v>
      </c>
      <c r="E564" s="8" t="s">
        <v>1529</v>
      </c>
      <c r="F564" s="188" t="s">
        <v>2072</v>
      </c>
    </row>
    <row r="565" spans="1:6" s="192" customFormat="1" ht="75" x14ac:dyDescent="0.25">
      <c r="A565" s="39">
        <v>560</v>
      </c>
      <c r="B565" s="194" t="s">
        <v>14</v>
      </c>
      <c r="C565" s="191" t="s">
        <v>14</v>
      </c>
      <c r="D565" s="16" t="s">
        <v>2005</v>
      </c>
      <c r="E565" s="8" t="s">
        <v>2075</v>
      </c>
      <c r="F565" s="188" t="s">
        <v>2074</v>
      </c>
    </row>
    <row r="566" spans="1:6" s="192" customFormat="1" ht="75" x14ac:dyDescent="0.25">
      <c r="A566" s="39">
        <v>561</v>
      </c>
      <c r="B566" s="194" t="s">
        <v>14</v>
      </c>
      <c r="C566" s="191" t="s">
        <v>14</v>
      </c>
      <c r="D566" s="16" t="s">
        <v>86</v>
      </c>
      <c r="E566" s="8" t="s">
        <v>87</v>
      </c>
      <c r="F566" s="188" t="s">
        <v>2079</v>
      </c>
    </row>
    <row r="567" spans="1:6" s="192" customFormat="1" ht="75" x14ac:dyDescent="0.25">
      <c r="A567" s="39">
        <v>562</v>
      </c>
      <c r="B567" s="194" t="s">
        <v>14</v>
      </c>
      <c r="C567" s="191" t="s">
        <v>14</v>
      </c>
      <c r="D567" s="16" t="s">
        <v>1031</v>
      </c>
      <c r="E567" s="8" t="s">
        <v>1015</v>
      </c>
      <c r="F567" s="188" t="s">
        <v>2080</v>
      </c>
    </row>
    <row r="568" spans="1:6" s="192" customFormat="1" ht="75" x14ac:dyDescent="0.25">
      <c r="A568" s="39">
        <v>563</v>
      </c>
      <c r="B568" s="194" t="s">
        <v>14</v>
      </c>
      <c r="C568" s="191" t="s">
        <v>14</v>
      </c>
      <c r="D568" s="16" t="s">
        <v>1031</v>
      </c>
      <c r="E568" s="8" t="s">
        <v>1015</v>
      </c>
      <c r="F568" s="188" t="s">
        <v>2081</v>
      </c>
    </row>
    <row r="569" spans="1:6" s="192" customFormat="1" ht="75" x14ac:dyDescent="0.25">
      <c r="A569" s="39">
        <v>564</v>
      </c>
      <c r="B569" s="194" t="s">
        <v>14</v>
      </c>
      <c r="C569" s="191" t="s">
        <v>14</v>
      </c>
      <c r="D569" s="16" t="s">
        <v>2095</v>
      </c>
      <c r="E569" s="8" t="s">
        <v>1875</v>
      </c>
      <c r="F569" s="188" t="s">
        <v>2082</v>
      </c>
    </row>
    <row r="570" spans="1:6" s="192" customFormat="1" ht="75" x14ac:dyDescent="0.25">
      <c r="A570" s="39">
        <v>565</v>
      </c>
      <c r="B570" s="194" t="s">
        <v>14</v>
      </c>
      <c r="C570" s="191" t="s">
        <v>14</v>
      </c>
      <c r="D570" s="16" t="s">
        <v>2096</v>
      </c>
      <c r="E570" s="8" t="s">
        <v>61</v>
      </c>
      <c r="F570" s="188" t="s">
        <v>2083</v>
      </c>
    </row>
    <row r="571" spans="1:6" s="192" customFormat="1" ht="75" x14ac:dyDescent="0.25">
      <c r="A571" s="39">
        <v>566</v>
      </c>
      <c r="B571" s="194" t="s">
        <v>14</v>
      </c>
      <c r="C571" s="191" t="s">
        <v>14</v>
      </c>
      <c r="D571" s="16" t="s">
        <v>252</v>
      </c>
      <c r="E571" s="8" t="s">
        <v>253</v>
      </c>
      <c r="F571" s="188" t="s">
        <v>1662</v>
      </c>
    </row>
    <row r="572" spans="1:6" s="192" customFormat="1" ht="75" x14ac:dyDescent="0.25">
      <c r="A572" s="39">
        <v>567</v>
      </c>
      <c r="B572" s="194" t="s">
        <v>14</v>
      </c>
      <c r="C572" s="191" t="s">
        <v>14</v>
      </c>
      <c r="D572" s="16" t="s">
        <v>1986</v>
      </c>
      <c r="E572" s="8" t="s">
        <v>1988</v>
      </c>
      <c r="F572" s="188" t="s">
        <v>2085</v>
      </c>
    </row>
    <row r="573" spans="1:6" s="192" customFormat="1" ht="75" x14ac:dyDescent="0.25">
      <c r="A573" s="39">
        <v>568</v>
      </c>
      <c r="B573" s="194" t="s">
        <v>14</v>
      </c>
      <c r="C573" s="191" t="s">
        <v>14</v>
      </c>
      <c r="D573" s="16" t="s">
        <v>1986</v>
      </c>
      <c r="E573" s="8" t="s">
        <v>1988</v>
      </c>
      <c r="F573" s="189" t="s">
        <v>2109</v>
      </c>
    </row>
    <row r="574" spans="1:6" s="192" customFormat="1" ht="75" x14ac:dyDescent="0.25">
      <c r="A574" s="39">
        <v>569</v>
      </c>
      <c r="B574" s="194" t="s">
        <v>14</v>
      </c>
      <c r="C574" s="191" t="s">
        <v>14</v>
      </c>
      <c r="D574" s="16" t="s">
        <v>65</v>
      </c>
      <c r="E574" s="8" t="s">
        <v>1715</v>
      </c>
      <c r="F574" s="188" t="s">
        <v>2086</v>
      </c>
    </row>
    <row r="575" spans="1:6" s="192" customFormat="1" ht="60" x14ac:dyDescent="0.25">
      <c r="A575" s="39">
        <v>570</v>
      </c>
      <c r="B575" s="194" t="s">
        <v>1997</v>
      </c>
      <c r="C575" s="191" t="s">
        <v>1999</v>
      </c>
      <c r="D575" s="16" t="s">
        <v>1998</v>
      </c>
      <c r="E575" s="8" t="s">
        <v>61</v>
      </c>
      <c r="F575" s="188" t="s">
        <v>2087</v>
      </c>
    </row>
    <row r="576" spans="1:6" s="192" customFormat="1" ht="60" x14ac:dyDescent="0.25">
      <c r="A576" s="39">
        <v>571</v>
      </c>
      <c r="B576" s="194" t="s">
        <v>14</v>
      </c>
      <c r="C576" s="191" t="s">
        <v>14</v>
      </c>
      <c r="D576" s="16" t="s">
        <v>1956</v>
      </c>
      <c r="E576" s="8" t="s">
        <v>1957</v>
      </c>
      <c r="F576" s="188" t="s">
        <v>2088</v>
      </c>
    </row>
    <row r="577" spans="1:6" s="192" customFormat="1" ht="60" x14ac:dyDescent="0.25">
      <c r="A577" s="39">
        <v>572</v>
      </c>
      <c r="B577" s="194" t="s">
        <v>14</v>
      </c>
      <c r="C577" s="191" t="s">
        <v>14</v>
      </c>
      <c r="D577" s="16" t="s">
        <v>109</v>
      </c>
      <c r="E577" s="8" t="s">
        <v>261</v>
      </c>
      <c r="F577" s="188" t="s">
        <v>1831</v>
      </c>
    </row>
    <row r="578" spans="1:6" s="192" customFormat="1" ht="75" x14ac:dyDescent="0.25">
      <c r="A578" s="39">
        <v>573</v>
      </c>
      <c r="B578" s="194" t="s">
        <v>14</v>
      </c>
      <c r="C578" s="191" t="s">
        <v>14</v>
      </c>
      <c r="D578" s="16" t="s">
        <v>867</v>
      </c>
      <c r="E578" s="8" t="s">
        <v>439</v>
      </c>
      <c r="F578" s="188" t="s">
        <v>2089</v>
      </c>
    </row>
    <row r="579" spans="1:6" s="192" customFormat="1" ht="60" x14ac:dyDescent="0.25">
      <c r="A579" s="39">
        <v>574</v>
      </c>
      <c r="B579" s="190" t="s">
        <v>14</v>
      </c>
      <c r="C579" s="191" t="s">
        <v>14</v>
      </c>
      <c r="D579" s="16" t="s">
        <v>1017</v>
      </c>
      <c r="E579" s="8" t="s">
        <v>1264</v>
      </c>
      <c r="F579" s="188" t="s">
        <v>1784</v>
      </c>
    </row>
    <row r="580" spans="1:6" s="192" customFormat="1" ht="60" x14ac:dyDescent="0.25">
      <c r="A580" s="39">
        <v>575</v>
      </c>
      <c r="B580" s="10" t="s">
        <v>14</v>
      </c>
      <c r="C580" s="10" t="s">
        <v>14</v>
      </c>
      <c r="D580" s="16" t="s">
        <v>50</v>
      </c>
      <c r="E580" s="8" t="s">
        <v>497</v>
      </c>
      <c r="F580" s="188" t="s">
        <v>2090</v>
      </c>
    </row>
    <row r="581" spans="1:6" s="192" customFormat="1" ht="60" x14ac:dyDescent="0.25">
      <c r="A581" s="39">
        <v>576</v>
      </c>
      <c r="B581" s="194" t="s">
        <v>14</v>
      </c>
      <c r="C581" s="191" t="s">
        <v>14</v>
      </c>
      <c r="D581" s="16" t="s">
        <v>1286</v>
      </c>
      <c r="E581" s="8" t="s">
        <v>443</v>
      </c>
      <c r="F581" s="188" t="s">
        <v>2091</v>
      </c>
    </row>
    <row r="582" spans="1:6" s="192" customFormat="1" ht="75" x14ac:dyDescent="0.25">
      <c r="A582" s="39">
        <v>577</v>
      </c>
      <c r="B582" s="194" t="s">
        <v>14</v>
      </c>
      <c r="C582" s="191" t="s">
        <v>14</v>
      </c>
      <c r="D582" s="16" t="s">
        <v>768</v>
      </c>
      <c r="E582" s="8" t="s">
        <v>771</v>
      </c>
      <c r="F582" s="188" t="s">
        <v>2092</v>
      </c>
    </row>
    <row r="583" spans="1:6" s="192" customFormat="1" ht="75" x14ac:dyDescent="0.25">
      <c r="A583" s="39">
        <v>578</v>
      </c>
      <c r="B583" s="194" t="s">
        <v>14</v>
      </c>
      <c r="C583" s="191" t="s">
        <v>14</v>
      </c>
      <c r="D583" s="16" t="s">
        <v>2067</v>
      </c>
      <c r="E583" s="8" t="s">
        <v>2061</v>
      </c>
      <c r="F583" s="188" t="s">
        <v>2093</v>
      </c>
    </row>
    <row r="584" spans="1:6" s="192" customFormat="1" ht="60" x14ac:dyDescent="0.25">
      <c r="A584" s="39">
        <v>579</v>
      </c>
      <c r="B584" s="194" t="s">
        <v>14</v>
      </c>
      <c r="C584" s="191" t="s">
        <v>14</v>
      </c>
      <c r="D584" s="16" t="s">
        <v>1017</v>
      </c>
      <c r="E584" s="8" t="s">
        <v>1875</v>
      </c>
      <c r="F584" s="188" t="s">
        <v>2094</v>
      </c>
    </row>
    <row r="585" spans="1:6" s="192" customFormat="1" ht="60" x14ac:dyDescent="0.25">
      <c r="A585" s="39">
        <v>580</v>
      </c>
      <c r="B585" s="194" t="s">
        <v>14</v>
      </c>
      <c r="C585" s="191" t="s">
        <v>14</v>
      </c>
      <c r="D585" s="16" t="s">
        <v>2147</v>
      </c>
      <c r="E585" s="8" t="s">
        <v>2148</v>
      </c>
      <c r="F585" s="188" t="s">
        <v>2128</v>
      </c>
    </row>
    <row r="586" spans="1:6" s="192" customFormat="1" ht="75" x14ac:dyDescent="0.25">
      <c r="A586" s="39">
        <v>581</v>
      </c>
      <c r="B586" s="194" t="s">
        <v>14</v>
      </c>
      <c r="C586" s="191" t="s">
        <v>14</v>
      </c>
      <c r="D586" s="16" t="s">
        <v>151</v>
      </c>
      <c r="E586" s="8" t="s">
        <v>447</v>
      </c>
      <c r="F586" s="188" t="s">
        <v>2129</v>
      </c>
    </row>
    <row r="587" spans="1:6" s="192" customFormat="1" ht="60" x14ac:dyDescent="0.25">
      <c r="A587" s="39">
        <v>582</v>
      </c>
      <c r="B587" s="193" t="s">
        <v>1997</v>
      </c>
      <c r="C587" s="191" t="s">
        <v>1999</v>
      </c>
      <c r="D587" s="16" t="s">
        <v>2149</v>
      </c>
      <c r="E587" s="8" t="s">
        <v>61</v>
      </c>
      <c r="F587" s="188" t="s">
        <v>2130</v>
      </c>
    </row>
    <row r="588" spans="1:6" s="192" customFormat="1" ht="60" x14ac:dyDescent="0.25">
      <c r="A588" s="39">
        <v>583</v>
      </c>
      <c r="B588" s="194" t="s">
        <v>14</v>
      </c>
      <c r="C588" s="191" t="s">
        <v>14</v>
      </c>
      <c r="D588" s="16" t="s">
        <v>104</v>
      </c>
      <c r="E588" s="8" t="s">
        <v>2150</v>
      </c>
      <c r="F588" s="188" t="s">
        <v>2131</v>
      </c>
    </row>
    <row r="589" spans="1:6" s="192" customFormat="1" ht="60" x14ac:dyDescent="0.25">
      <c r="A589" s="39">
        <v>584</v>
      </c>
      <c r="B589" s="194" t="s">
        <v>14</v>
      </c>
      <c r="C589" s="191" t="s">
        <v>14</v>
      </c>
      <c r="D589" s="16" t="s">
        <v>271</v>
      </c>
      <c r="E589" s="8" t="s">
        <v>1875</v>
      </c>
      <c r="F589" s="188" t="s">
        <v>2132</v>
      </c>
    </row>
    <row r="590" spans="1:6" s="192" customFormat="1" ht="60" x14ac:dyDescent="0.25">
      <c r="A590" s="39">
        <v>585</v>
      </c>
      <c r="B590" s="194" t="s">
        <v>14</v>
      </c>
      <c r="C590" s="191" t="s">
        <v>14</v>
      </c>
      <c r="D590" s="16" t="s">
        <v>60</v>
      </c>
      <c r="E590" s="8" t="s">
        <v>56</v>
      </c>
      <c r="F590" s="188" t="s">
        <v>2134</v>
      </c>
    </row>
    <row r="591" spans="1:6" s="192" customFormat="1" ht="75" x14ac:dyDescent="0.25">
      <c r="A591" s="39">
        <v>586</v>
      </c>
      <c r="B591" s="194" t="s">
        <v>14</v>
      </c>
      <c r="C591" s="191" t="s">
        <v>14</v>
      </c>
      <c r="D591" s="16" t="s">
        <v>86</v>
      </c>
      <c r="E591" s="8" t="s">
        <v>87</v>
      </c>
      <c r="F591" s="188" t="s">
        <v>2135</v>
      </c>
    </row>
    <row r="592" spans="1:6" s="192" customFormat="1" ht="60" x14ac:dyDescent="0.25">
      <c r="A592" s="39">
        <v>587</v>
      </c>
      <c r="B592" s="194" t="s">
        <v>14</v>
      </c>
      <c r="C592" s="191" t="s">
        <v>14</v>
      </c>
      <c r="D592" s="16" t="s">
        <v>1528</v>
      </c>
      <c r="E592" s="8" t="s">
        <v>1015</v>
      </c>
      <c r="F592" s="188" t="s">
        <v>2136</v>
      </c>
    </row>
    <row r="593" spans="1:6" s="192" customFormat="1" ht="75" x14ac:dyDescent="0.25">
      <c r="A593" s="39">
        <v>588</v>
      </c>
      <c r="B593" s="194" t="s">
        <v>14</v>
      </c>
      <c r="C593" s="191" t="s">
        <v>14</v>
      </c>
      <c r="D593" s="16" t="s">
        <v>65</v>
      </c>
      <c r="E593" s="8" t="s">
        <v>1028</v>
      </c>
      <c r="F593" s="188" t="s">
        <v>1617</v>
      </c>
    </row>
    <row r="594" spans="1:6" s="192" customFormat="1" ht="60" x14ac:dyDescent="0.25">
      <c r="A594" s="39">
        <v>589</v>
      </c>
      <c r="B594" s="194" t="s">
        <v>14</v>
      </c>
      <c r="C594" s="191" t="s">
        <v>14</v>
      </c>
      <c r="D594" s="16" t="s">
        <v>2151</v>
      </c>
      <c r="E594" s="8" t="s">
        <v>2152</v>
      </c>
      <c r="F594" s="188" t="s">
        <v>2137</v>
      </c>
    </row>
    <row r="595" spans="1:6" s="192" customFormat="1" ht="60" x14ac:dyDescent="0.25">
      <c r="A595" s="39">
        <v>590</v>
      </c>
      <c r="B595" s="194" t="s">
        <v>14</v>
      </c>
      <c r="C595" s="191" t="s">
        <v>14</v>
      </c>
      <c r="D595" s="16" t="s">
        <v>65</v>
      </c>
      <c r="E595" s="8" t="s">
        <v>2153</v>
      </c>
      <c r="F595" s="188" t="s">
        <v>2138</v>
      </c>
    </row>
    <row r="596" spans="1:6" s="192" customFormat="1" ht="60" x14ac:dyDescent="0.25">
      <c r="A596" s="39">
        <v>591</v>
      </c>
      <c r="B596" s="194" t="s">
        <v>14</v>
      </c>
      <c r="C596" s="191" t="s">
        <v>14</v>
      </c>
      <c r="D596" s="16" t="s">
        <v>180</v>
      </c>
      <c r="E596" s="8" t="s">
        <v>181</v>
      </c>
      <c r="F596" s="188" t="s">
        <v>1743</v>
      </c>
    </row>
    <row r="597" spans="1:6" s="192" customFormat="1" ht="60" x14ac:dyDescent="0.25">
      <c r="A597" s="39">
        <v>592</v>
      </c>
      <c r="B597" s="194" t="s">
        <v>14</v>
      </c>
      <c r="C597" s="191" t="s">
        <v>14</v>
      </c>
      <c r="D597" s="16" t="s">
        <v>2027</v>
      </c>
      <c r="E597" s="8" t="s">
        <v>61</v>
      </c>
      <c r="F597" s="188" t="s">
        <v>2139</v>
      </c>
    </row>
    <row r="598" spans="1:6" s="192" customFormat="1" ht="60" x14ac:dyDescent="0.25">
      <c r="A598" s="39">
        <v>593</v>
      </c>
      <c r="B598" s="194" t="s">
        <v>14</v>
      </c>
      <c r="C598" s="191" t="s">
        <v>14</v>
      </c>
      <c r="D598" s="16" t="s">
        <v>787</v>
      </c>
      <c r="E598" s="8" t="s">
        <v>443</v>
      </c>
      <c r="F598" s="188" t="s">
        <v>2140</v>
      </c>
    </row>
    <row r="599" spans="1:6" s="192" customFormat="1" ht="75" x14ac:dyDescent="0.25">
      <c r="A599" s="39">
        <v>594</v>
      </c>
      <c r="B599" s="194" t="s">
        <v>14</v>
      </c>
      <c r="C599" s="191" t="s">
        <v>14</v>
      </c>
      <c r="D599" s="16" t="s">
        <v>2154</v>
      </c>
      <c r="E599" s="8" t="s">
        <v>148</v>
      </c>
      <c r="F599" s="188" t="s">
        <v>2141</v>
      </c>
    </row>
    <row r="600" spans="1:6" s="192" customFormat="1" ht="60" x14ac:dyDescent="0.25">
      <c r="A600" s="39">
        <v>595</v>
      </c>
      <c r="B600" s="194" t="s">
        <v>14</v>
      </c>
      <c r="C600" s="191" t="s">
        <v>14</v>
      </c>
      <c r="D600" s="16" t="s">
        <v>2027</v>
      </c>
      <c r="E600" s="8" t="s">
        <v>61</v>
      </c>
      <c r="F600" s="188" t="s">
        <v>2142</v>
      </c>
    </row>
    <row r="601" spans="1:6" s="192" customFormat="1" ht="60" x14ac:dyDescent="0.25">
      <c r="A601" s="39">
        <v>596</v>
      </c>
      <c r="B601" s="194" t="s">
        <v>14</v>
      </c>
      <c r="C601" s="191" t="s">
        <v>14</v>
      </c>
      <c r="D601" s="16" t="s">
        <v>774</v>
      </c>
      <c r="E601" s="8" t="s">
        <v>464</v>
      </c>
      <c r="F601" s="188" t="s">
        <v>2145</v>
      </c>
    </row>
    <row r="602" spans="1:6" s="192" customFormat="1" ht="60" x14ac:dyDescent="0.25">
      <c r="A602" s="39">
        <v>597</v>
      </c>
      <c r="B602" s="194" t="s">
        <v>14</v>
      </c>
      <c r="C602" s="191" t="s">
        <v>14</v>
      </c>
      <c r="D602" s="16" t="s">
        <v>1017</v>
      </c>
      <c r="E602" s="8" t="s">
        <v>2197</v>
      </c>
      <c r="F602" s="188" t="s">
        <v>2196</v>
      </c>
    </row>
    <row r="603" spans="1:6" s="192" customFormat="1" ht="60" x14ac:dyDescent="0.25">
      <c r="A603" s="39">
        <v>598</v>
      </c>
      <c r="B603" s="194" t="s">
        <v>14</v>
      </c>
      <c r="C603" s="191" t="s">
        <v>14</v>
      </c>
      <c r="D603" s="16" t="s">
        <v>228</v>
      </c>
      <c r="E603" s="8" t="s">
        <v>229</v>
      </c>
      <c r="F603" s="188" t="s">
        <v>2181</v>
      </c>
    </row>
    <row r="604" spans="1:6" s="192" customFormat="1" ht="60" x14ac:dyDescent="0.25">
      <c r="A604" s="39">
        <v>599</v>
      </c>
      <c r="B604" s="194" t="s">
        <v>14</v>
      </c>
      <c r="C604" s="191" t="s">
        <v>14</v>
      </c>
      <c r="D604" s="16" t="s">
        <v>774</v>
      </c>
      <c r="E604" s="8" t="s">
        <v>501</v>
      </c>
      <c r="F604" s="188" t="s">
        <v>2182</v>
      </c>
    </row>
    <row r="605" spans="1:6" s="192" customFormat="1" ht="75" x14ac:dyDescent="0.25">
      <c r="A605" s="39">
        <v>600</v>
      </c>
      <c r="B605" s="194" t="s">
        <v>14</v>
      </c>
      <c r="C605" s="191" t="s">
        <v>14</v>
      </c>
      <c r="D605" s="16" t="s">
        <v>151</v>
      </c>
      <c r="E605" s="8" t="s">
        <v>152</v>
      </c>
      <c r="F605" s="188" t="s">
        <v>2051</v>
      </c>
    </row>
    <row r="606" spans="1:6" s="192" customFormat="1" ht="75" x14ac:dyDescent="0.25">
      <c r="A606" s="39">
        <v>601</v>
      </c>
      <c r="B606" s="194" t="s">
        <v>14</v>
      </c>
      <c r="C606" s="191" t="s">
        <v>14</v>
      </c>
      <c r="D606" s="16" t="s">
        <v>65</v>
      </c>
      <c r="E606" s="8" t="s">
        <v>776</v>
      </c>
      <c r="F606" s="188" t="s">
        <v>2183</v>
      </c>
    </row>
    <row r="607" spans="1:6" s="192" customFormat="1" ht="75" x14ac:dyDescent="0.25">
      <c r="A607" s="39">
        <v>602</v>
      </c>
      <c r="B607" s="194" t="s">
        <v>14</v>
      </c>
      <c r="C607" s="191" t="s">
        <v>14</v>
      </c>
      <c r="D607" s="16" t="s">
        <v>2187</v>
      </c>
      <c r="E607" s="8" t="s">
        <v>56</v>
      </c>
      <c r="F607" s="188" t="s">
        <v>2184</v>
      </c>
    </row>
    <row r="608" spans="1:6" s="192" customFormat="1" ht="75" x14ac:dyDescent="0.25">
      <c r="A608" s="39">
        <v>603</v>
      </c>
      <c r="B608" s="194" t="s">
        <v>14</v>
      </c>
      <c r="C608" s="191" t="s">
        <v>14</v>
      </c>
      <c r="D608" s="16" t="s">
        <v>1539</v>
      </c>
      <c r="E608" s="8" t="s">
        <v>78</v>
      </c>
      <c r="F608" s="188" t="s">
        <v>2185</v>
      </c>
    </row>
    <row r="609" spans="1:6" s="192" customFormat="1" ht="60" x14ac:dyDescent="0.25">
      <c r="A609" s="39">
        <v>604</v>
      </c>
      <c r="B609" s="194" t="s">
        <v>14</v>
      </c>
      <c r="C609" s="191" t="s">
        <v>14</v>
      </c>
      <c r="D609" s="16" t="s">
        <v>1573</v>
      </c>
      <c r="E609" s="8" t="s">
        <v>907</v>
      </c>
      <c r="F609" s="188" t="s">
        <v>2186</v>
      </c>
    </row>
    <row r="610" spans="1:6" s="192" customFormat="1" ht="75" x14ac:dyDescent="0.25">
      <c r="A610" s="39">
        <v>605</v>
      </c>
      <c r="B610" s="194" t="s">
        <v>14</v>
      </c>
      <c r="C610" s="191" t="s">
        <v>14</v>
      </c>
      <c r="D610" s="16" t="s">
        <v>180</v>
      </c>
      <c r="E610" s="8" t="s">
        <v>241</v>
      </c>
      <c r="F610" s="188" t="s">
        <v>2188</v>
      </c>
    </row>
    <row r="611" spans="1:6" s="192" customFormat="1" ht="60" x14ac:dyDescent="0.25">
      <c r="A611" s="39">
        <v>606</v>
      </c>
      <c r="B611" s="194" t="s">
        <v>14</v>
      </c>
      <c r="C611" s="191" t="s">
        <v>14</v>
      </c>
      <c r="D611" s="16" t="s">
        <v>65</v>
      </c>
      <c r="E611" s="8" t="s">
        <v>2207</v>
      </c>
      <c r="F611" s="188" t="s">
        <v>2204</v>
      </c>
    </row>
    <row r="612" spans="1:6" s="192" customFormat="1" ht="75" x14ac:dyDescent="0.25">
      <c r="A612" s="39">
        <v>607</v>
      </c>
      <c r="B612" s="194" t="s">
        <v>14</v>
      </c>
      <c r="C612" s="191" t="s">
        <v>14</v>
      </c>
      <c r="D612" s="16" t="s">
        <v>271</v>
      </c>
      <c r="E612" s="8" t="s">
        <v>1875</v>
      </c>
      <c r="F612" s="188" t="s">
        <v>2205</v>
      </c>
    </row>
    <row r="613" spans="1:6" s="192" customFormat="1" ht="75" x14ac:dyDescent="0.25">
      <c r="A613" s="39">
        <v>608</v>
      </c>
      <c r="B613" s="194" t="s">
        <v>14</v>
      </c>
      <c r="C613" s="191" t="s">
        <v>14</v>
      </c>
      <c r="D613" s="16" t="s">
        <v>1475</v>
      </c>
      <c r="E613" s="8" t="s">
        <v>121</v>
      </c>
      <c r="F613" s="188" t="s">
        <v>2206</v>
      </c>
    </row>
    <row r="614" spans="1:6" s="192" customFormat="1" ht="60" x14ac:dyDescent="0.25">
      <c r="A614" s="39">
        <v>609</v>
      </c>
      <c r="B614" s="194" t="s">
        <v>14</v>
      </c>
      <c r="C614" s="191" t="s">
        <v>14</v>
      </c>
      <c r="D614" s="16" t="s">
        <v>2147</v>
      </c>
      <c r="E614" s="8" t="s">
        <v>2234</v>
      </c>
      <c r="F614" s="188" t="s">
        <v>2208</v>
      </c>
    </row>
    <row r="615" spans="1:6" s="192" customFormat="1" ht="60" x14ac:dyDescent="0.25">
      <c r="A615" s="39">
        <v>610</v>
      </c>
      <c r="B615" s="194" t="s">
        <v>14</v>
      </c>
      <c r="C615" s="191" t="s">
        <v>14</v>
      </c>
      <c r="D615" s="16" t="s">
        <v>2149</v>
      </c>
      <c r="E615" s="8" t="s">
        <v>61</v>
      </c>
      <c r="F615" s="188" t="s">
        <v>2209</v>
      </c>
    </row>
    <row r="616" spans="1:6" s="192" customFormat="1" ht="60" x14ac:dyDescent="0.25">
      <c r="A616" s="39">
        <v>611</v>
      </c>
      <c r="B616" s="194" t="s">
        <v>14</v>
      </c>
      <c r="C616" s="191" t="s">
        <v>14</v>
      </c>
      <c r="D616" s="16" t="s">
        <v>767</v>
      </c>
      <c r="E616" s="8" t="s">
        <v>51</v>
      </c>
      <c r="F616" s="188" t="s">
        <v>2210</v>
      </c>
    </row>
    <row r="617" spans="1:6" s="192" customFormat="1" ht="75" x14ac:dyDescent="0.25">
      <c r="A617" s="39">
        <v>612</v>
      </c>
      <c r="B617" s="194" t="s">
        <v>14</v>
      </c>
      <c r="C617" s="191" t="s">
        <v>14</v>
      </c>
      <c r="D617" s="16" t="s">
        <v>867</v>
      </c>
      <c r="E617" s="8" t="s">
        <v>439</v>
      </c>
      <c r="F617" s="188" t="s">
        <v>2211</v>
      </c>
    </row>
    <row r="618" spans="1:6" s="192" customFormat="1" ht="75" x14ac:dyDescent="0.25">
      <c r="A618" s="39">
        <v>613</v>
      </c>
      <c r="B618" s="194" t="s">
        <v>14</v>
      </c>
      <c r="C618" s="191" t="s">
        <v>14</v>
      </c>
      <c r="D618" s="16" t="s">
        <v>40</v>
      </c>
      <c r="E618" s="8" t="s">
        <v>464</v>
      </c>
      <c r="F618" s="188" t="s">
        <v>2212</v>
      </c>
    </row>
    <row r="619" spans="1:6" s="192" customFormat="1" ht="60" x14ac:dyDescent="0.25">
      <c r="A619" s="39">
        <v>614</v>
      </c>
      <c r="B619" s="194" t="s">
        <v>14</v>
      </c>
      <c r="C619" s="191" t="s">
        <v>14</v>
      </c>
      <c r="D619" s="16" t="s">
        <v>2242</v>
      </c>
      <c r="E619" s="8" t="s">
        <v>2075</v>
      </c>
      <c r="F619" s="188" t="s">
        <v>2213</v>
      </c>
    </row>
    <row r="620" spans="1:6" s="192" customFormat="1" ht="60" x14ac:dyDescent="0.25">
      <c r="A620" s="39">
        <v>615</v>
      </c>
      <c r="B620" s="194" t="s">
        <v>14</v>
      </c>
      <c r="C620" s="191" t="s">
        <v>14</v>
      </c>
      <c r="D620" s="16" t="s">
        <v>2243</v>
      </c>
      <c r="E620" s="8" t="s">
        <v>464</v>
      </c>
      <c r="F620" s="188" t="s">
        <v>2214</v>
      </c>
    </row>
    <row r="621" spans="1:6" s="192" customFormat="1" ht="60" x14ac:dyDescent="0.25">
      <c r="A621" s="39">
        <v>616</v>
      </c>
      <c r="B621" s="194" t="s">
        <v>14</v>
      </c>
      <c r="C621" s="191" t="s">
        <v>14</v>
      </c>
      <c r="D621" s="16" t="s">
        <v>1020</v>
      </c>
      <c r="E621" s="8" t="s">
        <v>241</v>
      </c>
      <c r="F621" s="188" t="s">
        <v>2215</v>
      </c>
    </row>
    <row r="622" spans="1:6" s="192" customFormat="1" ht="60" x14ac:dyDescent="0.25">
      <c r="A622" s="39">
        <v>617</v>
      </c>
      <c r="B622" s="193" t="s">
        <v>14</v>
      </c>
      <c r="C622" s="191" t="s">
        <v>14</v>
      </c>
      <c r="D622" s="16" t="s">
        <v>1761</v>
      </c>
      <c r="E622" s="8" t="s">
        <v>1022</v>
      </c>
      <c r="F622" s="188" t="s">
        <v>2216</v>
      </c>
    </row>
    <row r="623" spans="1:6" s="192" customFormat="1" ht="60" x14ac:dyDescent="0.25">
      <c r="A623" s="39">
        <v>618</v>
      </c>
      <c r="B623" s="193" t="s">
        <v>14</v>
      </c>
      <c r="C623" s="191" t="s">
        <v>14</v>
      </c>
      <c r="D623" s="16" t="s">
        <v>104</v>
      </c>
      <c r="E623" s="8" t="s">
        <v>2249</v>
      </c>
      <c r="F623" s="188" t="s">
        <v>2219</v>
      </c>
    </row>
    <row r="624" spans="1:6" s="192" customFormat="1" ht="60" x14ac:dyDescent="0.25">
      <c r="A624" s="39">
        <v>619</v>
      </c>
      <c r="B624" s="193" t="s">
        <v>14</v>
      </c>
      <c r="C624" s="191" t="s">
        <v>14</v>
      </c>
      <c r="D624" s="16" t="s">
        <v>875</v>
      </c>
      <c r="E624" s="8" t="s">
        <v>323</v>
      </c>
      <c r="F624" s="188" t="s">
        <v>2220</v>
      </c>
    </row>
    <row r="625" spans="1:6" s="192" customFormat="1" ht="60" x14ac:dyDescent="0.25">
      <c r="A625" s="39">
        <v>620</v>
      </c>
      <c r="B625" s="193" t="s">
        <v>14</v>
      </c>
      <c r="C625" s="191" t="s">
        <v>14</v>
      </c>
      <c r="D625" s="16" t="s">
        <v>2256</v>
      </c>
      <c r="E625" s="8" t="s">
        <v>2255</v>
      </c>
      <c r="F625" s="188" t="s">
        <v>2221</v>
      </c>
    </row>
    <row r="626" spans="1:6" s="192" customFormat="1" ht="60" x14ac:dyDescent="0.25">
      <c r="A626" s="39">
        <v>621</v>
      </c>
      <c r="B626" s="194" t="s">
        <v>14</v>
      </c>
      <c r="C626" s="191" t="s">
        <v>14</v>
      </c>
      <c r="D626" s="16" t="s">
        <v>1267</v>
      </c>
      <c r="E626" s="8" t="s">
        <v>907</v>
      </c>
      <c r="F626" s="188" t="s">
        <v>2223</v>
      </c>
    </row>
    <row r="627" spans="1:6" s="192" customFormat="1" ht="60" x14ac:dyDescent="0.25">
      <c r="A627" s="39">
        <v>622</v>
      </c>
      <c r="B627" s="190" t="s">
        <v>14</v>
      </c>
      <c r="C627" s="191" t="s">
        <v>14</v>
      </c>
      <c r="D627" s="16" t="s">
        <v>104</v>
      </c>
      <c r="E627" s="8" t="s">
        <v>2008</v>
      </c>
      <c r="F627" s="188" t="s">
        <v>2224</v>
      </c>
    </row>
    <row r="628" spans="1:6" s="192" customFormat="1" ht="60" x14ac:dyDescent="0.25">
      <c r="A628" s="39">
        <v>623</v>
      </c>
      <c r="B628" s="10" t="s">
        <v>14</v>
      </c>
      <c r="C628" s="10" t="s">
        <v>14</v>
      </c>
      <c r="D628" s="16" t="s">
        <v>65</v>
      </c>
      <c r="E628" s="8" t="s">
        <v>66</v>
      </c>
      <c r="F628" s="188" t="s">
        <v>2225</v>
      </c>
    </row>
    <row r="629" spans="1:6" s="192" customFormat="1" ht="60" x14ac:dyDescent="0.25">
      <c r="A629" s="39">
        <v>624</v>
      </c>
      <c r="B629" s="10" t="s">
        <v>14</v>
      </c>
      <c r="C629" s="10" t="s">
        <v>14</v>
      </c>
      <c r="D629" s="16" t="s">
        <v>875</v>
      </c>
      <c r="E629" s="8" t="s">
        <v>907</v>
      </c>
      <c r="F629" s="188" t="s">
        <v>2226</v>
      </c>
    </row>
    <row r="630" spans="1:6" s="192" customFormat="1" ht="60" x14ac:dyDescent="0.25">
      <c r="A630" s="39">
        <v>625</v>
      </c>
      <c r="B630" s="193" t="s">
        <v>14</v>
      </c>
      <c r="C630" s="191" t="s">
        <v>14</v>
      </c>
      <c r="D630" s="16" t="s">
        <v>1761</v>
      </c>
      <c r="E630" s="8" t="s">
        <v>1022</v>
      </c>
      <c r="F630" s="188" t="s">
        <v>2227</v>
      </c>
    </row>
    <row r="631" spans="1:6" s="192" customFormat="1" ht="60" x14ac:dyDescent="0.25">
      <c r="A631" s="39">
        <v>626</v>
      </c>
      <c r="B631" s="194" t="s">
        <v>14</v>
      </c>
      <c r="C631" s="191" t="s">
        <v>14</v>
      </c>
      <c r="D631" s="16" t="s">
        <v>65</v>
      </c>
      <c r="E631" s="8" t="s">
        <v>2255</v>
      </c>
      <c r="F631" s="188" t="s">
        <v>2228</v>
      </c>
    </row>
    <row r="632" spans="1:6" s="192" customFormat="1" ht="75" x14ac:dyDescent="0.25">
      <c r="A632" s="39">
        <v>627</v>
      </c>
      <c r="B632" s="10" t="s">
        <v>14</v>
      </c>
      <c r="C632" s="10" t="s">
        <v>14</v>
      </c>
      <c r="D632" s="16" t="s">
        <v>50</v>
      </c>
      <c r="E632" s="8" t="s">
        <v>497</v>
      </c>
      <c r="F632" s="188" t="s">
        <v>2229</v>
      </c>
    </row>
    <row r="633" spans="1:6" s="192" customFormat="1" ht="60" x14ac:dyDescent="0.25">
      <c r="A633" s="39">
        <v>628</v>
      </c>
      <c r="B633" s="10" t="s">
        <v>14</v>
      </c>
      <c r="C633" s="10" t="s">
        <v>14</v>
      </c>
      <c r="D633" s="16" t="s">
        <v>65</v>
      </c>
      <c r="E633" s="8" t="s">
        <v>1490</v>
      </c>
      <c r="F633" s="188" t="s">
        <v>2282</v>
      </c>
    </row>
    <row r="634" spans="1:6" s="192" customFormat="1" ht="75" x14ac:dyDescent="0.25">
      <c r="A634" s="39">
        <v>629</v>
      </c>
      <c r="B634" s="10" t="s">
        <v>14</v>
      </c>
      <c r="C634" s="10" t="s">
        <v>14</v>
      </c>
      <c r="D634" s="16" t="s">
        <v>151</v>
      </c>
      <c r="E634" s="8" t="s">
        <v>447</v>
      </c>
      <c r="F634" s="188" t="s">
        <v>2275</v>
      </c>
    </row>
    <row r="635" spans="1:6" s="192" customFormat="1" ht="60" x14ac:dyDescent="0.25">
      <c r="A635" s="39">
        <v>630</v>
      </c>
      <c r="B635" s="194" t="s">
        <v>14</v>
      </c>
      <c r="C635" s="191" t="s">
        <v>14</v>
      </c>
      <c r="D635" s="16" t="s">
        <v>767</v>
      </c>
      <c r="E635" s="8" t="s">
        <v>770</v>
      </c>
      <c r="F635" s="188" t="s">
        <v>2276</v>
      </c>
    </row>
    <row r="636" spans="1:6" s="192" customFormat="1" ht="60" x14ac:dyDescent="0.25">
      <c r="A636" s="39">
        <v>631</v>
      </c>
      <c r="B636" s="194" t="s">
        <v>14</v>
      </c>
      <c r="C636" s="191" t="s">
        <v>14</v>
      </c>
      <c r="D636" s="16" t="s">
        <v>2284</v>
      </c>
      <c r="E636" s="8" t="s">
        <v>2285</v>
      </c>
      <c r="F636" s="188" t="s">
        <v>2277</v>
      </c>
    </row>
    <row r="637" spans="1:6" s="192" customFormat="1" ht="75" x14ac:dyDescent="0.25">
      <c r="A637" s="39">
        <v>632</v>
      </c>
      <c r="B637" s="194" t="s">
        <v>14</v>
      </c>
      <c r="C637" s="191" t="s">
        <v>14</v>
      </c>
      <c r="D637" s="16" t="s">
        <v>887</v>
      </c>
      <c r="E637" s="8" t="s">
        <v>722</v>
      </c>
      <c r="F637" s="188" t="s">
        <v>2278</v>
      </c>
    </row>
    <row r="638" spans="1:6" s="192" customFormat="1" ht="75" x14ac:dyDescent="0.25">
      <c r="A638" s="39">
        <v>633</v>
      </c>
      <c r="B638" s="194" t="s">
        <v>14</v>
      </c>
      <c r="C638" s="191" t="s">
        <v>14</v>
      </c>
      <c r="D638" s="16" t="s">
        <v>787</v>
      </c>
      <c r="E638" s="8" t="s">
        <v>443</v>
      </c>
      <c r="F638" s="188" t="s">
        <v>2279</v>
      </c>
    </row>
    <row r="639" spans="1:6" s="192" customFormat="1" ht="75" x14ac:dyDescent="0.25">
      <c r="A639" s="39">
        <v>634</v>
      </c>
      <c r="B639" s="194" t="s">
        <v>14</v>
      </c>
      <c r="C639" s="191" t="s">
        <v>14</v>
      </c>
      <c r="D639" s="16" t="s">
        <v>228</v>
      </c>
      <c r="E639" s="8" t="s">
        <v>229</v>
      </c>
      <c r="F639" s="188" t="s">
        <v>2280</v>
      </c>
    </row>
    <row r="640" spans="1:6" s="192" customFormat="1" ht="75" customHeight="1" x14ac:dyDescent="0.25">
      <c r="A640" s="39">
        <v>635</v>
      </c>
      <c r="B640" s="194" t="s">
        <v>14</v>
      </c>
      <c r="C640" s="191" t="s">
        <v>14</v>
      </c>
      <c r="D640" s="16" t="s">
        <v>65</v>
      </c>
      <c r="E640" s="8" t="s">
        <v>1254</v>
      </c>
      <c r="F640" s="195" t="s">
        <v>2281</v>
      </c>
    </row>
    <row r="641" spans="1:6" s="192" customFormat="1" ht="75" customHeight="1" x14ac:dyDescent="0.25">
      <c r="A641" s="39">
        <v>636</v>
      </c>
      <c r="B641" s="194" t="s">
        <v>14</v>
      </c>
      <c r="C641" s="191" t="s">
        <v>14</v>
      </c>
      <c r="D641" s="16" t="s">
        <v>1720</v>
      </c>
      <c r="E641" s="8" t="s">
        <v>203</v>
      </c>
      <c r="F641" s="195" t="s">
        <v>2296</v>
      </c>
    </row>
    <row r="642" spans="1:6" s="192" customFormat="1" ht="75" customHeight="1" x14ac:dyDescent="0.25">
      <c r="A642" s="39">
        <v>637</v>
      </c>
      <c r="B642" s="194" t="s">
        <v>14</v>
      </c>
      <c r="C642" s="191" t="s">
        <v>14</v>
      </c>
      <c r="D642" s="16" t="s">
        <v>2304</v>
      </c>
      <c r="E642" s="8" t="s">
        <v>218</v>
      </c>
      <c r="F642" s="195" t="s">
        <v>2300</v>
      </c>
    </row>
    <row r="643" spans="1:6" s="192" customFormat="1" ht="75" customHeight="1" x14ac:dyDescent="0.25">
      <c r="A643" s="39">
        <v>638</v>
      </c>
      <c r="B643" s="194" t="s">
        <v>14</v>
      </c>
      <c r="C643" s="191" t="s">
        <v>14</v>
      </c>
      <c r="D643" s="16" t="s">
        <v>2151</v>
      </c>
      <c r="E643" s="8" t="s">
        <v>2152</v>
      </c>
      <c r="F643" s="195" t="s">
        <v>2301</v>
      </c>
    </row>
    <row r="644" spans="1:6" s="192" customFormat="1" ht="75" customHeight="1" x14ac:dyDescent="0.25">
      <c r="A644" s="39">
        <v>639</v>
      </c>
      <c r="B644" s="194" t="s">
        <v>14</v>
      </c>
      <c r="C644" s="191" t="s">
        <v>14</v>
      </c>
      <c r="D644" s="16" t="s">
        <v>2308</v>
      </c>
      <c r="E644" s="8" t="s">
        <v>405</v>
      </c>
      <c r="F644" s="195" t="s">
        <v>2302</v>
      </c>
    </row>
    <row r="645" spans="1:6" s="192" customFormat="1" ht="75" customHeight="1" x14ac:dyDescent="0.25">
      <c r="A645" s="39">
        <v>640</v>
      </c>
      <c r="B645" s="194" t="s">
        <v>14</v>
      </c>
      <c r="C645" s="191" t="s">
        <v>14</v>
      </c>
      <c r="D645" s="16" t="s">
        <v>2321</v>
      </c>
      <c r="E645" s="8" t="s">
        <v>929</v>
      </c>
      <c r="F645" s="195" t="s">
        <v>2311</v>
      </c>
    </row>
    <row r="646" spans="1:6" s="192" customFormat="1" ht="75" customHeight="1" x14ac:dyDescent="0.25">
      <c r="A646" s="39">
        <v>641</v>
      </c>
      <c r="B646" s="194" t="s">
        <v>14</v>
      </c>
      <c r="C646" s="191" t="s">
        <v>14</v>
      </c>
      <c r="D646" s="16" t="s">
        <v>86</v>
      </c>
      <c r="E646" s="8" t="s">
        <v>78</v>
      </c>
      <c r="F646" s="195" t="s">
        <v>2312</v>
      </c>
    </row>
    <row r="647" spans="1:6" s="192" customFormat="1" ht="75" customHeight="1" x14ac:dyDescent="0.25">
      <c r="A647" s="39">
        <v>642</v>
      </c>
      <c r="B647" s="194" t="s">
        <v>14</v>
      </c>
      <c r="C647" s="191" t="s">
        <v>14</v>
      </c>
      <c r="D647" s="16" t="s">
        <v>65</v>
      </c>
      <c r="E647" s="8" t="s">
        <v>2255</v>
      </c>
      <c r="F647" s="195" t="s">
        <v>2313</v>
      </c>
    </row>
    <row r="648" spans="1:6" s="192" customFormat="1" ht="75" customHeight="1" x14ac:dyDescent="0.25">
      <c r="A648" s="39">
        <v>643</v>
      </c>
      <c r="B648" s="194" t="s">
        <v>14</v>
      </c>
      <c r="C648" s="191" t="s">
        <v>14</v>
      </c>
      <c r="D648" s="16" t="s">
        <v>50</v>
      </c>
      <c r="E648" s="8" t="s">
        <v>497</v>
      </c>
      <c r="F648" s="195" t="s">
        <v>2314</v>
      </c>
    </row>
    <row r="649" spans="1:6" s="192" customFormat="1" ht="75" customHeight="1" x14ac:dyDescent="0.25">
      <c r="A649" s="39">
        <v>644</v>
      </c>
      <c r="B649" s="194" t="s">
        <v>14</v>
      </c>
      <c r="C649" s="191" t="s">
        <v>14</v>
      </c>
      <c r="D649" s="16" t="s">
        <v>2242</v>
      </c>
      <c r="E649" s="8" t="s">
        <v>2075</v>
      </c>
      <c r="F649" s="195" t="s">
        <v>2315</v>
      </c>
    </row>
    <row r="650" spans="1:6" s="192" customFormat="1" ht="75" customHeight="1" x14ac:dyDescent="0.25">
      <c r="A650" s="39">
        <v>645</v>
      </c>
      <c r="B650" s="194" t="s">
        <v>14</v>
      </c>
      <c r="C650" s="191" t="s">
        <v>14</v>
      </c>
      <c r="D650" s="16" t="s">
        <v>2322</v>
      </c>
      <c r="E650" s="8" t="s">
        <v>2323</v>
      </c>
      <c r="F650" s="195" t="s">
        <v>2316</v>
      </c>
    </row>
    <row r="651" spans="1:6" s="192" customFormat="1" ht="75" customHeight="1" x14ac:dyDescent="0.25">
      <c r="A651" s="39">
        <v>646</v>
      </c>
      <c r="B651" s="194" t="s">
        <v>14</v>
      </c>
      <c r="C651" s="191" t="s">
        <v>14</v>
      </c>
      <c r="D651" s="16" t="s">
        <v>917</v>
      </c>
      <c r="E651" s="8" t="s">
        <v>2335</v>
      </c>
      <c r="F651" s="195" t="s">
        <v>2317</v>
      </c>
    </row>
    <row r="652" spans="1:6" s="192" customFormat="1" ht="75" customHeight="1" x14ac:dyDescent="0.25">
      <c r="A652" s="39">
        <v>647</v>
      </c>
      <c r="B652" s="194" t="s">
        <v>14</v>
      </c>
      <c r="C652" s="191" t="s">
        <v>14</v>
      </c>
      <c r="D652" s="16" t="s">
        <v>109</v>
      </c>
      <c r="E652" s="8" t="s">
        <v>261</v>
      </c>
      <c r="F652" s="195" t="s">
        <v>1831</v>
      </c>
    </row>
    <row r="653" spans="1:6" s="192" customFormat="1" ht="75" customHeight="1" x14ac:dyDescent="0.25">
      <c r="A653" s="39">
        <v>648</v>
      </c>
      <c r="B653" s="194" t="s">
        <v>14</v>
      </c>
      <c r="C653" s="191" t="s">
        <v>14</v>
      </c>
      <c r="D653" s="16" t="s">
        <v>939</v>
      </c>
      <c r="E653" s="8" t="s">
        <v>229</v>
      </c>
      <c r="F653" s="195" t="s">
        <v>2319</v>
      </c>
    </row>
    <row r="654" spans="1:6" s="192" customFormat="1" ht="75" x14ac:dyDescent="0.25">
      <c r="A654" s="39">
        <v>649</v>
      </c>
      <c r="B654" s="194" t="s">
        <v>14</v>
      </c>
      <c r="C654" s="191" t="s">
        <v>14</v>
      </c>
      <c r="D654" s="16" t="s">
        <v>774</v>
      </c>
      <c r="E654" s="8" t="s">
        <v>1799</v>
      </c>
      <c r="F654" s="195" t="s">
        <v>2320</v>
      </c>
    </row>
    <row r="655" spans="1:6" s="192" customFormat="1" ht="75" x14ac:dyDescent="0.25">
      <c r="A655" s="39">
        <v>650</v>
      </c>
      <c r="B655" s="194" t="s">
        <v>14</v>
      </c>
      <c r="C655" s="191" t="s">
        <v>14</v>
      </c>
      <c r="D655" s="16" t="s">
        <v>774</v>
      </c>
      <c r="E655" s="8" t="s">
        <v>464</v>
      </c>
      <c r="F655" s="195" t="s">
        <v>2338</v>
      </c>
    </row>
    <row r="656" spans="1:6" s="192" customFormat="1" ht="75" x14ac:dyDescent="0.25">
      <c r="A656" s="39">
        <v>651</v>
      </c>
      <c r="B656" s="194" t="s">
        <v>14</v>
      </c>
      <c r="C656" s="191" t="s">
        <v>14</v>
      </c>
      <c r="D656" s="16" t="s">
        <v>86</v>
      </c>
      <c r="E656" s="8" t="s">
        <v>2352</v>
      </c>
      <c r="F656" s="195" t="s">
        <v>2339</v>
      </c>
    </row>
    <row r="657" spans="1:6" s="192" customFormat="1" ht="60" x14ac:dyDescent="0.25">
      <c r="A657" s="39">
        <v>652</v>
      </c>
      <c r="B657" s="194" t="s">
        <v>14</v>
      </c>
      <c r="C657" s="191" t="s">
        <v>14</v>
      </c>
      <c r="D657" s="16" t="s">
        <v>1528</v>
      </c>
      <c r="E657" s="8" t="s">
        <v>1015</v>
      </c>
      <c r="F657" s="195" t="s">
        <v>2341</v>
      </c>
    </row>
    <row r="658" spans="1:6" s="192" customFormat="1" ht="75" x14ac:dyDescent="0.25">
      <c r="A658" s="39">
        <v>653</v>
      </c>
      <c r="B658" s="194" t="s">
        <v>14</v>
      </c>
      <c r="C658" s="191" t="s">
        <v>14</v>
      </c>
      <c r="D658" s="16" t="s">
        <v>252</v>
      </c>
      <c r="E658" s="8" t="s">
        <v>253</v>
      </c>
      <c r="F658" s="195" t="s">
        <v>1662</v>
      </c>
    </row>
    <row r="659" spans="1:6" s="192" customFormat="1" ht="60" x14ac:dyDescent="0.25">
      <c r="A659" s="39">
        <v>654</v>
      </c>
      <c r="B659" s="193" t="s">
        <v>14</v>
      </c>
      <c r="C659" s="191" t="s">
        <v>14</v>
      </c>
      <c r="D659" s="16" t="s">
        <v>104</v>
      </c>
      <c r="E659" s="8" t="s">
        <v>105</v>
      </c>
      <c r="F659" s="195" t="s">
        <v>2342</v>
      </c>
    </row>
    <row r="660" spans="1:6" s="192" customFormat="1" ht="60" x14ac:dyDescent="0.25">
      <c r="A660" s="39">
        <v>655</v>
      </c>
      <c r="B660" s="193" t="s">
        <v>14</v>
      </c>
      <c r="C660" s="191" t="s">
        <v>14</v>
      </c>
      <c r="D660" s="16" t="s">
        <v>45</v>
      </c>
      <c r="E660" s="8" t="s">
        <v>929</v>
      </c>
      <c r="F660" s="195" t="s">
        <v>2343</v>
      </c>
    </row>
    <row r="661" spans="1:6" s="192" customFormat="1" ht="60" x14ac:dyDescent="0.25">
      <c r="A661" s="39">
        <v>656</v>
      </c>
      <c r="B661" s="194" t="s">
        <v>14</v>
      </c>
      <c r="C661" s="191" t="s">
        <v>14</v>
      </c>
      <c r="D661" s="16" t="s">
        <v>50</v>
      </c>
      <c r="E661" s="8" t="s">
        <v>2002</v>
      </c>
      <c r="F661" s="195" t="s">
        <v>2344</v>
      </c>
    </row>
    <row r="662" spans="1:6" s="192" customFormat="1" ht="60" x14ac:dyDescent="0.25">
      <c r="A662" s="39">
        <v>657</v>
      </c>
      <c r="B662" s="130" t="s">
        <v>14</v>
      </c>
      <c r="C662" s="191" t="s">
        <v>14</v>
      </c>
      <c r="D662" s="16" t="s">
        <v>109</v>
      </c>
      <c r="E662" s="8" t="s">
        <v>2356</v>
      </c>
      <c r="F662" s="195" t="s">
        <v>2347</v>
      </c>
    </row>
    <row r="663" spans="1:6" s="192" customFormat="1" ht="75" x14ac:dyDescent="0.25">
      <c r="A663" s="39">
        <v>658</v>
      </c>
      <c r="B663" s="194" t="s">
        <v>14</v>
      </c>
      <c r="C663" s="191" t="s">
        <v>14</v>
      </c>
      <c r="D663" s="16" t="s">
        <v>2147</v>
      </c>
      <c r="E663" s="8" t="s">
        <v>2234</v>
      </c>
      <c r="F663" s="195" t="s">
        <v>2348</v>
      </c>
    </row>
    <row r="664" spans="1:6" s="192" customFormat="1" ht="75" x14ac:dyDescent="0.25">
      <c r="A664" s="39">
        <v>659</v>
      </c>
      <c r="B664" s="193" t="s">
        <v>14</v>
      </c>
      <c r="C664" s="191" t="s">
        <v>14</v>
      </c>
      <c r="D664" s="16" t="s">
        <v>104</v>
      </c>
      <c r="E664" s="8" t="s">
        <v>2249</v>
      </c>
      <c r="F664" s="195" t="s">
        <v>2349</v>
      </c>
    </row>
    <row r="665" spans="1:6" s="192" customFormat="1" ht="60" x14ac:dyDescent="0.25">
      <c r="A665" s="39">
        <v>660</v>
      </c>
      <c r="B665" s="193" t="s">
        <v>14</v>
      </c>
      <c r="C665" s="191" t="s">
        <v>14</v>
      </c>
      <c r="D665" s="16" t="s">
        <v>208</v>
      </c>
      <c r="E665" s="8" t="s">
        <v>1026</v>
      </c>
      <c r="F665" s="195" t="s">
        <v>2350</v>
      </c>
    </row>
    <row r="666" spans="1:6" s="192" customFormat="1" ht="60" x14ac:dyDescent="0.25">
      <c r="A666" s="39">
        <v>661</v>
      </c>
      <c r="B666" s="193" t="s">
        <v>14</v>
      </c>
      <c r="C666" s="191" t="s">
        <v>14</v>
      </c>
      <c r="D666" s="16" t="s">
        <v>1414</v>
      </c>
      <c r="E666" s="8" t="s">
        <v>61</v>
      </c>
      <c r="F666" s="195" t="s">
        <v>2374</v>
      </c>
    </row>
    <row r="667" spans="1:6" s="192" customFormat="1" ht="60" x14ac:dyDescent="0.25">
      <c r="A667" s="39">
        <v>662</v>
      </c>
      <c r="B667" s="194" t="s">
        <v>14</v>
      </c>
      <c r="C667" s="191" t="s">
        <v>14</v>
      </c>
      <c r="D667" s="16" t="s">
        <v>104</v>
      </c>
      <c r="E667" s="8" t="s">
        <v>2150</v>
      </c>
      <c r="F667" s="195" t="s">
        <v>2375</v>
      </c>
    </row>
    <row r="668" spans="1:6" s="192" customFormat="1" ht="60" x14ac:dyDescent="0.25">
      <c r="A668" s="39">
        <v>663</v>
      </c>
      <c r="B668" s="194" t="s">
        <v>14</v>
      </c>
      <c r="C668" s="191" t="s">
        <v>14</v>
      </c>
      <c r="D668" s="16" t="s">
        <v>2386</v>
      </c>
      <c r="E668" s="8" t="s">
        <v>2388</v>
      </c>
      <c r="F668" s="195" t="s">
        <v>2376</v>
      </c>
    </row>
    <row r="669" spans="1:6" s="192" customFormat="1" ht="60" x14ac:dyDescent="0.25">
      <c r="A669" s="39">
        <v>664</v>
      </c>
      <c r="B669" s="193" t="s">
        <v>2391</v>
      </c>
      <c r="C669" s="191" t="s">
        <v>2390</v>
      </c>
      <c r="D669" s="16" t="s">
        <v>2387</v>
      </c>
      <c r="E669" s="8" t="s">
        <v>2389</v>
      </c>
      <c r="F669" s="195" t="s">
        <v>2377</v>
      </c>
    </row>
    <row r="670" spans="1:6" s="192" customFormat="1" ht="75" x14ac:dyDescent="0.25">
      <c r="A670" s="39">
        <v>665</v>
      </c>
      <c r="B670" s="194" t="s">
        <v>14</v>
      </c>
      <c r="C670" s="191" t="s">
        <v>14</v>
      </c>
      <c r="D670" s="16" t="s">
        <v>1789</v>
      </c>
      <c r="E670" s="8" t="s">
        <v>203</v>
      </c>
      <c r="F670" s="195" t="s">
        <v>2378</v>
      </c>
    </row>
    <row r="671" spans="1:6" s="192" customFormat="1" ht="60" x14ac:dyDescent="0.25">
      <c r="A671" s="39">
        <v>666</v>
      </c>
      <c r="B671" s="193" t="s">
        <v>2391</v>
      </c>
      <c r="C671" s="191" t="s">
        <v>2390</v>
      </c>
      <c r="D671" s="16" t="s">
        <v>2387</v>
      </c>
      <c r="E671" s="8" t="s">
        <v>2389</v>
      </c>
      <c r="F671" s="195" t="s">
        <v>2379</v>
      </c>
    </row>
    <row r="672" spans="1:6" s="192" customFormat="1" ht="62.25" customHeight="1" x14ac:dyDescent="0.25">
      <c r="A672" s="39">
        <v>667</v>
      </c>
      <c r="B672" s="194" t="s">
        <v>14</v>
      </c>
      <c r="C672" s="191" t="s">
        <v>14</v>
      </c>
      <c r="D672" s="16" t="s">
        <v>2147</v>
      </c>
      <c r="E672" s="8" t="s">
        <v>2148</v>
      </c>
      <c r="F672" s="195" t="s">
        <v>2380</v>
      </c>
    </row>
    <row r="673" spans="1:6" s="192" customFormat="1" ht="60" x14ac:dyDescent="0.25">
      <c r="A673" s="39">
        <v>668</v>
      </c>
      <c r="B673" s="194" t="s">
        <v>14</v>
      </c>
      <c r="C673" s="191" t="s">
        <v>14</v>
      </c>
      <c r="D673" s="16" t="s">
        <v>2242</v>
      </c>
      <c r="E673" s="8" t="s">
        <v>2075</v>
      </c>
      <c r="F673" s="195" t="s">
        <v>2381</v>
      </c>
    </row>
    <row r="674" spans="1:6" s="192" customFormat="1" ht="75" x14ac:dyDescent="0.25">
      <c r="A674" s="39">
        <v>669</v>
      </c>
      <c r="B674" s="194" t="s">
        <v>14</v>
      </c>
      <c r="C674" s="191" t="s">
        <v>14</v>
      </c>
      <c r="D674" s="16" t="s">
        <v>86</v>
      </c>
      <c r="E674" s="8" t="s">
        <v>87</v>
      </c>
      <c r="F674" s="195" t="s">
        <v>2382</v>
      </c>
    </row>
    <row r="675" spans="1:6" s="192" customFormat="1" ht="75" x14ac:dyDescent="0.25">
      <c r="A675" s="39">
        <v>670</v>
      </c>
      <c r="B675" s="194" t="s">
        <v>14</v>
      </c>
      <c r="C675" s="191" t="s">
        <v>14</v>
      </c>
      <c r="D675" s="16" t="s">
        <v>867</v>
      </c>
      <c r="E675" s="8" t="s">
        <v>439</v>
      </c>
      <c r="F675" s="195" t="s">
        <v>2383</v>
      </c>
    </row>
    <row r="676" spans="1:6" s="192" customFormat="1" ht="60" x14ac:dyDescent="0.25">
      <c r="A676" s="39">
        <v>671</v>
      </c>
      <c r="B676" s="194" t="s">
        <v>14</v>
      </c>
      <c r="C676" s="191" t="s">
        <v>14</v>
      </c>
      <c r="D676" s="16" t="s">
        <v>15</v>
      </c>
      <c r="E676" s="8" t="s">
        <v>2392</v>
      </c>
      <c r="F676" s="195" t="s">
        <v>2384</v>
      </c>
    </row>
    <row r="677" spans="1:6" s="192" customFormat="1" ht="60" x14ac:dyDescent="0.25">
      <c r="A677" s="39">
        <v>672</v>
      </c>
      <c r="B677" s="194" t="s">
        <v>14</v>
      </c>
      <c r="C677" s="191" t="s">
        <v>14</v>
      </c>
      <c r="D677" s="16" t="s">
        <v>1456</v>
      </c>
      <c r="E677" s="8" t="s">
        <v>458</v>
      </c>
      <c r="F677" s="195" t="s">
        <v>2385</v>
      </c>
    </row>
    <row r="678" spans="1:6" s="192" customFormat="1" ht="60" x14ac:dyDescent="0.25">
      <c r="A678" s="39">
        <v>673</v>
      </c>
      <c r="B678" s="194" t="s">
        <v>14</v>
      </c>
      <c r="C678" s="191" t="s">
        <v>14</v>
      </c>
      <c r="D678" s="16" t="s">
        <v>271</v>
      </c>
      <c r="E678" s="8" t="s">
        <v>443</v>
      </c>
      <c r="F678" s="195" t="s">
        <v>2393</v>
      </c>
    </row>
    <row r="679" spans="1:6" s="192" customFormat="1" ht="75" x14ac:dyDescent="0.25">
      <c r="A679" s="39">
        <v>674</v>
      </c>
      <c r="B679" s="130" t="s">
        <v>14</v>
      </c>
      <c r="C679" s="191" t="s">
        <v>14</v>
      </c>
      <c r="D679" s="16" t="s">
        <v>1539</v>
      </c>
      <c r="E679" s="8" t="s">
        <v>78</v>
      </c>
      <c r="F679" s="195" t="s">
        <v>2185</v>
      </c>
    </row>
    <row r="680" spans="1:6" s="192" customFormat="1" ht="60" x14ac:dyDescent="0.25">
      <c r="A680" s="39">
        <v>675</v>
      </c>
      <c r="B680" s="19" t="s">
        <v>14</v>
      </c>
      <c r="C680" s="191" t="s">
        <v>14</v>
      </c>
      <c r="D680" s="16" t="s">
        <v>2304</v>
      </c>
      <c r="E680" s="8" t="s">
        <v>218</v>
      </c>
      <c r="F680" s="195" t="s">
        <v>2300</v>
      </c>
    </row>
    <row r="681" spans="1:6" s="192" customFormat="1" ht="60" x14ac:dyDescent="0.25">
      <c r="A681" s="39">
        <v>676</v>
      </c>
      <c r="B681" s="19" t="s">
        <v>14</v>
      </c>
      <c r="C681" s="191" t="s">
        <v>14</v>
      </c>
      <c r="D681" s="16" t="s">
        <v>875</v>
      </c>
      <c r="E681" s="8" t="s">
        <v>2421</v>
      </c>
      <c r="F681" s="195" t="s">
        <v>2394</v>
      </c>
    </row>
    <row r="682" spans="1:6" s="192" customFormat="1" ht="60" x14ac:dyDescent="0.25">
      <c r="A682" s="39">
        <v>677</v>
      </c>
      <c r="B682" s="130" t="s">
        <v>14</v>
      </c>
      <c r="C682" s="191" t="s">
        <v>14</v>
      </c>
      <c r="D682" s="16" t="s">
        <v>2321</v>
      </c>
      <c r="E682" s="8" t="s">
        <v>929</v>
      </c>
      <c r="F682" s="195" t="s">
        <v>2395</v>
      </c>
    </row>
    <row r="683" spans="1:6" s="192" customFormat="1" ht="60" x14ac:dyDescent="0.25">
      <c r="A683" s="39">
        <v>678</v>
      </c>
      <c r="B683" s="194" t="s">
        <v>14</v>
      </c>
      <c r="C683" s="191" t="s">
        <v>14</v>
      </c>
      <c r="D683" s="16" t="s">
        <v>1031</v>
      </c>
      <c r="E683" s="8" t="s">
        <v>1015</v>
      </c>
      <c r="F683" s="195" t="s">
        <v>2396</v>
      </c>
    </row>
    <row r="684" spans="1:6" s="192" customFormat="1" ht="60" x14ac:dyDescent="0.25">
      <c r="A684" s="39">
        <v>679</v>
      </c>
      <c r="B684" s="194" t="s">
        <v>14</v>
      </c>
      <c r="C684" s="191" t="s">
        <v>14</v>
      </c>
      <c r="D684" s="16" t="s">
        <v>271</v>
      </c>
      <c r="E684" s="8" t="s">
        <v>924</v>
      </c>
      <c r="F684" s="195" t="s">
        <v>2397</v>
      </c>
    </row>
    <row r="685" spans="1:6" s="192" customFormat="1" ht="60" x14ac:dyDescent="0.25">
      <c r="A685" s="39">
        <v>680</v>
      </c>
      <c r="B685" s="194" t="s">
        <v>14</v>
      </c>
      <c r="C685" s="191" t="s">
        <v>14</v>
      </c>
      <c r="D685" s="16" t="s">
        <v>2284</v>
      </c>
      <c r="E685" s="8" t="s">
        <v>152</v>
      </c>
      <c r="F685" s="195" t="s">
        <v>2398</v>
      </c>
    </row>
    <row r="686" spans="1:6" s="192" customFormat="1" ht="60" x14ac:dyDescent="0.25">
      <c r="A686" s="39">
        <v>681</v>
      </c>
      <c r="B686" s="194" t="s">
        <v>14</v>
      </c>
      <c r="C686" s="191" t="s">
        <v>14</v>
      </c>
      <c r="D686" s="16" t="s">
        <v>1373</v>
      </c>
      <c r="E686" s="8" t="s">
        <v>41</v>
      </c>
      <c r="F686" s="195" t="s">
        <v>2399</v>
      </c>
    </row>
    <row r="687" spans="1:6" s="192" customFormat="1" ht="60" x14ac:dyDescent="0.25">
      <c r="A687" s="39">
        <v>682</v>
      </c>
      <c r="B687" s="130" t="s">
        <v>14</v>
      </c>
      <c r="C687" s="191" t="s">
        <v>14</v>
      </c>
      <c r="D687" s="16" t="s">
        <v>917</v>
      </c>
      <c r="E687" s="8" t="s">
        <v>918</v>
      </c>
      <c r="F687" s="195" t="s">
        <v>2400</v>
      </c>
    </row>
    <row r="688" spans="1:6" s="192" customFormat="1" ht="60" x14ac:dyDescent="0.25">
      <c r="A688" s="39">
        <v>683</v>
      </c>
      <c r="B688" s="130" t="s">
        <v>14</v>
      </c>
      <c r="C688" s="191" t="s">
        <v>14</v>
      </c>
      <c r="D688" s="16" t="s">
        <v>2422</v>
      </c>
      <c r="E688" s="8" t="s">
        <v>29</v>
      </c>
      <c r="F688" s="195" t="s">
        <v>2401</v>
      </c>
    </row>
    <row r="689" spans="1:6" s="192" customFormat="1" ht="60" x14ac:dyDescent="0.25">
      <c r="A689" s="39">
        <v>684</v>
      </c>
      <c r="B689" s="130" t="s">
        <v>14</v>
      </c>
      <c r="C689" s="191" t="s">
        <v>14</v>
      </c>
      <c r="D689" s="16" t="s">
        <v>86</v>
      </c>
      <c r="E689" s="8" t="s">
        <v>323</v>
      </c>
      <c r="F689" s="195" t="s">
        <v>2402</v>
      </c>
    </row>
    <row r="690" spans="1:6" s="192" customFormat="1" ht="60" x14ac:dyDescent="0.25">
      <c r="A690" s="39">
        <v>685</v>
      </c>
      <c r="B690" s="10" t="s">
        <v>26</v>
      </c>
      <c r="C690" s="191" t="s">
        <v>27</v>
      </c>
      <c r="D690" s="16" t="s">
        <v>28</v>
      </c>
      <c r="E690" s="8" t="s">
        <v>29</v>
      </c>
      <c r="F690" s="195" t="s">
        <v>2403</v>
      </c>
    </row>
    <row r="691" spans="1:6" s="192" customFormat="1" ht="45" x14ac:dyDescent="0.25">
      <c r="A691" s="39">
        <v>686</v>
      </c>
      <c r="B691" s="130" t="s">
        <v>14</v>
      </c>
      <c r="C691" s="191" t="s">
        <v>14</v>
      </c>
      <c r="D691" s="16" t="s">
        <v>28</v>
      </c>
      <c r="E691" s="8" t="s">
        <v>29</v>
      </c>
      <c r="F691" s="195" t="s">
        <v>2404</v>
      </c>
    </row>
    <row r="692" spans="1:6" s="192" customFormat="1" ht="60" x14ac:dyDescent="0.25">
      <c r="A692" s="39">
        <v>687</v>
      </c>
      <c r="B692" s="130" t="s">
        <v>14</v>
      </c>
      <c r="C692" s="191" t="s">
        <v>14</v>
      </c>
      <c r="D692" s="16" t="s">
        <v>45</v>
      </c>
      <c r="E692" s="8" t="s">
        <v>195</v>
      </c>
      <c r="F692" s="195" t="s">
        <v>2405</v>
      </c>
    </row>
    <row r="693" spans="1:6" s="192" customFormat="1" ht="60" x14ac:dyDescent="0.25">
      <c r="A693" s="39">
        <v>688</v>
      </c>
      <c r="B693" s="130" t="s">
        <v>14</v>
      </c>
      <c r="C693" s="191" t="s">
        <v>14</v>
      </c>
      <c r="D693" s="16" t="s">
        <v>1019</v>
      </c>
      <c r="E693" s="8" t="s">
        <v>2423</v>
      </c>
      <c r="F693" s="195" t="s">
        <v>2406</v>
      </c>
    </row>
    <row r="694" spans="1:6" s="192" customFormat="1" ht="60" x14ac:dyDescent="0.25">
      <c r="A694" s="39">
        <v>689</v>
      </c>
      <c r="B694" s="130" t="s">
        <v>14</v>
      </c>
      <c r="C694" s="191" t="s">
        <v>14</v>
      </c>
      <c r="D694" s="16" t="s">
        <v>317</v>
      </c>
      <c r="E694" s="8" t="s">
        <v>318</v>
      </c>
      <c r="F694" s="195" t="s">
        <v>2407</v>
      </c>
    </row>
    <row r="695" spans="1:6" s="192" customFormat="1" ht="75" x14ac:dyDescent="0.25">
      <c r="A695" s="39">
        <v>690</v>
      </c>
      <c r="B695" s="130" t="s">
        <v>14</v>
      </c>
      <c r="C695" s="191" t="s">
        <v>14</v>
      </c>
      <c r="D695" s="16" t="s">
        <v>65</v>
      </c>
      <c r="E695" s="8" t="s">
        <v>2153</v>
      </c>
      <c r="F695" s="195" t="s">
        <v>2408</v>
      </c>
    </row>
    <row r="696" spans="1:6" s="192" customFormat="1" ht="75" x14ac:dyDescent="0.25">
      <c r="A696" s="39">
        <v>691</v>
      </c>
      <c r="B696" s="130" t="s">
        <v>14</v>
      </c>
      <c r="C696" s="191" t="s">
        <v>14</v>
      </c>
      <c r="D696" s="16" t="s">
        <v>1267</v>
      </c>
      <c r="E696" s="8" t="s">
        <v>907</v>
      </c>
      <c r="F696" s="195" t="s">
        <v>2409</v>
      </c>
    </row>
    <row r="697" spans="1:6" s="192" customFormat="1" ht="60" x14ac:dyDescent="0.25">
      <c r="A697" s="39">
        <v>692</v>
      </c>
      <c r="B697" s="130" t="s">
        <v>14</v>
      </c>
      <c r="C697" s="191" t="s">
        <v>14</v>
      </c>
      <c r="D697" s="16" t="s">
        <v>65</v>
      </c>
      <c r="E697" s="8" t="s">
        <v>2424</v>
      </c>
      <c r="F697" s="195" t="s">
        <v>2410</v>
      </c>
    </row>
    <row r="698" spans="1:6" s="192" customFormat="1" ht="75" x14ac:dyDescent="0.25">
      <c r="A698" s="39">
        <v>693</v>
      </c>
      <c r="B698" s="130" t="s">
        <v>14</v>
      </c>
      <c r="C698" s="191" t="s">
        <v>14</v>
      </c>
      <c r="D698" s="16" t="s">
        <v>252</v>
      </c>
      <c r="E698" s="8" t="s">
        <v>907</v>
      </c>
      <c r="F698" s="195" t="s">
        <v>2411</v>
      </c>
    </row>
    <row r="699" spans="1:6" s="192" customFormat="1" ht="60" x14ac:dyDescent="0.25">
      <c r="A699" s="39">
        <v>694</v>
      </c>
      <c r="B699" s="130" t="s">
        <v>14</v>
      </c>
      <c r="C699" s="191" t="s">
        <v>14</v>
      </c>
      <c r="D699" s="16" t="s">
        <v>965</v>
      </c>
      <c r="E699" s="8" t="s">
        <v>2249</v>
      </c>
      <c r="F699" s="195" t="s">
        <v>2412</v>
      </c>
    </row>
    <row r="700" spans="1:6" s="192" customFormat="1" ht="60" x14ac:dyDescent="0.25">
      <c r="A700" s="39">
        <v>695</v>
      </c>
      <c r="B700" s="130" t="s">
        <v>14</v>
      </c>
      <c r="C700" s="191" t="s">
        <v>14</v>
      </c>
      <c r="D700" s="16" t="s">
        <v>965</v>
      </c>
      <c r="E700" s="8" t="s">
        <v>2249</v>
      </c>
      <c r="F700" s="195" t="s">
        <v>2413</v>
      </c>
    </row>
    <row r="701" spans="1:6" s="192" customFormat="1" ht="75" x14ac:dyDescent="0.25">
      <c r="A701" s="39">
        <v>696</v>
      </c>
      <c r="B701" s="130" t="s">
        <v>14</v>
      </c>
      <c r="C701" s="191" t="s">
        <v>14</v>
      </c>
      <c r="D701" s="16" t="s">
        <v>2095</v>
      </c>
      <c r="E701" s="8" t="s">
        <v>1875</v>
      </c>
      <c r="F701" s="195" t="s">
        <v>2414</v>
      </c>
    </row>
    <row r="702" spans="1:6" s="192" customFormat="1" ht="75" x14ac:dyDescent="0.25">
      <c r="A702" s="39">
        <v>697</v>
      </c>
      <c r="B702" s="130" t="s">
        <v>14</v>
      </c>
      <c r="C702" s="191" t="s">
        <v>14</v>
      </c>
      <c r="D702" s="16" t="s">
        <v>2308</v>
      </c>
      <c r="E702" s="8" t="s">
        <v>405</v>
      </c>
      <c r="F702" s="195" t="s">
        <v>2415</v>
      </c>
    </row>
    <row r="703" spans="1:6" s="192" customFormat="1" ht="60" x14ac:dyDescent="0.25">
      <c r="A703" s="39">
        <v>698</v>
      </c>
      <c r="B703" s="130" t="s">
        <v>14</v>
      </c>
      <c r="C703" s="191" t="s">
        <v>14</v>
      </c>
      <c r="D703" s="16" t="s">
        <v>65</v>
      </c>
      <c r="E703" s="8" t="s">
        <v>1028</v>
      </c>
      <c r="F703" s="195" t="s">
        <v>2416</v>
      </c>
    </row>
    <row r="704" spans="1:6" s="192" customFormat="1" ht="75" x14ac:dyDescent="0.25">
      <c r="A704" s="39">
        <v>699</v>
      </c>
      <c r="B704" s="130" t="s">
        <v>14</v>
      </c>
      <c r="C704" s="191" t="s">
        <v>14</v>
      </c>
      <c r="D704" s="16" t="s">
        <v>65</v>
      </c>
      <c r="E704" s="8" t="s">
        <v>176</v>
      </c>
      <c r="F704" s="195" t="s">
        <v>2417</v>
      </c>
    </row>
    <row r="705" spans="1:17" s="192" customFormat="1" ht="75" x14ac:dyDescent="0.25">
      <c r="A705" s="39">
        <v>700</v>
      </c>
      <c r="B705" s="130" t="s">
        <v>14</v>
      </c>
      <c r="C705" s="191" t="s">
        <v>14</v>
      </c>
      <c r="D705" s="16" t="s">
        <v>151</v>
      </c>
      <c r="E705" s="8" t="s">
        <v>447</v>
      </c>
      <c r="F705" s="195" t="s">
        <v>2418</v>
      </c>
    </row>
    <row r="706" spans="1:17" s="192" customFormat="1" ht="60" x14ac:dyDescent="0.25">
      <c r="A706" s="39">
        <v>701</v>
      </c>
      <c r="B706" s="10" t="s">
        <v>26</v>
      </c>
      <c r="C706" s="191" t="s">
        <v>2425</v>
      </c>
      <c r="D706" s="16" t="s">
        <v>2426</v>
      </c>
      <c r="E706" s="8" t="s">
        <v>770</v>
      </c>
      <c r="F706" s="195" t="s">
        <v>2419</v>
      </c>
    </row>
    <row r="707" spans="1:17" s="192" customFormat="1" ht="46.5" customHeight="1" x14ac:dyDescent="0.25">
      <c r="A707" s="39">
        <v>702</v>
      </c>
      <c r="B707" s="193" t="s">
        <v>26</v>
      </c>
      <c r="C707" s="191" t="s">
        <v>248</v>
      </c>
      <c r="D707" s="16" t="s">
        <v>141</v>
      </c>
      <c r="E707" s="8" t="s">
        <v>78</v>
      </c>
      <c r="F707" s="195" t="s">
        <v>2420</v>
      </c>
    </row>
    <row r="708" spans="1:17" s="192" customFormat="1" ht="75" x14ac:dyDescent="0.25">
      <c r="A708" s="39">
        <v>703</v>
      </c>
      <c r="B708" s="194" t="s">
        <v>14</v>
      </c>
      <c r="C708" s="191" t="s">
        <v>14</v>
      </c>
      <c r="D708" s="16" t="s">
        <v>1020</v>
      </c>
      <c r="E708" s="8" t="s">
        <v>1755</v>
      </c>
      <c r="F708" s="195" t="s">
        <v>2427</v>
      </c>
    </row>
    <row r="709" spans="1:17" s="192" customFormat="1" ht="60" x14ac:dyDescent="0.25">
      <c r="A709" s="39">
        <v>704</v>
      </c>
      <c r="B709" s="194" t="s">
        <v>14</v>
      </c>
      <c r="C709" s="191" t="s">
        <v>14</v>
      </c>
      <c r="D709" s="16" t="s">
        <v>1986</v>
      </c>
      <c r="E709" s="8" t="s">
        <v>2430</v>
      </c>
      <c r="F709" s="195" t="s">
        <v>2428</v>
      </c>
    </row>
    <row r="710" spans="1:17" s="192" customFormat="1" ht="63.75" customHeight="1" x14ac:dyDescent="0.25">
      <c r="A710" s="39">
        <v>705</v>
      </c>
      <c r="B710" s="194" t="s">
        <v>14</v>
      </c>
      <c r="C710" s="191" t="s">
        <v>14</v>
      </c>
      <c r="D710" s="16" t="s">
        <v>252</v>
      </c>
      <c r="E710" s="8" t="s">
        <v>253</v>
      </c>
      <c r="F710" s="195" t="s">
        <v>2429</v>
      </c>
    </row>
    <row r="711" spans="1:17" s="192" customFormat="1" ht="63.75" customHeight="1" x14ac:dyDescent="0.25">
      <c r="A711" s="39">
        <v>706</v>
      </c>
      <c r="B711" s="194" t="s">
        <v>14</v>
      </c>
      <c r="C711" s="191" t="s">
        <v>14</v>
      </c>
      <c r="D711" s="16" t="s">
        <v>1020</v>
      </c>
      <c r="E711" s="8" t="s">
        <v>2437</v>
      </c>
      <c r="F711" s="195" t="s">
        <v>2431</v>
      </c>
    </row>
    <row r="712" spans="1:17" s="192" customFormat="1" ht="63.75" customHeight="1" x14ac:dyDescent="0.25">
      <c r="A712" s="39">
        <v>707</v>
      </c>
      <c r="B712" s="194" t="s">
        <v>14</v>
      </c>
      <c r="C712" s="191" t="s">
        <v>14</v>
      </c>
      <c r="D712" s="16" t="s">
        <v>86</v>
      </c>
      <c r="E712" s="8" t="s">
        <v>2352</v>
      </c>
      <c r="F712" s="195" t="s">
        <v>2432</v>
      </c>
    </row>
    <row r="713" spans="1:17" s="192" customFormat="1" ht="63.75" customHeight="1" x14ac:dyDescent="0.25">
      <c r="A713" s="39">
        <v>708</v>
      </c>
      <c r="B713" s="194" t="s">
        <v>14</v>
      </c>
      <c r="C713" s="191" t="s">
        <v>14</v>
      </c>
      <c r="D713" s="16" t="s">
        <v>2436</v>
      </c>
      <c r="E713" s="8" t="s">
        <v>2438</v>
      </c>
      <c r="F713" s="195" t="s">
        <v>2433</v>
      </c>
    </row>
    <row r="714" spans="1:17" s="192" customFormat="1" ht="63.75" customHeight="1" x14ac:dyDescent="0.25">
      <c r="A714" s="39">
        <v>709</v>
      </c>
      <c r="B714" s="194" t="s">
        <v>14</v>
      </c>
      <c r="C714" s="191" t="s">
        <v>14</v>
      </c>
      <c r="D714" s="16" t="s">
        <v>2436</v>
      </c>
      <c r="E714" s="8" t="s">
        <v>2438</v>
      </c>
      <c r="F714" s="195" t="s">
        <v>2434</v>
      </c>
    </row>
    <row r="715" spans="1:17" s="192" customFormat="1" ht="63.75" customHeight="1" x14ac:dyDescent="0.25">
      <c r="A715" s="39">
        <v>710</v>
      </c>
      <c r="B715" s="194" t="s">
        <v>14</v>
      </c>
      <c r="C715" s="191" t="s">
        <v>14</v>
      </c>
      <c r="D715" s="16" t="s">
        <v>252</v>
      </c>
      <c r="E715" s="8" t="s">
        <v>350</v>
      </c>
      <c r="F715" s="195" t="s">
        <v>2435</v>
      </c>
    </row>
    <row r="716" spans="1:17" x14ac:dyDescent="0.25">
      <c r="A716" s="96"/>
    </row>
    <row r="717" spans="1:17" x14ac:dyDescent="0.25">
      <c r="A717" s="96"/>
    </row>
    <row r="718" spans="1:17" s="33" customFormat="1" x14ac:dyDescent="0.25">
      <c r="A718" s="97"/>
      <c r="B718"/>
      <c r="C718" s="3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</row>
    <row r="719" spans="1:17" s="33" customFormat="1" x14ac:dyDescent="0.25">
      <c r="A719" s="97"/>
      <c r="B719"/>
      <c r="C719" s="3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</row>
    <row r="720" spans="1:17" s="33" customFormat="1" x14ac:dyDescent="0.25">
      <c r="A720"/>
      <c r="B720"/>
      <c r="C720" s="3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</row>
    <row r="721" spans="1:17" s="33" customFormat="1" x14ac:dyDescent="0.25">
      <c r="A721"/>
      <c r="B721"/>
      <c r="C721" s="3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</row>
    <row r="722" spans="1:17" s="33" customFormat="1" x14ac:dyDescent="0.25">
      <c r="A722"/>
      <c r="B722"/>
      <c r="C722" s="3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</row>
  </sheetData>
  <autoFilter ref="A5:F717"/>
  <dataConsolidate/>
  <mergeCells count="4">
    <mergeCell ref="A4:A5"/>
    <mergeCell ref="B4:E4"/>
    <mergeCell ref="F4:F5"/>
    <mergeCell ref="B1:F2"/>
  </mergeCells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241"/>
  <sheetViews>
    <sheetView topLeftCell="A226" workbookViewId="0">
      <selection activeCell="C254" sqref="C254"/>
    </sheetView>
  </sheetViews>
  <sheetFormatPr defaultRowHeight="15" x14ac:dyDescent="0.25"/>
  <cols>
    <col min="1" max="1" width="9.140625" style="33"/>
    <col min="2" max="2" width="19.85546875" customWidth="1"/>
    <col min="3" max="3" width="29.140625" customWidth="1"/>
    <col min="4" max="4" width="22.42578125" customWidth="1"/>
    <col min="5" max="5" width="23.140625" style="30" customWidth="1"/>
    <col min="6" max="6" width="15.7109375" customWidth="1"/>
    <col min="7" max="7" width="16.7109375" bestFit="1" customWidth="1"/>
    <col min="8" max="8" width="0.140625" hidden="1" customWidth="1"/>
    <col min="9" max="10" width="15.7109375" hidden="1" customWidth="1"/>
    <col min="11" max="11" width="4.5703125" hidden="1" customWidth="1"/>
    <col min="12" max="12" width="4" customWidth="1"/>
    <col min="13" max="13" width="6.7109375" customWidth="1"/>
    <col min="15" max="15" width="6.140625" customWidth="1"/>
    <col min="16" max="16" width="77.28515625" customWidth="1"/>
  </cols>
  <sheetData>
    <row r="2" spans="1:11" ht="18.75" x14ac:dyDescent="0.3">
      <c r="A2" s="35" t="s">
        <v>523</v>
      </c>
    </row>
    <row r="3" spans="1:11" x14ac:dyDescent="0.25">
      <c r="A3" s="85" t="s">
        <v>2372</v>
      </c>
    </row>
    <row r="5" spans="1:11" ht="30" x14ac:dyDescent="0.25">
      <c r="A5" s="34" t="s">
        <v>524</v>
      </c>
      <c r="B5" s="26" t="s">
        <v>8</v>
      </c>
      <c r="C5" s="26" t="s">
        <v>525</v>
      </c>
      <c r="D5" s="26" t="s">
        <v>526</v>
      </c>
      <c r="E5" s="32" t="s">
        <v>529</v>
      </c>
      <c r="F5" s="31" t="s">
        <v>527</v>
      </c>
      <c r="G5" s="31" t="s">
        <v>528</v>
      </c>
      <c r="H5" s="31" t="s">
        <v>528</v>
      </c>
      <c r="I5" s="31" t="s">
        <v>528</v>
      </c>
      <c r="J5" s="31" t="s">
        <v>528</v>
      </c>
      <c r="K5" s="31" t="s">
        <v>528</v>
      </c>
    </row>
    <row r="6" spans="1:11" x14ac:dyDescent="0.25">
      <c r="A6" s="34">
        <v>1</v>
      </c>
      <c r="B6" s="26" t="str">
        <f>'Инвентаризация на 01.07.16'!L6</f>
        <v>г.Новосибирск</v>
      </c>
      <c r="C6" s="28" t="str">
        <f>'Инвентаризация на 01.07.16'!M6</f>
        <v>Кропоткина</v>
      </c>
      <c r="D6" s="29" t="str">
        <f>'Инвентаризация на 01.07.16'!N6</f>
        <v>136</v>
      </c>
      <c r="E6" s="37">
        <f>F6+G6</f>
        <v>2656616</v>
      </c>
      <c r="F6" s="38">
        <f>'Инвентаризация на 01.07.16'!E6+'Инвентаризация на 01.07.16'!E14+'Инвентаризация на 01.07.16'!E41+'Инвентаризация на 01.07.16'!E70</f>
        <v>619502.13</v>
      </c>
      <c r="G6" s="38">
        <f>'Инвентаризация на 01.07.16'!E13+'Инвентаризация на 01.07.16'!E60+'Инвентаризация на 01.07.16'!E86+'Инвентаризация на 01.07.16'!E89+'Инвентаризация на 01.08.16'!E286+'Инвентаризация на 01.10.16 '!E395</f>
        <v>2037113.87</v>
      </c>
      <c r="H6" s="38"/>
      <c r="I6" s="38"/>
      <c r="J6" s="38"/>
      <c r="K6" s="38"/>
    </row>
    <row r="7" spans="1:11" x14ac:dyDescent="0.25">
      <c r="A7" s="34">
        <f>A6+1</f>
        <v>2</v>
      </c>
      <c r="B7" s="26" t="s">
        <v>14</v>
      </c>
      <c r="C7" s="28" t="s">
        <v>1033</v>
      </c>
      <c r="D7" s="29" t="str">
        <f>'Инвентаризация на 01.07.16'!N7</f>
        <v>69а</v>
      </c>
      <c r="E7" s="37">
        <f t="shared" ref="E7:E70" si="0">F7+G7</f>
        <v>582487.51</v>
      </c>
      <c r="F7" s="38">
        <f>'Инвентаризация на 01.07.16'!E7+'Инвентаризация на 01.12.16 '!E282</f>
        <v>248510.59999999998</v>
      </c>
      <c r="G7" s="38">
        <f>'Инвентаризация на 01.12.16 '!E490+'Инвентаризация на 01.02.17 '!E496</f>
        <v>333976.91000000003</v>
      </c>
      <c r="H7" s="38"/>
      <c r="I7" s="38"/>
      <c r="J7" s="38"/>
      <c r="K7" s="38"/>
    </row>
    <row r="8" spans="1:11" x14ac:dyDescent="0.25">
      <c r="A8" s="34">
        <f>A7+1</f>
        <v>3</v>
      </c>
      <c r="B8" s="26" t="s">
        <v>27</v>
      </c>
      <c r="C8" s="28" t="str">
        <f>'Инвентаризация на 01.07.16'!M10</f>
        <v>Островского</v>
      </c>
      <c r="D8" s="29" t="str">
        <f>'Инвентаризация на 01.07.16'!N9</f>
        <v>64</v>
      </c>
      <c r="E8" s="37">
        <f t="shared" si="0"/>
        <v>407009.33999999997</v>
      </c>
      <c r="F8" s="38">
        <f>'Инвентаризация на 01.07.16'!E8+'Инвентаризация на 01.07.16'!E9+'Инвентаризация на 01.07.16'!E10+'Инвентаризация на 01.07.16'!E11+'Инвентаризация на 01.07.16'!E12</f>
        <v>122102.8</v>
      </c>
      <c r="G8" s="38">
        <f>'Инвентаризация на 01.07.16'!E22+'Инвентаризация на 01.07.16'!E23+'Инвентаризация на 01.07.16'!E24+'Инвентаризация на 01.07.16'!E30+'Инвентаризация на 01.07.16'!E33</f>
        <v>284906.53999999998</v>
      </c>
      <c r="H8" s="38"/>
      <c r="I8" s="38"/>
      <c r="J8" s="38"/>
      <c r="K8" s="38"/>
    </row>
    <row r="9" spans="1:11" x14ac:dyDescent="0.25">
      <c r="A9" s="34">
        <f t="shared" ref="A9:A72" si="1">A8+1</f>
        <v>4</v>
      </c>
      <c r="B9" s="26" t="s">
        <v>14</v>
      </c>
      <c r="C9" s="28" t="str">
        <f>'Инвентаризация на 01.07.16'!M15</f>
        <v>Высоцкого</v>
      </c>
      <c r="D9" s="29" t="str">
        <f>'Инвентаризация на 01.07.16'!N15</f>
        <v>41</v>
      </c>
      <c r="E9" s="37">
        <f t="shared" si="0"/>
        <v>459664</v>
      </c>
      <c r="F9" s="38">
        <f>'Инвентаризация на 01.07.16'!E15</f>
        <v>137899.20000000001</v>
      </c>
      <c r="G9" s="38">
        <f>'Инвентаризация на 01.07.16'!E53+'Инвентаризация на 01.07.16'!E105</f>
        <v>321764.8</v>
      </c>
      <c r="H9" s="38"/>
      <c r="I9" s="38"/>
      <c r="J9" s="38"/>
      <c r="K9" s="38"/>
    </row>
    <row r="10" spans="1:11" x14ac:dyDescent="0.25">
      <c r="A10" s="34">
        <f t="shared" si="1"/>
        <v>5</v>
      </c>
      <c r="B10" s="26" t="s">
        <v>14</v>
      </c>
      <c r="C10" s="28" t="str">
        <f>'Инвентаризация на 01.07.16'!M16</f>
        <v>Иванова</v>
      </c>
      <c r="D10" s="29" t="str">
        <f>'Инвентаризация на 01.07.16'!N16</f>
        <v>28а</v>
      </c>
      <c r="E10" s="37">
        <f t="shared" si="0"/>
        <v>271580.14999999997</v>
      </c>
      <c r="F10" s="38">
        <f>'Инвентаризация на 01.07.16'!E16</f>
        <v>81474.039999999994</v>
      </c>
      <c r="G10" s="38">
        <f>'Инвентаризация на 01.07.16'!E27</f>
        <v>190106.11</v>
      </c>
      <c r="H10" s="38"/>
      <c r="I10" s="38"/>
      <c r="J10" s="38"/>
      <c r="K10" s="38"/>
    </row>
    <row r="11" spans="1:11" x14ac:dyDescent="0.25">
      <c r="A11" s="34">
        <f t="shared" si="1"/>
        <v>6</v>
      </c>
      <c r="B11" s="26" t="s">
        <v>14</v>
      </c>
      <c r="C11" s="28" t="str">
        <f>'Инвентаризация на 01.07.16'!M17</f>
        <v>Петухова</v>
      </c>
      <c r="D11" s="29" t="str">
        <f>'Инвентаризация на 01.07.16'!N17</f>
        <v>46</v>
      </c>
      <c r="E11" s="37">
        <f t="shared" si="0"/>
        <v>337695</v>
      </c>
      <c r="F11" s="38">
        <f>'Инвентаризация на 01.07.16'!E17</f>
        <v>44308.5</v>
      </c>
      <c r="G11" s="38">
        <f>'Инвентаризация на 01.07.16'!E91+'Инвентаризация на 01.07.16'!E200+'Инвентаризация на 01.08.16'!E258</f>
        <v>293386.5</v>
      </c>
      <c r="H11" s="38"/>
      <c r="I11" s="38"/>
      <c r="J11" s="38"/>
      <c r="K11" s="38"/>
    </row>
    <row r="12" spans="1:11" x14ac:dyDescent="0.25">
      <c r="A12" s="34">
        <f t="shared" si="1"/>
        <v>7</v>
      </c>
      <c r="B12" s="26" t="s">
        <v>14</v>
      </c>
      <c r="C12" s="28" t="str">
        <f>'Инвентаризация на 01.07.16'!M18</f>
        <v>Федосеева</v>
      </c>
      <c r="D12" s="29" t="str">
        <f>'Инвентаризация на 01.07.16'!N18</f>
        <v>1</v>
      </c>
      <c r="E12" s="37">
        <f t="shared" si="0"/>
        <v>1807703.3599999999</v>
      </c>
      <c r="F12" s="38">
        <f>'Инвентаризация на 01.07.16'!E18+'Инвентаризация на 01.07.16'!E44</f>
        <v>314880.52</v>
      </c>
      <c r="G12" s="38">
        <f>'Инвентаризация на 01.07.16'!E26+'Инвентаризация на 01.07.16'!E110+'Инвентаризация на 01.07.16'!E197+'Инвентаризация на 01.08.16'!E265+'Инвентаризация на 01.12.16 '!E417</f>
        <v>1492822.8399999999</v>
      </c>
      <c r="H12" s="38"/>
      <c r="I12" s="38"/>
      <c r="J12" s="38"/>
      <c r="K12" s="38"/>
    </row>
    <row r="13" spans="1:11" x14ac:dyDescent="0.25">
      <c r="A13" s="34">
        <f t="shared" si="1"/>
        <v>8</v>
      </c>
      <c r="B13" s="26" t="s">
        <v>14</v>
      </c>
      <c r="C13" s="28" t="str">
        <f>'Инвентаризация на 01.07.16'!M19</f>
        <v>Полякова</v>
      </c>
      <c r="D13" s="29" t="str">
        <f>'Инвентаризация на 01.07.16'!N19</f>
        <v>3</v>
      </c>
      <c r="E13" s="37">
        <f t="shared" si="0"/>
        <v>199140</v>
      </c>
      <c r="F13" s="38">
        <f>'Инвентаризация на 01.07.16'!E19</f>
        <v>59742</v>
      </c>
      <c r="G13" s="38">
        <f>'Инвентаризация на 01.07.16'!E28</f>
        <v>139398</v>
      </c>
      <c r="H13" s="38"/>
      <c r="I13" s="38"/>
      <c r="J13" s="38"/>
      <c r="K13" s="38"/>
    </row>
    <row r="14" spans="1:11" x14ac:dyDescent="0.25">
      <c r="A14" s="34">
        <f t="shared" si="1"/>
        <v>9</v>
      </c>
      <c r="B14" s="26" t="s">
        <v>14</v>
      </c>
      <c r="C14" s="28" t="str">
        <f>'Инвентаризация на 01.07.16'!M20</f>
        <v>Бориса Богаткова</v>
      </c>
      <c r="D14" s="29" t="str">
        <f>'Инвентаризация на 01.07.16'!N20</f>
        <v>194/2</v>
      </c>
      <c r="E14" s="37">
        <f t="shared" si="0"/>
        <v>1790378.3939999999</v>
      </c>
      <c r="F14" s="38">
        <f>'Инвентаризация на 01.07.16'!E20+'Инвентаризация на 01.07.16'!E35+'Инвентаризация на 01.04.17 '!E628</f>
        <v>1350946.18</v>
      </c>
      <c r="G14" s="38">
        <f>'Инвентаризация на 01.07.16'!E107+'Инвентаризация на 01.07.16'!E151</f>
        <v>439432.21400000004</v>
      </c>
      <c r="H14" s="38"/>
      <c r="I14" s="38"/>
      <c r="J14" s="38"/>
      <c r="K14" s="38"/>
    </row>
    <row r="15" spans="1:11" x14ac:dyDescent="0.25">
      <c r="A15" s="34">
        <f t="shared" si="1"/>
        <v>10</v>
      </c>
      <c r="B15" s="26" t="s">
        <v>14</v>
      </c>
      <c r="C15" s="26" t="str">
        <f>'Инвентаризация на 01.07.16'!M21</f>
        <v xml:space="preserve">3 Интернационала </v>
      </c>
      <c r="D15" s="29" t="str">
        <f>'Инвентаризация на 01.07.16'!N21</f>
        <v>23</v>
      </c>
      <c r="E15" s="37">
        <f t="shared" si="0"/>
        <v>304947.40000000002</v>
      </c>
      <c r="F15" s="38">
        <f>'Инвентаризация на 01.07.16'!E21</f>
        <v>95086.17</v>
      </c>
      <c r="G15" s="38">
        <f>'Инвентаризация на 01.07.16'!E34+'Инвентаризация на 01.07.16'!E58</f>
        <v>209861.23</v>
      </c>
      <c r="H15" s="38"/>
      <c r="I15" s="38"/>
      <c r="J15" s="38"/>
      <c r="K15" s="38"/>
    </row>
    <row r="16" spans="1:11" x14ac:dyDescent="0.25">
      <c r="A16" s="34">
        <f t="shared" si="1"/>
        <v>11</v>
      </c>
      <c r="B16" s="26" t="s">
        <v>14</v>
      </c>
      <c r="C16" s="28" t="str">
        <f>'Инвентаризация на 01.07.16'!M25</f>
        <v>25 лет Октября</v>
      </c>
      <c r="D16" s="29" t="str">
        <f>'Инвентаризация на 01.07.16'!N25</f>
        <v>16</v>
      </c>
      <c r="E16" s="37">
        <f t="shared" si="0"/>
        <v>714000</v>
      </c>
      <c r="F16" s="38">
        <f>'Инвентаризация на 01.07.16'!E25</f>
        <v>210000</v>
      </c>
      <c r="G16" s="38">
        <f>'Инвентаризация на 01.07.16'!E54</f>
        <v>504000</v>
      </c>
      <c r="H16" s="38"/>
      <c r="I16" s="38"/>
      <c r="J16" s="38"/>
      <c r="K16" s="38"/>
    </row>
    <row r="17" spans="1:11" x14ac:dyDescent="0.25">
      <c r="A17" s="34">
        <f t="shared" si="1"/>
        <v>12</v>
      </c>
      <c r="B17" s="26" t="s">
        <v>14</v>
      </c>
      <c r="C17" s="28" t="str">
        <f>'Инвентаризация на 01.07.16'!M29</f>
        <v>Немировича-Данченко</v>
      </c>
      <c r="D17" s="29" t="str">
        <f>'Инвентаризация на 01.07.16'!N29</f>
        <v>28/5</v>
      </c>
      <c r="E17" s="37">
        <f t="shared" si="0"/>
        <v>1812387.04</v>
      </c>
      <c r="F17" s="38">
        <f>'Инвентаризация на 01.07.16'!E29</f>
        <v>566705.53</v>
      </c>
      <c r="G17" s="38">
        <f>'Инвентаризация на 01.08.16'!E57+'Инвентаризация на 01.08.16'!E108+'Инвентаризация на 01.08.16'!E139+'Инвентаризация на 01.08.16'!E170+'Инвентаризация на 01.08.16'!E195+'Инвентаризация на 01.08.16'!E203+'Инвентаризация на 01.08.16'!E259+'Инвентаризация на 01.10.16 '!E378+'Инвентаризация на 01.12.16 '!E438+'Инвентаризация на 01.12.16 '!E465+'Инвентаризация на 01.12.16 '!E483+'Инвентаризация на 01.02.17 '!E525+'Инвентаризация на 01.02.17 '!E566+'Инвентаризация на 01.03.17 '!E591</f>
        <v>1245681.51</v>
      </c>
      <c r="H17" s="38"/>
      <c r="I17" s="38"/>
      <c r="J17" s="38"/>
      <c r="K17" s="38"/>
    </row>
    <row r="18" spans="1:11" x14ac:dyDescent="0.25">
      <c r="A18" s="34">
        <f t="shared" si="1"/>
        <v>13</v>
      </c>
      <c r="B18" s="26" t="s">
        <v>14</v>
      </c>
      <c r="C18" s="28" t="str">
        <f>'Инвентаризация на 01.07.16'!M31</f>
        <v>Первомайская</v>
      </c>
      <c r="D18" s="29" t="str">
        <f>'Инвентаризация на 01.07.16'!N31</f>
        <v>118</v>
      </c>
      <c r="E18" s="37">
        <f t="shared" si="0"/>
        <v>145800</v>
      </c>
      <c r="F18" s="38">
        <f>'Инвентаризация на 01.07.16'!E31</f>
        <v>43740</v>
      </c>
      <c r="G18" s="38">
        <f>'Инвентаризация на 01.07.16'!E46</f>
        <v>102060</v>
      </c>
      <c r="H18" s="38"/>
      <c r="I18" s="38"/>
      <c r="J18" s="38"/>
      <c r="K18" s="38"/>
    </row>
    <row r="19" spans="1:11" x14ac:dyDescent="0.25">
      <c r="A19" s="34">
        <f t="shared" si="1"/>
        <v>14</v>
      </c>
      <c r="B19" s="26" t="s">
        <v>14</v>
      </c>
      <c r="C19" s="28" t="str">
        <f>'Инвентаризация на 01.07.16'!M32</f>
        <v>Бориса Богаткова</v>
      </c>
      <c r="D19" s="29" t="str">
        <f>'Инвентаризация на 01.07.16'!N32</f>
        <v>165/3</v>
      </c>
      <c r="E19" s="37">
        <f t="shared" si="0"/>
        <v>591367</v>
      </c>
      <c r="F19" s="38">
        <f>'Инвентаризация на 01.07.16'!E32</f>
        <v>177410.1</v>
      </c>
      <c r="G19" s="38">
        <f>'Инвентаризация на 01.07.16'!E69+'Инвентаризация на 01.07.16'!E104</f>
        <v>413956.9</v>
      </c>
      <c r="H19" s="38"/>
      <c r="I19" s="38"/>
      <c r="J19" s="38"/>
      <c r="K19" s="38"/>
    </row>
    <row r="20" spans="1:11" x14ac:dyDescent="0.25">
      <c r="A20" s="34">
        <f t="shared" si="1"/>
        <v>15</v>
      </c>
      <c r="B20" s="26" t="s">
        <v>14</v>
      </c>
      <c r="C20" s="28" t="str">
        <f>'Инвентаризация на 01.07.16'!M36</f>
        <v>Есенина</v>
      </c>
      <c r="D20" s="29" t="str">
        <f>'Инвентаризация на 01.07.16'!N36</f>
        <v>10/2</v>
      </c>
      <c r="E20" s="37">
        <f t="shared" si="0"/>
        <v>1158680.52</v>
      </c>
      <c r="F20" s="38">
        <f>'Инвентаризация на 01.07.16'!E36+'Инвентаризация на 01.08.16'!E230+'Инвентаризация на 01.05.17'!E659</f>
        <v>337661.66</v>
      </c>
      <c r="G20" s="38">
        <f>'Инвентаризация на 01.07.16'!E103+'Инвентаризация на 01.08.16'!E231+'Инвентаризация на 01.08.16'!E307+'Инвентаризация на 01.08.16'!E308</f>
        <v>821018.8600000001</v>
      </c>
      <c r="H20" s="38"/>
      <c r="I20" s="38"/>
      <c r="J20" s="38"/>
      <c r="K20" s="38"/>
    </row>
    <row r="21" spans="1:11" x14ac:dyDescent="0.25">
      <c r="A21" s="34">
        <f t="shared" si="1"/>
        <v>16</v>
      </c>
      <c r="B21" s="26" t="s">
        <v>14</v>
      </c>
      <c r="C21" s="28" t="str">
        <f>'Инвентаризация на 01.07.16'!M38</f>
        <v>Чкалова</v>
      </c>
      <c r="D21" s="29" t="str">
        <f>'Инвентаризация на 01.07.16'!N38</f>
        <v>70/1</v>
      </c>
      <c r="E21" s="37">
        <f t="shared" si="0"/>
        <v>2669611</v>
      </c>
      <c r="F21" s="38">
        <f>'Инвентаризация на 01.07.16'!E38+'Инвентаризация на 01.07.16'!E156</f>
        <v>812794.65</v>
      </c>
      <c r="G21" s="38">
        <f>'Инвентаризация на 01.07.16'!E120+'Инвентаризация на 01.07.16'!E135+'Инвентаризация на 01.07.16'!E191+'Инвентаризация на 01.07.16'!E214+'Инвентаризация на 01.08.16'!E254+'Инвентаризация на 01.10.16 '!E354+'Инвентаризация на 01.12.16 '!E452</f>
        <v>1856816.35</v>
      </c>
      <c r="H21" s="38"/>
      <c r="I21" s="38"/>
      <c r="J21" s="38"/>
      <c r="K21" s="38"/>
    </row>
    <row r="22" spans="1:11" x14ac:dyDescent="0.25">
      <c r="A22" s="34">
        <f t="shared" si="1"/>
        <v>17</v>
      </c>
      <c r="B22" s="26" t="s">
        <v>14</v>
      </c>
      <c r="C22" s="28" t="str">
        <f>'Инвентаризация на 01.07.16'!M40</f>
        <v xml:space="preserve">Ольги Жилиной </v>
      </c>
      <c r="D22" s="29" t="str">
        <f>'Инвентаризация на 01.07.16'!N40</f>
        <v>92а</v>
      </c>
      <c r="E22" s="37">
        <f t="shared" si="0"/>
        <v>260000</v>
      </c>
      <c r="F22" s="38">
        <f>'Инвентаризация на 01.07.16'!E40</f>
        <v>50000</v>
      </c>
      <c r="G22" s="38">
        <f>'Инвентаризация на 01.07.16'!E98+'Инвентаризация на 01.07.16'!E113</f>
        <v>210000</v>
      </c>
      <c r="H22" s="38"/>
      <c r="I22" s="38"/>
      <c r="J22" s="38"/>
      <c r="K22" s="38"/>
    </row>
    <row r="23" spans="1:11" x14ac:dyDescent="0.25">
      <c r="A23" s="34">
        <f t="shared" si="1"/>
        <v>18</v>
      </c>
      <c r="B23" s="26" t="s">
        <v>14</v>
      </c>
      <c r="C23" s="28" t="str">
        <f>'Инвентаризация на 01.07.16'!M39</f>
        <v xml:space="preserve">Толбухина </v>
      </c>
      <c r="D23" s="29" t="str">
        <f>'Инвентаризация на 01.07.16'!N39</f>
        <v>25</v>
      </c>
      <c r="E23" s="37">
        <f t="shared" si="0"/>
        <v>2086473.2</v>
      </c>
      <c r="F23" s="38">
        <f>'Инвентаризация на 01.07.16'!E39+'Инвентаризация на 01.09.16 '!E311</f>
        <v>625941.96</v>
      </c>
      <c r="G23" s="38">
        <f>'Инвентаризация на 01.07.16'!E52+'Инвентаризация на 01.07.16'!E72+'Инвентаризация на 01.07.16'!E155+'Инвентаризация на 01.10.16 '!E365+'Инвентаризация на 01.12.16 '!E486</f>
        <v>1460531.24</v>
      </c>
      <c r="H23" s="38"/>
      <c r="I23" s="38"/>
      <c r="J23" s="38"/>
      <c r="K23" s="38"/>
    </row>
    <row r="24" spans="1:11" x14ac:dyDescent="0.25">
      <c r="A24" s="34">
        <f t="shared" si="1"/>
        <v>19</v>
      </c>
      <c r="B24" s="26" t="s">
        <v>14</v>
      </c>
      <c r="C24" s="28" t="str">
        <f>'Инвентаризация на 01.07.16'!M42</f>
        <v>Кирова</v>
      </c>
      <c r="D24" s="29" t="str">
        <f>'Инвентаризация на 01.07.16'!N42</f>
        <v>114</v>
      </c>
      <c r="E24" s="37">
        <f t="shared" si="0"/>
        <v>112800</v>
      </c>
      <c r="F24" s="38">
        <f>'Инвентаризация на 01.07.16'!E42</f>
        <v>33840</v>
      </c>
      <c r="G24" s="38">
        <f>'Инвентаризация на 01.07.16'!E77</f>
        <v>78960</v>
      </c>
      <c r="H24" s="38"/>
      <c r="I24" s="38"/>
      <c r="J24" s="38"/>
      <c r="K24" s="38"/>
    </row>
    <row r="25" spans="1:11" x14ac:dyDescent="0.25">
      <c r="A25" s="34">
        <f t="shared" si="1"/>
        <v>20</v>
      </c>
      <c r="B25" s="26" t="s">
        <v>14</v>
      </c>
      <c r="C25" s="28" t="str">
        <f>'Инвентаризация на 01.07.16'!M43</f>
        <v>Кирова</v>
      </c>
      <c r="D25" s="29" t="str">
        <f>'Инвентаризация на 01.07.16'!N43</f>
        <v>112</v>
      </c>
      <c r="E25" s="37">
        <f t="shared" si="0"/>
        <v>105750</v>
      </c>
      <c r="F25" s="38">
        <f>'Инвентаризация на 01.07.16'!E43</f>
        <v>31725</v>
      </c>
      <c r="G25" s="38">
        <f>'Инвентаризация на 01.07.16'!E76</f>
        <v>74025</v>
      </c>
      <c r="H25" s="38"/>
      <c r="I25" s="38"/>
      <c r="J25" s="38"/>
      <c r="K25" s="38"/>
    </row>
    <row r="26" spans="1:11" x14ac:dyDescent="0.25">
      <c r="A26" s="34">
        <f t="shared" si="1"/>
        <v>21</v>
      </c>
      <c r="B26" s="26" t="s">
        <v>27</v>
      </c>
      <c r="C26" s="28" t="str">
        <f>'Инвентаризация на 01.07.16'!M45</f>
        <v>Микрорайон</v>
      </c>
      <c r="D26" s="29" t="str">
        <f>'Инвентаризация на 01.07.16'!N45</f>
        <v>26</v>
      </c>
      <c r="E26" s="37">
        <f t="shared" si="0"/>
        <v>273611.84999999998</v>
      </c>
      <c r="F26" s="38">
        <f>'Инвентаризация на 01.07.16'!E45</f>
        <v>94408.2</v>
      </c>
      <c r="G26" s="38">
        <f>'Инвентаризация на 01.08.16'!E303+'Инвентаризация на 01.08.16'!E304+'Инвентаризация на 01.10.16 '!E368</f>
        <v>179203.65</v>
      </c>
      <c r="H26" s="38"/>
      <c r="I26" s="38"/>
      <c r="J26" s="38"/>
      <c r="K26" s="38"/>
    </row>
    <row r="27" spans="1:11" x14ac:dyDescent="0.25">
      <c r="A27" s="34">
        <f t="shared" si="1"/>
        <v>22</v>
      </c>
      <c r="B27" s="26" t="s">
        <v>14</v>
      </c>
      <c r="C27" s="28" t="str">
        <f>'Инвентаризация на 01.07.16'!M49</f>
        <v>Аэропорт</v>
      </c>
      <c r="D27" s="29" t="str">
        <f>'Инвентаризация на 01.07.16'!N49</f>
        <v>56</v>
      </c>
      <c r="E27" s="37">
        <f t="shared" si="0"/>
        <v>488286.16000000003</v>
      </c>
      <c r="F27" s="38">
        <f>'Инвентаризация на 01.07.16'!E49+'Инвентаризация на 01.07.16'!E100</f>
        <v>146485.85</v>
      </c>
      <c r="G27" s="38">
        <f>'Инвентаризация на 01.07.16'!E78+'Инвентаризация на 01.07.16'!E138</f>
        <v>341800.31</v>
      </c>
      <c r="H27" s="38"/>
      <c r="I27" s="38"/>
      <c r="J27" s="38"/>
      <c r="K27" s="38"/>
    </row>
    <row r="28" spans="1:11" x14ac:dyDescent="0.25">
      <c r="A28" s="34">
        <f t="shared" si="1"/>
        <v>23</v>
      </c>
      <c r="B28" s="26" t="s">
        <v>14</v>
      </c>
      <c r="C28" s="28" t="str">
        <f>'Инвентаризация на 01.07.16'!M47</f>
        <v>Сибирская</v>
      </c>
      <c r="D28" s="29" t="str">
        <f>'Инвентаризация на 01.07.16'!N47</f>
        <v>13</v>
      </c>
      <c r="E28" s="37">
        <f t="shared" si="0"/>
        <v>498555.9</v>
      </c>
      <c r="F28" s="38">
        <f>'Инвентаризация на 01.07.16'!E47</f>
        <v>149566.76999999999</v>
      </c>
      <c r="G28" s="38">
        <f>'Инвентаризация на 01.07.16'!E92+'Инвентаризация на 01.07.16'!E130</f>
        <v>348989.13</v>
      </c>
      <c r="H28" s="38"/>
      <c r="I28" s="38"/>
      <c r="J28" s="38"/>
      <c r="K28" s="38"/>
    </row>
    <row r="29" spans="1:11" x14ac:dyDescent="0.25">
      <c r="A29" s="34">
        <f t="shared" si="1"/>
        <v>24</v>
      </c>
      <c r="B29" s="26" t="s">
        <v>14</v>
      </c>
      <c r="C29" s="28" t="str">
        <f>'Инвентаризация на 01.07.16'!M48</f>
        <v>Челюскинцев</v>
      </c>
      <c r="D29" s="29" t="str">
        <f>'Инвентаризация на 01.07.16'!N48</f>
        <v>24</v>
      </c>
      <c r="E29" s="37">
        <f t="shared" si="0"/>
        <v>988019.12</v>
      </c>
      <c r="F29" s="38">
        <f>'Инвентаризация на 01.07.16'!E48+'Инвентаризация на 01.08.16'!E280</f>
        <v>456000</v>
      </c>
      <c r="G29" s="38">
        <f>'Инвентаризация на 01.10.16 '!E397+'Инвентаризация на 01.02.17 '!E555+'Инвентаризация на 01.04.17 '!E605</f>
        <v>532019.12</v>
      </c>
      <c r="H29" s="38"/>
      <c r="I29" s="38"/>
      <c r="J29" s="38"/>
      <c r="K29" s="38"/>
    </row>
    <row r="30" spans="1:11" x14ac:dyDescent="0.25">
      <c r="A30" s="34">
        <f t="shared" si="1"/>
        <v>25</v>
      </c>
      <c r="B30" s="26" t="s">
        <v>14</v>
      </c>
      <c r="C30" s="28" t="str">
        <f>'Инвентаризация на 01.07.16'!M51</f>
        <v>Станиславского</v>
      </c>
      <c r="D30" s="29" t="str">
        <f>'Инвентаризация на 01.07.16'!N51</f>
        <v>28/1</v>
      </c>
      <c r="E30" s="37">
        <f t="shared" si="0"/>
        <v>220000</v>
      </c>
      <c r="F30" s="38">
        <f>'Инвентаризация на 01.07.16'!E51</f>
        <v>66000</v>
      </c>
      <c r="G30" s="38">
        <f>'Инвентаризация на 01.07.16'!E90</f>
        <v>154000</v>
      </c>
      <c r="H30" s="38"/>
      <c r="I30" s="38"/>
      <c r="J30" s="38"/>
      <c r="K30" s="38"/>
    </row>
    <row r="31" spans="1:11" x14ac:dyDescent="0.25">
      <c r="A31" s="34">
        <f t="shared" si="1"/>
        <v>26</v>
      </c>
      <c r="B31" s="26" t="s">
        <v>14</v>
      </c>
      <c r="C31" s="28" t="str">
        <f>'Инвентаризация на 01.07.16'!M50</f>
        <v>Серебренниковская</v>
      </c>
      <c r="D31" s="29" t="str">
        <f>'Инвентаризация на 01.07.16'!N50</f>
        <v>4/2</v>
      </c>
      <c r="E31" s="37">
        <f t="shared" si="0"/>
        <v>342424.54</v>
      </c>
      <c r="F31" s="38">
        <f>'Инвентаризация на 01.07.16'!E50</f>
        <v>102727.36</v>
      </c>
      <c r="G31" s="38">
        <f>'Инвентаризация на 01.07.16'!E97+'Инвентаризация на 01.07.16'!E140+'Инвентаризация на 01.07.16'!E184</f>
        <v>239697.18</v>
      </c>
      <c r="H31" s="38"/>
      <c r="I31" s="38"/>
      <c r="J31" s="38"/>
      <c r="K31" s="38"/>
    </row>
    <row r="32" spans="1:11" x14ac:dyDescent="0.25">
      <c r="A32" s="34">
        <f t="shared" si="1"/>
        <v>27</v>
      </c>
      <c r="B32" s="26" t="s">
        <v>14</v>
      </c>
      <c r="C32" s="28" t="str">
        <f>'Инвентаризация на 01.07.16'!M55</f>
        <v>Бориса Богаткова</v>
      </c>
      <c r="D32" s="29" t="str">
        <f>'Инвентаризация на 01.07.16'!N55</f>
        <v>185</v>
      </c>
      <c r="E32" s="37">
        <f t="shared" si="0"/>
        <v>85596.96</v>
      </c>
      <c r="F32" s="38">
        <f>'Инвентаризация на 01.02.17 '!E527</f>
        <v>85596.96</v>
      </c>
      <c r="G32" s="38"/>
      <c r="H32" s="38"/>
      <c r="I32" s="38"/>
      <c r="J32" s="38"/>
      <c r="K32" s="38"/>
    </row>
    <row r="33" spans="1:11" x14ac:dyDescent="0.25">
      <c r="A33" s="34">
        <f t="shared" si="1"/>
        <v>28</v>
      </c>
      <c r="B33" s="26" t="s">
        <v>14</v>
      </c>
      <c r="C33" s="28" t="str">
        <f>'Инвентаризация на 01.07.16'!M56</f>
        <v>1905 года</v>
      </c>
      <c r="D33" s="29" t="str">
        <f>'Инвентаризация на 01.07.16'!N56</f>
        <v>87</v>
      </c>
      <c r="E33" s="37">
        <f t="shared" si="0"/>
        <v>1626800.75</v>
      </c>
      <c r="F33" s="38">
        <f>'Инвентаризация на 01.07.16'!E56</f>
        <v>193821.09</v>
      </c>
      <c r="G33" s="38">
        <f>'Инвентаризация на 01.07.16'!E145+'Инвентаризация на 01.08.16'!E281+'Инвентаризация на 01.12.16 '!E433+'Инвентаризация на 01.03.17 '!E596</f>
        <v>1432979.66</v>
      </c>
      <c r="H33" s="38"/>
      <c r="I33" s="38"/>
      <c r="J33" s="38"/>
      <c r="K33" s="38"/>
    </row>
    <row r="34" spans="1:11" x14ac:dyDescent="0.25">
      <c r="A34" s="34">
        <f t="shared" si="1"/>
        <v>29</v>
      </c>
      <c r="B34" s="26" t="s">
        <v>14</v>
      </c>
      <c r="C34" s="28" t="str">
        <f>'Инвентаризация на 01.07.16'!M59</f>
        <v>Полевая</v>
      </c>
      <c r="D34" s="29" t="str">
        <f>'Инвентаризация на 01.07.16'!N59</f>
        <v>14</v>
      </c>
      <c r="E34" s="37">
        <f t="shared" si="0"/>
        <v>504209.9</v>
      </c>
      <c r="F34" s="38">
        <f>'Инвентаризация на 01.07.16'!E59</f>
        <v>151262.97</v>
      </c>
      <c r="G34" s="38">
        <f>'Инвентаризация на 01.07.16'!E118</f>
        <v>352946.93</v>
      </c>
      <c r="H34" s="38"/>
      <c r="I34" s="38"/>
      <c r="J34" s="38"/>
      <c r="K34" s="38"/>
    </row>
    <row r="35" spans="1:11" x14ac:dyDescent="0.25">
      <c r="A35" s="34">
        <f t="shared" si="1"/>
        <v>30</v>
      </c>
      <c r="B35" s="26" t="s">
        <v>193</v>
      </c>
      <c r="C35" s="28" t="str">
        <f>'Инвентаризация на 01.07.16'!M61</f>
        <v>нет</v>
      </c>
      <c r="D35" s="29" t="str">
        <f>'Инвентаризация на 01.07.16'!N61</f>
        <v>28</v>
      </c>
      <c r="E35" s="37">
        <f t="shared" si="0"/>
        <v>710000</v>
      </c>
      <c r="F35" s="38">
        <f>'Инвентаризация на 01.07.16'!E61</f>
        <v>213000</v>
      </c>
      <c r="G35" s="38">
        <f>'Инвентаризация на 01.07.16'!E115</f>
        <v>497000</v>
      </c>
      <c r="H35" s="38"/>
      <c r="I35" s="38"/>
      <c r="J35" s="38"/>
      <c r="K35" s="38"/>
    </row>
    <row r="36" spans="1:11" x14ac:dyDescent="0.25">
      <c r="A36" s="34">
        <f t="shared" si="1"/>
        <v>31</v>
      </c>
      <c r="B36" s="26" t="s">
        <v>14</v>
      </c>
      <c r="C36" s="28" t="str">
        <f>'Инвентаризация на 01.07.16'!M62</f>
        <v>Кропоткина</v>
      </c>
      <c r="D36" s="29" t="str">
        <f>'Инвентаризация на 01.07.16'!N62</f>
        <v>130/1</v>
      </c>
      <c r="E36" s="37">
        <f t="shared" si="0"/>
        <v>652000</v>
      </c>
      <c r="F36" s="38">
        <f>'Инвентаризация на 01.07.16'!E62</f>
        <v>195600</v>
      </c>
      <c r="G36" s="38">
        <f>'Инвентаризация на 01.07.16'!E128</f>
        <v>456400</v>
      </c>
      <c r="H36" s="38"/>
      <c r="I36" s="38"/>
      <c r="J36" s="38"/>
      <c r="K36" s="38"/>
    </row>
    <row r="37" spans="1:11" x14ac:dyDescent="0.25">
      <c r="A37" s="34">
        <f t="shared" si="1"/>
        <v>32</v>
      </c>
      <c r="B37" s="26" t="s">
        <v>14</v>
      </c>
      <c r="C37" s="28" t="str">
        <f>'Инвентаризация на 01.07.16'!M63</f>
        <v>Нарымская</v>
      </c>
      <c r="D37" s="29" t="str">
        <f>'Инвентаризация на 01.07.16'!N63</f>
        <v>7</v>
      </c>
      <c r="E37" s="37">
        <f t="shared" si="0"/>
        <v>487981.92</v>
      </c>
      <c r="F37" s="38">
        <f>'Инвентаризация на 01.07.16'!E63</f>
        <v>146394.57</v>
      </c>
      <c r="G37" s="38">
        <f>'Инвентаризация на 01.07.16'!E85+'Инвентаризация на 01.07.16'!E174+'Инвентаризация на 01.08.16'!E266</f>
        <v>341587.35</v>
      </c>
      <c r="H37" s="38"/>
      <c r="I37" s="38"/>
      <c r="J37" s="38"/>
      <c r="K37" s="38"/>
    </row>
    <row r="38" spans="1:11" x14ac:dyDescent="0.25">
      <c r="A38" s="34">
        <f t="shared" si="1"/>
        <v>33</v>
      </c>
      <c r="B38" s="26" t="s">
        <v>14</v>
      </c>
      <c r="C38" s="28" t="str">
        <f>'Инвентаризация на 01.07.16'!M64</f>
        <v>Крылова</v>
      </c>
      <c r="D38" s="29" t="str">
        <f>'Инвентаризация на 01.07.16'!N64</f>
        <v>43а</v>
      </c>
      <c r="E38" s="37">
        <f t="shared" si="0"/>
        <v>202250</v>
      </c>
      <c r="F38" s="38">
        <f>'Инвентаризация на 01.07.16'!E64+'Инвентаризация на 01.07.16'!F64</f>
        <v>60685</v>
      </c>
      <c r="G38" s="38">
        <f>'Инвентаризация на 01.07.16'!E121+'Инвентаризация на 01.07.16'!F121</f>
        <v>141565</v>
      </c>
      <c r="H38" s="38"/>
      <c r="I38" s="38"/>
      <c r="J38" s="38"/>
      <c r="K38" s="38"/>
    </row>
    <row r="39" spans="1:11" x14ac:dyDescent="0.25">
      <c r="A39" s="34">
        <f t="shared" si="1"/>
        <v>34</v>
      </c>
      <c r="B39" s="26" t="s">
        <v>14</v>
      </c>
      <c r="C39" s="28" t="str">
        <f>'Инвентаризация на 01.07.16'!M65</f>
        <v>Полевая</v>
      </c>
      <c r="D39" s="29" t="str">
        <f>'Инвентаризация на 01.07.16'!N65</f>
        <v>10</v>
      </c>
      <c r="E39" s="37">
        <f t="shared" si="0"/>
        <v>504209.9</v>
      </c>
      <c r="F39" s="38">
        <f>'Инвентаризация на 01.07.16'!E65</f>
        <v>151262.97</v>
      </c>
      <c r="G39" s="38">
        <f>'Инвентаризация на 01.07.16'!E119</f>
        <v>352946.93</v>
      </c>
      <c r="H39" s="38"/>
      <c r="I39" s="38"/>
      <c r="J39" s="38"/>
      <c r="K39" s="38"/>
    </row>
    <row r="40" spans="1:11" x14ac:dyDescent="0.25">
      <c r="A40" s="34">
        <f t="shared" si="1"/>
        <v>35</v>
      </c>
      <c r="B40" s="26" t="s">
        <v>27</v>
      </c>
      <c r="C40" s="28" t="str">
        <f>'Инвентаризация на 01.07.16'!M66</f>
        <v>Спортивная</v>
      </c>
      <c r="D40" s="29" t="str">
        <f>'Инвентаризация на 01.07.16'!N67</f>
        <v>9</v>
      </c>
      <c r="E40" s="37">
        <f t="shared" si="0"/>
        <v>159089.14000000001</v>
      </c>
      <c r="F40" s="38">
        <f>'Инвентаризация на 01.07.16'!E66</f>
        <v>32744</v>
      </c>
      <c r="G40" s="38">
        <f>'Инвентаризация на 01.07.16'!E67+'Инвентаризация на 01.07.16'!E68</f>
        <v>126345.14</v>
      </c>
      <c r="H40" s="38"/>
      <c r="I40" s="38"/>
      <c r="J40" s="38"/>
      <c r="K40" s="38"/>
    </row>
    <row r="41" spans="1:11" x14ac:dyDescent="0.25">
      <c r="A41" s="34">
        <f t="shared" si="1"/>
        <v>36</v>
      </c>
      <c r="B41" s="26" t="s">
        <v>14</v>
      </c>
      <c r="C41" s="28" t="str">
        <f>'Инвентаризация на 01.07.16'!M71</f>
        <v xml:space="preserve">Красноярская </v>
      </c>
      <c r="D41" s="29" t="str">
        <f>'Инвентаризация на 01.07.16'!N71</f>
        <v>36</v>
      </c>
      <c r="E41" s="37">
        <f t="shared" si="0"/>
        <v>1128228.2</v>
      </c>
      <c r="F41" s="38">
        <f>'Инвентаризация на 01.07.16'!E71+'Инвентаризация на 01.04.17 '!E603</f>
        <v>338468.46</v>
      </c>
      <c r="G41" s="38">
        <f>'Инвентаризация на 01.07.16'!E109+'Инвентаризация на 01.07.16'!E137+'Инвентаризация на 01.07.16'!E171+'Инвентаризация на 01.07.16'!E194+'Инвентаризация на 01.08.16'!E220+'Инвентаризация на 01.04.17 '!E639+'Инвентаризация на 01.05.17'!E653</f>
        <v>789759.74</v>
      </c>
      <c r="H41" s="38"/>
      <c r="I41" s="38"/>
      <c r="J41" s="38"/>
      <c r="K41" s="38"/>
    </row>
    <row r="42" spans="1:11" x14ac:dyDescent="0.25">
      <c r="A42" s="34">
        <f t="shared" si="1"/>
        <v>37</v>
      </c>
      <c r="B42" s="26" t="s">
        <v>14</v>
      </c>
      <c r="C42" s="28" t="str">
        <f>'Инвентаризация на 01.07.16'!M73</f>
        <v>Сакко и Ванцетти</v>
      </c>
      <c r="D42" s="29" t="str">
        <f>'Инвентаризация на 01.07.16'!N73</f>
        <v>52</v>
      </c>
      <c r="E42" s="37">
        <f t="shared" si="0"/>
        <v>425457.87</v>
      </c>
      <c r="F42" s="38">
        <f>'Инвентаризация на 01.07.16'!E73+'Инвентаризация на 01.07.16'!E134</f>
        <v>127637.36</v>
      </c>
      <c r="G42" s="38">
        <f>'Инвентаризация на 01.07.16'!E106+'Инвентаризация на 01.07.16'!E152</f>
        <v>297820.51</v>
      </c>
      <c r="H42" s="38"/>
      <c r="I42" s="38"/>
      <c r="J42" s="38"/>
      <c r="K42" s="38"/>
    </row>
    <row r="43" spans="1:11" x14ac:dyDescent="0.25">
      <c r="A43" s="34">
        <f t="shared" si="1"/>
        <v>38</v>
      </c>
      <c r="B43" s="26" t="s">
        <v>14</v>
      </c>
      <c r="C43" s="28" t="str">
        <f>'Инвентаризация на 01.07.16'!M74</f>
        <v>Ветлужская</v>
      </c>
      <c r="D43" s="29" t="str">
        <f>'Инвентаризация на 01.07.16'!N74</f>
        <v>26</v>
      </c>
      <c r="E43" s="37">
        <f t="shared" si="0"/>
        <v>500720</v>
      </c>
      <c r="F43" s="38">
        <f>'Инвентаризация на 01.07.16'!E74</f>
        <v>150216</v>
      </c>
      <c r="G43" s="38">
        <f>'Инвентаризация на 01.07.16'!E114</f>
        <v>350504</v>
      </c>
      <c r="H43" s="38"/>
      <c r="I43" s="38"/>
      <c r="J43" s="38"/>
      <c r="K43" s="38"/>
    </row>
    <row r="44" spans="1:11" x14ac:dyDescent="0.25">
      <c r="A44" s="34">
        <f t="shared" si="1"/>
        <v>39</v>
      </c>
      <c r="B44" s="26" t="s">
        <v>14</v>
      </c>
      <c r="C44" s="28" t="str">
        <f>'Инвентаризация на 01.07.16'!M75</f>
        <v>1905 года</v>
      </c>
      <c r="D44" s="29" t="str">
        <f>'Инвентаризация на 01.07.16'!N75</f>
        <v>85</v>
      </c>
      <c r="E44" s="37">
        <f t="shared" si="0"/>
        <v>1351709.41</v>
      </c>
      <c r="F44" s="38">
        <f>'Инвентаризация на 01.07.16'!E75</f>
        <v>180000</v>
      </c>
      <c r="G44" s="38">
        <f>'Инвентаризация на 01.07.16'!E123+'Инвентаризация на 01.08.16'!E297+'Инвентаризация на 01.12.16 '!E447+'Инвентаризация на 01.12.16 '!E488+'Инвентаризация на 01.04.17 '!E610</f>
        <v>1171709.4099999999</v>
      </c>
      <c r="H44" s="38"/>
      <c r="I44" s="38"/>
      <c r="J44" s="38"/>
      <c r="K44" s="38"/>
    </row>
    <row r="45" spans="1:11" x14ac:dyDescent="0.25">
      <c r="A45" s="34">
        <f t="shared" si="1"/>
        <v>40</v>
      </c>
      <c r="B45" s="26" t="s">
        <v>248</v>
      </c>
      <c r="C45" s="28" t="str">
        <f>'Инвентаризация на 01.07.16'!M79</f>
        <v>Микрорайон</v>
      </c>
      <c r="D45" s="29" t="str">
        <f>'Инвентаризация на 01.07.16'!N79</f>
        <v>16</v>
      </c>
      <c r="E45" s="37">
        <f t="shared" si="0"/>
        <v>432197.89</v>
      </c>
      <c r="F45" s="38">
        <f>'Инвентаризация на 01.07.16'!E79+'Инвентаризация на 01.10.16 '!E380</f>
        <v>129659.37</v>
      </c>
      <c r="G45" s="38">
        <f>'Инвентаризация на 01.07.16'!E99+'Инвентаризация на 01.12.16 '!E412</f>
        <v>302538.52</v>
      </c>
      <c r="H45" s="38"/>
      <c r="I45" s="38"/>
      <c r="J45" s="38"/>
      <c r="K45" s="38"/>
    </row>
    <row r="46" spans="1:11" x14ac:dyDescent="0.25">
      <c r="A46" s="34">
        <f t="shared" si="1"/>
        <v>41</v>
      </c>
      <c r="B46" s="26" t="s">
        <v>14</v>
      </c>
      <c r="C46" s="28" t="str">
        <f>'Инвентаризация на 01.07.16'!M80</f>
        <v>Железнодорожная</v>
      </c>
      <c r="D46" s="29" t="str">
        <f>'Инвентаризация на 01.07.16'!N80</f>
        <v>8/1</v>
      </c>
      <c r="E46" s="37">
        <f t="shared" si="0"/>
        <v>4639786.55</v>
      </c>
      <c r="F46" s="38">
        <f>'Инвентаризация на 01.07.16'!E80+'Инвентаризация на 01.07.16'!E81</f>
        <v>375526.33999999997</v>
      </c>
      <c r="G46" s="38">
        <f>'Инвентаризация на 01.07.16'!E82+'Инвентаризация на 01.07.16'!E122+'Инвентаризация на 01.07.16'!E127+'Инвентаризация на 01.12.16 '!E400+'Инвентаризация на 01.02.17 '!E571+'Инвентаризация на 01.05.17'!E658</f>
        <v>4264260.21</v>
      </c>
      <c r="H46" s="38"/>
      <c r="I46" s="38"/>
      <c r="J46" s="38"/>
      <c r="K46" s="38"/>
    </row>
    <row r="47" spans="1:11" x14ac:dyDescent="0.25">
      <c r="A47" s="34">
        <f t="shared" si="1"/>
        <v>42</v>
      </c>
      <c r="B47" s="26" t="s">
        <v>14</v>
      </c>
      <c r="C47" s="28" t="str">
        <f>'Инвентаризация на 01.07.16'!M83</f>
        <v>Степная</v>
      </c>
      <c r="D47" s="29" t="str">
        <f>'Инвентаризация на 01.07.16'!N83</f>
        <v>55а</v>
      </c>
      <c r="E47" s="37">
        <f t="shared" si="0"/>
        <v>405253.56999999995</v>
      </c>
      <c r="F47" s="38">
        <f>'Инвентаризация на 01.07.16'!E83+'Инвентаризация на 01.12.16 '!E324</f>
        <v>152982.97999999998</v>
      </c>
      <c r="G47" s="38">
        <f>'Инвентаризация на 01.07.16'!E149+'Инвентаризация на 01.12.16 '!E462+'Инвентаризация на 01.02.17 '!E577+'Инвентаризация на 01.05.17'!E652</f>
        <v>252270.59</v>
      </c>
      <c r="H47" s="38"/>
      <c r="I47" s="38"/>
      <c r="J47" s="38"/>
      <c r="K47" s="38"/>
    </row>
    <row r="48" spans="1:11" x14ac:dyDescent="0.25">
      <c r="A48" s="34">
        <f t="shared" si="1"/>
        <v>43</v>
      </c>
      <c r="B48" s="26" t="s">
        <v>14</v>
      </c>
      <c r="C48" s="28" t="str">
        <f>'Инвентаризация на 01.07.16'!M84</f>
        <v>Бориса Богаткова</v>
      </c>
      <c r="D48" s="29" t="str">
        <f>'Инвентаризация на 01.07.16'!N84</f>
        <v>194/7</v>
      </c>
      <c r="E48" s="37">
        <f t="shared" si="0"/>
        <v>371481</v>
      </c>
      <c r="F48" s="38">
        <f>'Инвентаризация на 01.07.16'!E84</f>
        <v>71801.100000000006</v>
      </c>
      <c r="G48" s="38">
        <f>'Инвентаризация на 01.07.16'!E96+'Инвентаризация на 01.08.16'!E274+'Инвентаризация на 01.09.16 '!E337</f>
        <v>299679.89999999997</v>
      </c>
      <c r="H48" s="38"/>
      <c r="I48" s="38"/>
      <c r="J48" s="38"/>
      <c r="K48" s="38"/>
    </row>
    <row r="49" spans="1:11" x14ac:dyDescent="0.25">
      <c r="A49" s="34">
        <f t="shared" si="1"/>
        <v>44</v>
      </c>
      <c r="B49" s="26" t="s">
        <v>14</v>
      </c>
      <c r="C49" s="28" t="str">
        <f>'Инвентаризация на 01.07.16'!M87</f>
        <v>Вертковская</v>
      </c>
      <c r="D49" s="29" t="str">
        <f>'Инвентаризация на 01.07.16'!N87</f>
        <v>8/1</v>
      </c>
      <c r="E49" s="37">
        <f t="shared" si="0"/>
        <v>212528.00999999998</v>
      </c>
      <c r="F49" s="38">
        <f>'Инвентаризация на 01.07.16'!E87</f>
        <v>63758.400000000001</v>
      </c>
      <c r="G49" s="38">
        <f>'Инвентаризация на 01.07.16'!E136</f>
        <v>148769.60999999999</v>
      </c>
      <c r="H49" s="38"/>
      <c r="I49" s="38"/>
      <c r="J49" s="38"/>
      <c r="K49" s="38"/>
    </row>
    <row r="50" spans="1:11" x14ac:dyDescent="0.25">
      <c r="A50" s="34">
        <f t="shared" si="1"/>
        <v>45</v>
      </c>
      <c r="B50" s="26" t="s">
        <v>14</v>
      </c>
      <c r="C50" s="28" t="str">
        <f>'Инвентаризация на 01.07.16'!M88</f>
        <v>Молодости</v>
      </c>
      <c r="D50" s="29" t="str">
        <f>'Инвентаризация на 01.07.16'!N88</f>
        <v>24</v>
      </c>
      <c r="E50" s="37">
        <f t="shared" si="0"/>
        <v>1748072.8399999999</v>
      </c>
      <c r="F50" s="38">
        <f>'Инвентаризация на 01.07.16'!E88+'Инвентаризация на 01.07.16'!E208+'Инвентаризация на 01.02.17 '!E556</f>
        <v>733721.9</v>
      </c>
      <c r="G50" s="38">
        <f>'Инвентаризация на 01.07.16'!E126+'Инвентаризация на 01.08.16'!E264+'Инвентаризация на 01.10.16 '!E373</f>
        <v>1014350.94</v>
      </c>
      <c r="H50" s="38"/>
      <c r="I50" s="38"/>
      <c r="J50" s="38"/>
      <c r="K50" s="38"/>
    </row>
    <row r="51" spans="1:11" x14ac:dyDescent="0.25">
      <c r="A51" s="34">
        <f t="shared" si="1"/>
        <v>46</v>
      </c>
      <c r="B51" s="26" t="s">
        <v>283</v>
      </c>
      <c r="C51" s="26" t="str">
        <f>'Инвентаризация на 01.07.16'!M93</f>
        <v>нет</v>
      </c>
      <c r="D51" s="29" t="str">
        <f>'Инвентаризация на 01.07.16'!N93</f>
        <v>3</v>
      </c>
      <c r="E51" s="37">
        <f t="shared" si="0"/>
        <v>1336207.1800000002</v>
      </c>
      <c r="F51" s="38">
        <f>'Инвентаризация на 01.07.16'!E93+'Инвентаризация на 01.07.16'!E94+'Инвентаризация на 01.12.16 '!E410</f>
        <v>400862.15</v>
      </c>
      <c r="G51" s="38">
        <f>'Инвентаризация на 01.07.16'!E125+'Инвентаризация на 01.07.16'!E169+'Инвентаризация на 01.02.17 '!E557</f>
        <v>935345.03</v>
      </c>
      <c r="H51" s="38"/>
      <c r="I51" s="38"/>
      <c r="J51" s="38"/>
      <c r="K51" s="38"/>
    </row>
    <row r="52" spans="1:11" x14ac:dyDescent="0.25">
      <c r="A52" s="34">
        <f t="shared" si="1"/>
        <v>47</v>
      </c>
      <c r="B52" s="26" t="s">
        <v>14</v>
      </c>
      <c r="C52" s="28" t="str">
        <f>'Инвентаризация на 01.07.16'!M95</f>
        <v>Белинского</v>
      </c>
      <c r="D52" s="29" t="str">
        <f>'Инвентаризация на 01.07.16'!N95</f>
        <v>3</v>
      </c>
      <c r="E52" s="37">
        <f t="shared" si="0"/>
        <v>1099130</v>
      </c>
      <c r="F52" s="38">
        <f>'Инвентаризация на 01.07.16'!E95</f>
        <v>329739</v>
      </c>
      <c r="G52" s="38">
        <f>'Инвентаризация на 01.07.16'!E132</f>
        <v>769391</v>
      </c>
      <c r="H52" s="38"/>
      <c r="I52" s="38"/>
      <c r="J52" s="38"/>
      <c r="K52" s="38"/>
    </row>
    <row r="53" spans="1:11" x14ac:dyDescent="0.25">
      <c r="A53" s="34">
        <f t="shared" si="1"/>
        <v>48</v>
      </c>
      <c r="B53" s="26" t="s">
        <v>14</v>
      </c>
      <c r="C53" s="28" t="str">
        <f>'Инвентаризация на 01.07.16'!M101</f>
        <v>Кропоткина</v>
      </c>
      <c r="D53" s="29" t="str">
        <f>'Инвентаризация на 01.07.16'!N101</f>
        <v>104</v>
      </c>
      <c r="E53" s="37">
        <f t="shared" si="0"/>
        <v>277509.87</v>
      </c>
      <c r="F53" s="38">
        <f>'Инвентаризация на 01.07.16'!E101</f>
        <v>83252.960000000006</v>
      </c>
      <c r="G53" s="38">
        <f>'Инвентаризация на 01.07.16'!E133</f>
        <v>194256.91</v>
      </c>
      <c r="H53" s="38"/>
      <c r="I53" s="38"/>
      <c r="J53" s="38"/>
      <c r="K53" s="38"/>
    </row>
    <row r="54" spans="1:11" x14ac:dyDescent="0.25">
      <c r="A54" s="34">
        <f t="shared" si="1"/>
        <v>49</v>
      </c>
      <c r="B54" s="26" t="s">
        <v>27</v>
      </c>
      <c r="C54" s="28" t="str">
        <f>'Инвентаризация на 01.07.16'!M102</f>
        <v>Павлова</v>
      </c>
      <c r="D54" s="29" t="str">
        <f>'Инвентаризация на 01.07.16'!N102</f>
        <v>4/1</v>
      </c>
      <c r="E54" s="37">
        <f t="shared" si="0"/>
        <v>329117.33999999997</v>
      </c>
      <c r="F54" s="38">
        <f>'Инвентаризация на 01.07.16'!E102</f>
        <v>98735</v>
      </c>
      <c r="G54" s="38">
        <f>'Инвентаризация на 01.07.16'!E150</f>
        <v>230382.34</v>
      </c>
      <c r="H54" s="38"/>
      <c r="I54" s="38"/>
      <c r="J54" s="38"/>
      <c r="K54" s="38"/>
    </row>
    <row r="55" spans="1:11" x14ac:dyDescent="0.25">
      <c r="A55" s="34">
        <f t="shared" si="1"/>
        <v>50</v>
      </c>
      <c r="B55" s="26" t="s">
        <v>14</v>
      </c>
      <c r="C55" s="28" t="str">
        <f>'Инвентаризация на 01.07.16'!M112</f>
        <v>Демакова</v>
      </c>
      <c r="D55" s="29" t="str">
        <f>'Инвентаризация на 01.07.16'!N112</f>
        <v>12</v>
      </c>
      <c r="E55" s="37">
        <f t="shared" si="0"/>
        <v>600000</v>
      </c>
      <c r="F55" s="38"/>
      <c r="G55" s="38">
        <f>'Инвентаризация на 01.07.16'!E112</f>
        <v>600000</v>
      </c>
      <c r="H55" s="38"/>
      <c r="I55" s="38"/>
      <c r="J55" s="38"/>
      <c r="K55" s="38"/>
    </row>
    <row r="56" spans="1:11" x14ac:dyDescent="0.25">
      <c r="A56" s="34">
        <f t="shared" si="1"/>
        <v>51</v>
      </c>
      <c r="B56" s="26" t="s">
        <v>14</v>
      </c>
      <c r="C56" s="28" t="str">
        <f>'Инвентаризация на 01.07.16'!M111</f>
        <v>Новогодняя</v>
      </c>
      <c r="D56" s="29" t="str">
        <f>'Инвентаризация на 01.07.16'!N111</f>
        <v>34/1</v>
      </c>
      <c r="E56" s="37">
        <f t="shared" si="0"/>
        <v>250166.28</v>
      </c>
      <c r="F56" s="38">
        <f>'Инвентаризация на 01.07.16'!E111</f>
        <v>75049.88</v>
      </c>
      <c r="G56" s="38">
        <f>'Инвентаризация на 01.07.16'!E142</f>
        <v>175116.4</v>
      </c>
      <c r="H56" s="38"/>
      <c r="I56" s="38"/>
      <c r="J56" s="38"/>
      <c r="K56" s="38"/>
    </row>
    <row r="57" spans="1:11" x14ac:dyDescent="0.25">
      <c r="A57" s="34">
        <f t="shared" si="1"/>
        <v>52</v>
      </c>
      <c r="B57" s="26" t="s">
        <v>14</v>
      </c>
      <c r="C57" s="28" t="str">
        <f>'Инвентаризация на 01.07.16'!M116</f>
        <v>Бориса Богаткова</v>
      </c>
      <c r="D57" s="29" t="str">
        <f>'Инвентаризация на 01.07.16'!N116</f>
        <v>208/1</v>
      </c>
      <c r="E57" s="37">
        <f t="shared" si="0"/>
        <v>707715</v>
      </c>
      <c r="F57" s="38">
        <f>'Инвентаризация на 01.07.16'!E116+'Инвентаризация на 01.07.16'!F116</f>
        <v>212317</v>
      </c>
      <c r="G57" s="38">
        <f>'Инвентаризация на 01.07.16'!E154+'Инвентаризация на 01.07.16'!F154+'Инвентаризация на 01.07.16'!E157+'Инвентаризация на 01.07.16'!F157</f>
        <v>495398</v>
      </c>
      <c r="H57" s="38"/>
      <c r="I57" s="38"/>
      <c r="J57" s="38"/>
      <c r="K57" s="38"/>
    </row>
    <row r="58" spans="1:11" x14ac:dyDescent="0.25">
      <c r="A58" s="34">
        <f t="shared" si="1"/>
        <v>53</v>
      </c>
      <c r="B58" s="26" t="s">
        <v>14</v>
      </c>
      <c r="C58" s="28" t="str">
        <f>'Инвентаризация на 01.07.16'!M117</f>
        <v>Станиславского</v>
      </c>
      <c r="D58" s="29" t="s">
        <v>229</v>
      </c>
      <c r="E58" s="37">
        <f t="shared" si="0"/>
        <v>810374.76</v>
      </c>
      <c r="F58" s="38">
        <f>'Инвентаризация на 01.07.16'!E117</f>
        <v>450374.76</v>
      </c>
      <c r="G58" s="38">
        <f>'Инвентаризация на 01.07.16'!E176</f>
        <v>360000</v>
      </c>
      <c r="H58" s="38"/>
      <c r="I58" s="38"/>
      <c r="J58" s="38"/>
      <c r="K58" s="38"/>
    </row>
    <row r="59" spans="1:11" x14ac:dyDescent="0.25">
      <c r="A59" s="34">
        <f t="shared" si="1"/>
        <v>54</v>
      </c>
      <c r="B59" s="26" t="s">
        <v>14</v>
      </c>
      <c r="C59" s="28" t="str">
        <f>'Инвентаризация на 01.07.16'!M124</f>
        <v xml:space="preserve">пр.Дзержинского </v>
      </c>
      <c r="D59" s="29" t="s">
        <v>341</v>
      </c>
      <c r="E59" s="37">
        <f t="shared" si="0"/>
        <v>211152.03999999998</v>
      </c>
      <c r="F59" s="38">
        <f>'Инвентаризация на 01.07.16'!E124+'Инвентаризация на 01.08.16'!E238</f>
        <v>63345.61</v>
      </c>
      <c r="G59" s="38">
        <f>'Инвентаризация на 01.07.16'!E147+'Инвентаризация на 01.09.16 '!E332</f>
        <v>147806.43</v>
      </c>
      <c r="H59" s="38"/>
      <c r="I59" s="38"/>
      <c r="J59" s="38"/>
      <c r="K59" s="38"/>
    </row>
    <row r="60" spans="1:11" x14ac:dyDescent="0.25">
      <c r="A60" s="34">
        <f t="shared" si="1"/>
        <v>55</v>
      </c>
      <c r="B60" s="26" t="s">
        <v>27</v>
      </c>
      <c r="C60" s="28" t="str">
        <f>'Инвентаризация на 01.07.16'!M129</f>
        <v>Горького</v>
      </c>
      <c r="D60" s="29" t="s">
        <v>350</v>
      </c>
      <c r="E60" s="37">
        <f t="shared" si="0"/>
        <v>860078</v>
      </c>
      <c r="F60" s="38"/>
      <c r="G60" s="38">
        <f>'Инвентаризация на 01.07.16'!E129</f>
        <v>860078</v>
      </c>
      <c r="H60" s="38"/>
      <c r="I60" s="38"/>
      <c r="J60" s="38"/>
      <c r="K60" s="38"/>
    </row>
    <row r="61" spans="1:11" x14ac:dyDescent="0.25">
      <c r="A61" s="34">
        <f t="shared" si="1"/>
        <v>56</v>
      </c>
      <c r="B61" s="26" t="s">
        <v>14</v>
      </c>
      <c r="C61" s="28" t="str">
        <f>'Инвентаризация на 01.07.16'!M131</f>
        <v>Нарымская</v>
      </c>
      <c r="D61" s="29" t="s">
        <v>356</v>
      </c>
      <c r="E61" s="37">
        <f t="shared" si="0"/>
        <v>413243.89999999997</v>
      </c>
      <c r="F61" s="38">
        <f>'Инвентаризация на 01.07.16'!E131</f>
        <v>123973.17</v>
      </c>
      <c r="G61" s="38">
        <f>'Инвентаризация на 01.07.16'!E159</f>
        <v>289270.73</v>
      </c>
      <c r="H61" s="38"/>
      <c r="I61" s="38"/>
      <c r="J61" s="38"/>
      <c r="K61" s="38"/>
    </row>
    <row r="62" spans="1:11" x14ac:dyDescent="0.25">
      <c r="A62" s="34">
        <f t="shared" si="1"/>
        <v>57</v>
      </c>
      <c r="B62" s="26" t="s">
        <v>14</v>
      </c>
      <c r="C62" s="28" t="str">
        <f>'Инвентаризация на 01.07.16'!M141</f>
        <v>Бориса Богаткова</v>
      </c>
      <c r="D62" s="29" t="s">
        <v>369</v>
      </c>
      <c r="E62" s="37">
        <f t="shared" si="0"/>
        <v>718194.4</v>
      </c>
      <c r="F62" s="38">
        <f>'Инвентаризация на 01.07.16'!E141</f>
        <v>96600</v>
      </c>
      <c r="G62" s="38">
        <f>'Инвентаризация на 01.07.16'!E161+'Инвентаризация на 01.10.16 '!E346</f>
        <v>621594.4</v>
      </c>
      <c r="H62" s="38"/>
      <c r="I62" s="38"/>
      <c r="J62" s="38"/>
      <c r="K62" s="38"/>
    </row>
    <row r="63" spans="1:11" x14ac:dyDescent="0.25">
      <c r="A63" s="34">
        <f t="shared" si="1"/>
        <v>58</v>
      </c>
      <c r="B63" s="26" t="s">
        <v>14</v>
      </c>
      <c r="C63" s="28" t="str">
        <f>'Инвентаризация на 01.07.16'!M143</f>
        <v>Трудовая</v>
      </c>
      <c r="D63" s="29" t="s">
        <v>374</v>
      </c>
      <c r="E63" s="37">
        <f t="shared" si="0"/>
        <v>412914.2</v>
      </c>
      <c r="F63" s="38">
        <f>'Инвентаризация на 01.07.16'!E143+'Инвентаризация на 01.10.16 '!E370</f>
        <v>174970.2</v>
      </c>
      <c r="G63" s="38">
        <f>'Инвентаризация на 01.07.16'!E162</f>
        <v>237944</v>
      </c>
      <c r="H63" s="38"/>
      <c r="I63" s="38"/>
      <c r="J63" s="38"/>
      <c r="K63" s="38"/>
    </row>
    <row r="64" spans="1:11" x14ac:dyDescent="0.25">
      <c r="A64" s="34">
        <f t="shared" si="1"/>
        <v>59</v>
      </c>
      <c r="B64" s="26" t="s">
        <v>14</v>
      </c>
      <c r="C64" s="28" t="str">
        <f>'Инвентаризация на 01.07.16'!M146</f>
        <v>ул.Добролюбова</v>
      </c>
      <c r="D64" s="29" t="s">
        <v>188</v>
      </c>
      <c r="E64" s="37">
        <f t="shared" si="0"/>
        <v>480708.14</v>
      </c>
      <c r="F64" s="38">
        <f>'Инвентаризация на 01.07.16'!E146</f>
        <v>144212.44</v>
      </c>
      <c r="G64" s="38">
        <f>'Инвентаризация на 01.07.16'!E173</f>
        <v>336495.7</v>
      </c>
      <c r="H64" s="38"/>
      <c r="I64" s="38"/>
      <c r="J64" s="38"/>
      <c r="K64" s="38"/>
    </row>
    <row r="65" spans="1:11" x14ac:dyDescent="0.25">
      <c r="A65" s="34">
        <f t="shared" si="1"/>
        <v>60</v>
      </c>
      <c r="B65" s="26" t="s">
        <v>14</v>
      </c>
      <c r="C65" s="28" t="str">
        <f>'Инвентаризация на 01.07.16'!M148</f>
        <v>ул.Иванова</v>
      </c>
      <c r="D65" s="29" t="s">
        <v>393</v>
      </c>
      <c r="E65" s="37">
        <f t="shared" si="0"/>
        <v>815000</v>
      </c>
      <c r="F65" s="38">
        <f>'Инвентаризация на 01.12.16 '!E404</f>
        <v>150000</v>
      </c>
      <c r="G65" s="38">
        <f>'Инвентаризация на 01.07.16'!E148+'Инвентаризация на 01.12.16 '!E489</f>
        <v>665000</v>
      </c>
      <c r="H65" s="38"/>
      <c r="I65" s="38"/>
      <c r="J65" s="38"/>
      <c r="K65" s="38"/>
    </row>
    <row r="66" spans="1:11" x14ac:dyDescent="0.25">
      <c r="A66" s="34">
        <f t="shared" si="1"/>
        <v>61</v>
      </c>
      <c r="B66" s="26" t="s">
        <v>14</v>
      </c>
      <c r="C66" s="28" t="str">
        <f>'Инвентаризация на 01.07.16'!M153</f>
        <v>ул.Вертковская</v>
      </c>
      <c r="D66" s="29" t="s">
        <v>405</v>
      </c>
      <c r="E66" s="37">
        <f t="shared" si="0"/>
        <v>700058.59</v>
      </c>
      <c r="F66" s="38">
        <f>'Инвентаризация на 01.07.16'!E153</f>
        <v>243374.85</v>
      </c>
      <c r="G66" s="38">
        <f>'Инвентаризация на 01.12.16 '!E432</f>
        <v>456683.74</v>
      </c>
      <c r="H66" s="38"/>
      <c r="I66" s="38"/>
      <c r="J66" s="38"/>
      <c r="K66" s="38"/>
    </row>
    <row r="67" spans="1:11" x14ac:dyDescent="0.25">
      <c r="A67" s="34">
        <f t="shared" si="1"/>
        <v>62</v>
      </c>
      <c r="B67" s="26" t="s">
        <v>14</v>
      </c>
      <c r="C67" s="28" t="str">
        <f>'Инвентаризация на 01.07.16'!M158</f>
        <v>Бориса Богаткова</v>
      </c>
      <c r="D67" s="29" t="s">
        <v>419</v>
      </c>
      <c r="E67" s="37">
        <f t="shared" si="0"/>
        <v>1320366.8999999999</v>
      </c>
      <c r="F67" s="38">
        <f>'Инвентаризация на 01.07.16'!E158</f>
        <v>753783.88</v>
      </c>
      <c r="G67" s="38">
        <f>'Инвентаризация на 01.09.16 '!E313+'Инвентаризация на 01.10.16 '!E353+'Инвентаризация на 01.12.16 '!E416+'Инвентаризация на 01.12.16 '!E470+'Инвентаризация на 01.02.17 '!E508</f>
        <v>566583.02</v>
      </c>
      <c r="H67" s="38"/>
      <c r="I67" s="38"/>
      <c r="J67" s="38"/>
      <c r="K67" s="38"/>
    </row>
    <row r="68" spans="1:11" x14ac:dyDescent="0.25">
      <c r="A68" s="34">
        <f t="shared" si="1"/>
        <v>63</v>
      </c>
      <c r="B68" s="26" t="s">
        <v>14</v>
      </c>
      <c r="C68" s="28" t="str">
        <f>'Инвентаризация на 01.07.16'!M160</f>
        <v xml:space="preserve">Бориса Богаткова </v>
      </c>
      <c r="D68" s="29" t="s">
        <v>425</v>
      </c>
      <c r="E68" s="37">
        <f t="shared" si="0"/>
        <v>1052166.04</v>
      </c>
      <c r="F68" s="38">
        <f>'Инвентаризация на 01.07.16'!E160</f>
        <v>179626.33</v>
      </c>
      <c r="G68" s="38">
        <f>'Инвентаризация на 01.07.16'!E190+'Инвентаризация на 01.12.16 '!E411+'Инвентаризация на 01.12.16 '!E482</f>
        <v>872539.71000000008</v>
      </c>
      <c r="H68" s="38"/>
      <c r="I68" s="38"/>
      <c r="J68" s="38"/>
      <c r="K68" s="38"/>
    </row>
    <row r="69" spans="1:11" x14ac:dyDescent="0.25">
      <c r="A69" s="34">
        <f t="shared" si="1"/>
        <v>64</v>
      </c>
      <c r="B69" s="26" t="s">
        <v>14</v>
      </c>
      <c r="C69" s="28" t="str">
        <f>'Инвентаризация на 01.07.16'!M163</f>
        <v xml:space="preserve"> ул.Лебедевского</v>
      </c>
      <c r="D69" s="29" t="s">
        <v>434</v>
      </c>
      <c r="E69" s="37">
        <f t="shared" si="0"/>
        <v>3186339.06</v>
      </c>
      <c r="F69" s="38">
        <f>'Инвентаризация на 01.12.16 '!E403+'Инвентаризация на 01.12.16 '!E413</f>
        <v>249795</v>
      </c>
      <c r="G69" s="38">
        <f>'Инвентаризация на 01.07.16'!E163+'Инвентаризация на 01.12.16 '!E493+'Инвентаризация на 01.12.16 '!E485</f>
        <v>2936544.06</v>
      </c>
      <c r="H69" s="38"/>
      <c r="I69" s="38"/>
      <c r="J69" s="38"/>
      <c r="K69" s="38"/>
    </row>
    <row r="70" spans="1:11" x14ac:dyDescent="0.25">
      <c r="A70" s="34">
        <f t="shared" si="1"/>
        <v>65</v>
      </c>
      <c r="B70" s="26" t="s">
        <v>14</v>
      </c>
      <c r="C70" s="26" t="s">
        <v>867</v>
      </c>
      <c r="D70" s="29" t="s">
        <v>439</v>
      </c>
      <c r="E70" s="37">
        <f t="shared" si="0"/>
        <v>1651600</v>
      </c>
      <c r="F70" s="38">
        <f>'Инвентаризация на 01.07.16'!E164</f>
        <v>350000</v>
      </c>
      <c r="G70" s="38">
        <f>'Инвентаризация на 01.07.16'!E188+'Инвентаризация на 01.08.16'!E216+'Инвентаризация на 01.09.16 '!E310+'Инвентаризация на 01.10.16 '!E376+'Инвентаризация на 01.12.16 '!E430+'Инвентаризация на 01.12.16 '!E494+'Инвентаризация на 01.02.17 '!E558+'Инвентаризация на 01.02.17 '!E578+'Инвентаризация на 01.04.17 '!E617</f>
        <v>1301600</v>
      </c>
      <c r="H70" s="38"/>
      <c r="I70" s="38"/>
      <c r="J70" s="38"/>
      <c r="K70" s="38"/>
    </row>
    <row r="71" spans="1:11" x14ac:dyDescent="0.25">
      <c r="A71" s="34">
        <f t="shared" si="1"/>
        <v>66</v>
      </c>
      <c r="B71" s="26" t="s">
        <v>14</v>
      </c>
      <c r="C71" s="28" t="str">
        <f>'Инвентаризация на 01.07.16'!M166</f>
        <v>ул.Молодости</v>
      </c>
      <c r="D71" s="29" t="s">
        <v>447</v>
      </c>
      <c r="E71" s="37">
        <f t="shared" ref="E71:E134" si="2">F71+G71</f>
        <v>600000</v>
      </c>
      <c r="F71" s="38"/>
      <c r="G71" s="38">
        <f>'Инвентаризация на 01.07.16'!E166+'Инвентаризация на 01.07.16'!E167+'Инвентаризация на 01.07.16'!E168</f>
        <v>600000</v>
      </c>
      <c r="H71" s="38"/>
      <c r="I71" s="38"/>
      <c r="J71" s="38"/>
      <c r="K71" s="38"/>
    </row>
    <row r="72" spans="1:11" x14ac:dyDescent="0.25">
      <c r="A72" s="34">
        <f t="shared" si="1"/>
        <v>67</v>
      </c>
      <c r="B72" s="26" t="str">
        <f>'Инвентаризация на 01.07.16'!L172</f>
        <v>с.Криводановка</v>
      </c>
      <c r="C72" s="26" t="s">
        <v>141</v>
      </c>
      <c r="D72" s="29" t="s">
        <v>458</v>
      </c>
      <c r="E72" s="37">
        <f t="shared" si="2"/>
        <v>210000</v>
      </c>
      <c r="F72" s="38">
        <f>'Инвентаризация на 01.08.16'!E172</f>
        <v>63000</v>
      </c>
      <c r="G72" s="38">
        <f>'Инвентаризация на 01.08.16'!E204</f>
        <v>147000</v>
      </c>
      <c r="H72" s="38"/>
      <c r="I72" s="38"/>
      <c r="J72" s="38"/>
      <c r="K72" s="38"/>
    </row>
    <row r="73" spans="1:11" x14ac:dyDescent="0.25">
      <c r="A73" s="34">
        <f t="shared" ref="A73:A94" si="3">A72+1</f>
        <v>68</v>
      </c>
      <c r="B73" s="26" t="s">
        <v>14</v>
      </c>
      <c r="C73" s="28" t="str">
        <f>'Инвентаризация на 01.07.16'!M175</f>
        <v>Высоцкого</v>
      </c>
      <c r="D73" s="29" t="s">
        <v>464</v>
      </c>
      <c r="E73" s="37">
        <f t="shared" si="2"/>
        <v>1949868.5699999998</v>
      </c>
      <c r="F73" s="38"/>
      <c r="G73" s="38">
        <f>'Инвентаризация на 01.07.16'!E175+'Инвентаризация на 01.04.17 '!E618</f>
        <v>1949868.5699999998</v>
      </c>
      <c r="H73" s="38"/>
      <c r="I73" s="38"/>
      <c r="J73" s="38"/>
      <c r="K73" s="38"/>
    </row>
    <row r="74" spans="1:11" x14ac:dyDescent="0.25">
      <c r="A74" s="34">
        <f t="shared" si="3"/>
        <v>69</v>
      </c>
      <c r="B74" s="26" t="s">
        <v>14</v>
      </c>
      <c r="C74" s="26" t="str">
        <f>'Инвентаризация на 01.07.16'!M178</f>
        <v>ул.Ильича</v>
      </c>
      <c r="D74" s="29">
        <v>3</v>
      </c>
      <c r="E74" s="37">
        <f t="shared" si="2"/>
        <v>373391.05</v>
      </c>
      <c r="F74" s="38">
        <f>'Инвентаризация на 01.07.16'!E178</f>
        <v>135000</v>
      </c>
      <c r="G74" s="38">
        <f>'Инвентаризация на 01.09.16 '!E316</f>
        <v>238391.05</v>
      </c>
      <c r="H74" s="38"/>
      <c r="I74" s="38"/>
      <c r="J74" s="38"/>
      <c r="K74" s="38"/>
    </row>
    <row r="75" spans="1:11" x14ac:dyDescent="0.25">
      <c r="A75" s="34">
        <f t="shared" si="3"/>
        <v>70</v>
      </c>
      <c r="B75" s="26" t="s">
        <v>14</v>
      </c>
      <c r="C75" s="26" t="str">
        <f>'Инвентаризация на 01.07.16'!M177</f>
        <v>ул.Сибиряков-Гвардейцев</v>
      </c>
      <c r="D75" s="29" t="s">
        <v>470</v>
      </c>
      <c r="E75" s="37">
        <f t="shared" si="2"/>
        <v>200010.74</v>
      </c>
      <c r="F75" s="38">
        <f>'Инвентаризация на 01.07.16'!E177</f>
        <v>60000</v>
      </c>
      <c r="G75" s="38">
        <f>'Инвентаризация на 01.07.16'!E207</f>
        <v>140010.74</v>
      </c>
      <c r="H75" s="38"/>
      <c r="I75" s="38"/>
      <c r="J75" s="38"/>
      <c r="K75" s="38"/>
    </row>
    <row r="76" spans="1:11" x14ac:dyDescent="0.25">
      <c r="A76" s="34">
        <f t="shared" si="3"/>
        <v>71</v>
      </c>
      <c r="B76" s="26" t="s">
        <v>14</v>
      </c>
      <c r="C76" s="26" t="str">
        <f>'Инвентаризация на 01.07.16'!M181</f>
        <v>Высоцкого</v>
      </c>
      <c r="D76" s="29" t="s">
        <v>61</v>
      </c>
      <c r="E76" s="37">
        <f t="shared" si="2"/>
        <v>1703650</v>
      </c>
      <c r="F76" s="38">
        <f>'Инвентаризация на 01.07.16'!E181</f>
        <v>511095</v>
      </c>
      <c r="G76" s="38">
        <f>'Инвентаризация на 01.07.16'!E193+'Инвентаризация на 01.08.16'!E218</f>
        <v>1192555</v>
      </c>
      <c r="H76" s="38"/>
      <c r="I76" s="38"/>
      <c r="J76" s="38"/>
      <c r="K76" s="38"/>
    </row>
    <row r="77" spans="1:11" x14ac:dyDescent="0.25">
      <c r="A77" s="34">
        <f t="shared" si="3"/>
        <v>72</v>
      </c>
      <c r="B77" s="26" t="s">
        <v>14</v>
      </c>
      <c r="C77" s="28" t="str">
        <f>'Инвентаризация на 01.07.16'!M183</f>
        <v>Тамбовская</v>
      </c>
      <c r="D77" s="29" t="s">
        <v>490</v>
      </c>
      <c r="E77" s="37">
        <f t="shared" si="2"/>
        <v>500938.32</v>
      </c>
      <c r="F77" s="38">
        <f>'Инвентаризация на 01.07.16'!E183</f>
        <v>150281.5</v>
      </c>
      <c r="G77" s="38">
        <f>'Инвентаризация на 01.08.16'!E251</f>
        <v>350656.82</v>
      </c>
      <c r="H77" s="38"/>
      <c r="I77" s="38"/>
      <c r="J77" s="38"/>
      <c r="K77" s="38"/>
    </row>
    <row r="78" spans="1:11" x14ac:dyDescent="0.25">
      <c r="A78" s="34">
        <f t="shared" si="3"/>
        <v>73</v>
      </c>
      <c r="B78" s="26" t="s">
        <v>14</v>
      </c>
      <c r="C78" s="26" t="str">
        <f>'Инвентаризация на 01.07.16'!M180</f>
        <v>Некрасова</v>
      </c>
      <c r="D78" s="29" t="s">
        <v>722</v>
      </c>
      <c r="E78" s="37">
        <f t="shared" si="2"/>
        <v>1128606.96</v>
      </c>
      <c r="F78" s="38">
        <f>'Инвентаризация на 01.07.16'!E180</f>
        <v>338211.25</v>
      </c>
      <c r="G78" s="38">
        <f>'Инвентаризация на 01.08.16'!E239+'Инвентаризация на 01.09.16 '!E320+'Инвентаризация на 01.10.16 '!E389+'Инвентаризация на 01.02.17 '!E539+'Инвентаризация на 01.04.17 '!E637</f>
        <v>790395.71000000008</v>
      </c>
      <c r="H78" s="38"/>
      <c r="I78" s="38"/>
      <c r="J78" s="38"/>
      <c r="K78" s="38"/>
    </row>
    <row r="79" spans="1:11" x14ac:dyDescent="0.25">
      <c r="A79" s="34">
        <f t="shared" si="3"/>
        <v>74</v>
      </c>
      <c r="B79" s="26" t="s">
        <v>14</v>
      </c>
      <c r="C79" s="28" t="str">
        <f>'Инвентаризация на 01.07.16'!M182</f>
        <v>Березовая</v>
      </c>
      <c r="D79" s="29" t="s">
        <v>487</v>
      </c>
      <c r="E79" s="37">
        <f t="shared" si="2"/>
        <v>219818</v>
      </c>
      <c r="F79" s="38">
        <f>'Инвентаризация на 01.07.16'!E182</f>
        <v>65945.399999999994</v>
      </c>
      <c r="G79" s="38">
        <f>'Инвентаризация на 01.08.16'!E229</f>
        <v>153872.6</v>
      </c>
      <c r="H79" s="38"/>
      <c r="I79" s="38"/>
      <c r="J79" s="38"/>
      <c r="K79" s="38"/>
    </row>
    <row r="80" spans="1:11" x14ac:dyDescent="0.25">
      <c r="A80" s="34">
        <f t="shared" si="3"/>
        <v>75</v>
      </c>
      <c r="B80" s="26" t="s">
        <v>14</v>
      </c>
      <c r="C80" s="28" t="str">
        <f>'Инвентаризация на 01.07.16'!M185</f>
        <v>ул.Петухова</v>
      </c>
      <c r="D80" s="29" t="s">
        <v>497</v>
      </c>
      <c r="E80" s="37">
        <f t="shared" si="2"/>
        <v>1281557.8799999999</v>
      </c>
      <c r="F80" s="38"/>
      <c r="G80" s="38">
        <f>'Инвентаризация на 01.07.16'!E185+'Инвентаризация на 01.02.17 '!E580+'Инвентаризация на 01.04.17 '!E632+'Инвентаризация на 01.05.17'!E648</f>
        <v>1281557.8799999999</v>
      </c>
      <c r="H80" s="38"/>
      <c r="I80" s="38"/>
      <c r="J80" s="38"/>
      <c r="K80" s="38"/>
    </row>
    <row r="81" spans="1:11" x14ac:dyDescent="0.25">
      <c r="A81" s="34">
        <f t="shared" si="3"/>
        <v>76</v>
      </c>
      <c r="B81" s="26" t="s">
        <v>14</v>
      </c>
      <c r="C81" s="28" t="str">
        <f>'Инвентаризация на 01.07.16'!M189</f>
        <v>Красноярская</v>
      </c>
      <c r="D81" s="29" t="s">
        <v>510</v>
      </c>
      <c r="E81" s="37">
        <f t="shared" si="2"/>
        <v>510000</v>
      </c>
      <c r="F81" s="38">
        <f>'Инвентаризация на 01.07.16'!E189</f>
        <v>153000</v>
      </c>
      <c r="G81" s="38">
        <f>'Инвентаризация на 01.07.16'!E205+'Инвентаризация на 01.07.16'!E206</f>
        <v>357000</v>
      </c>
      <c r="H81" s="38"/>
      <c r="I81" s="38"/>
      <c r="J81" s="38"/>
      <c r="K81" s="38"/>
    </row>
    <row r="82" spans="1:11" x14ac:dyDescent="0.25">
      <c r="A82" s="34">
        <f t="shared" si="3"/>
        <v>77</v>
      </c>
      <c r="B82" s="26" t="str">
        <f>'Инвентаризация на 01.07.16'!L186</f>
        <v>с.Криводановка</v>
      </c>
      <c r="C82" s="28" t="s">
        <v>933</v>
      </c>
      <c r="D82" s="29" t="s">
        <v>501</v>
      </c>
      <c r="E82" s="37">
        <f t="shared" si="2"/>
        <v>210000</v>
      </c>
      <c r="F82" s="38">
        <f>'Инвентаризация на 01.07.16'!E186</f>
        <v>63000</v>
      </c>
      <c r="G82" s="38">
        <f>'Инвентаризация на 01.10.16 '!E369</f>
        <v>147000</v>
      </c>
      <c r="H82" s="38"/>
      <c r="I82" s="38"/>
      <c r="J82" s="38"/>
      <c r="K82" s="38"/>
    </row>
    <row r="83" spans="1:11" x14ac:dyDescent="0.25">
      <c r="A83" s="34">
        <f t="shared" si="3"/>
        <v>78</v>
      </c>
      <c r="B83" s="26" t="s">
        <v>14</v>
      </c>
      <c r="C83" s="28" t="str">
        <f>'Инвентаризация на 01.07.16'!M187</f>
        <v>Есенина</v>
      </c>
      <c r="D83" s="29" t="s">
        <v>121</v>
      </c>
      <c r="E83" s="37">
        <f t="shared" si="2"/>
        <v>81151.88</v>
      </c>
      <c r="F83" s="38">
        <f>'Инвентаризация на 01.07.16'!E187</f>
        <v>24345.56</v>
      </c>
      <c r="G83" s="38">
        <f>'Инвентаризация на 01.08.16'!E237</f>
        <v>56806.32</v>
      </c>
      <c r="H83" s="38"/>
      <c r="I83" s="38"/>
      <c r="J83" s="38"/>
      <c r="K83" s="38"/>
    </row>
    <row r="84" spans="1:11" x14ac:dyDescent="0.25">
      <c r="A84" s="34">
        <f t="shared" si="3"/>
        <v>79</v>
      </c>
      <c r="B84" s="26" t="s">
        <v>14</v>
      </c>
      <c r="C84" s="28" t="str">
        <f>'Инвентаризация на 01.07.16'!M192</f>
        <v>Адриена Лежена</v>
      </c>
      <c r="D84" s="29" t="s">
        <v>464</v>
      </c>
      <c r="E84" s="37">
        <f t="shared" si="2"/>
        <v>1536734.13</v>
      </c>
      <c r="F84" s="38">
        <f>'Инвентаризация на 01.07.16'!E192+'Инвентаризация на 01.03.17 '!E601</f>
        <v>654989.5</v>
      </c>
      <c r="G84" s="38">
        <f>'Инвентаризация на 01.08.16'!E234+'Инвентаризация на 01.05.17'!E655</f>
        <v>881744.63</v>
      </c>
      <c r="H84" s="38"/>
      <c r="I84" s="38"/>
      <c r="J84" s="38"/>
      <c r="K84" s="38"/>
    </row>
    <row r="85" spans="1:11" x14ac:dyDescent="0.25">
      <c r="A85" s="34">
        <f t="shared" si="3"/>
        <v>80</v>
      </c>
      <c r="B85" s="26" t="s">
        <v>14</v>
      </c>
      <c r="C85" s="28" t="str">
        <f>'Инвентаризация на 01.07.16'!M202</f>
        <v>Полякова</v>
      </c>
      <c r="D85" s="29" t="s">
        <v>772</v>
      </c>
      <c r="E85" s="37">
        <f t="shared" si="2"/>
        <v>255594</v>
      </c>
      <c r="F85" s="38">
        <f>'Инвентаризация на 01.07.16'!E202</f>
        <v>76678.2</v>
      </c>
      <c r="G85" s="38">
        <f>'Инвентаризация на 01.08.16'!E228</f>
        <v>178915.8</v>
      </c>
      <c r="H85" s="38"/>
      <c r="I85" s="38"/>
      <c r="J85" s="38"/>
      <c r="K85" s="38"/>
    </row>
    <row r="86" spans="1:11" x14ac:dyDescent="0.25">
      <c r="A86" s="34">
        <f t="shared" si="3"/>
        <v>81</v>
      </c>
      <c r="B86" s="26" t="s">
        <v>14</v>
      </c>
      <c r="C86" s="28" t="str">
        <f>'Инвентаризация на 01.07.16'!M201</f>
        <v>Сибревкома</v>
      </c>
      <c r="D86" s="29" t="s">
        <v>434</v>
      </c>
      <c r="E86" s="37">
        <f t="shared" si="2"/>
        <v>170000</v>
      </c>
      <c r="F86" s="38">
        <f>'Инвентаризация на 01.07.16'!E201</f>
        <v>51000</v>
      </c>
      <c r="G86" s="38">
        <f>'Инвентаризация на 01.08.16'!E300</f>
        <v>119000</v>
      </c>
      <c r="H86" s="38"/>
      <c r="I86" s="38"/>
      <c r="J86" s="38"/>
      <c r="K86" s="38"/>
    </row>
    <row r="87" spans="1:11" x14ac:dyDescent="0.25">
      <c r="A87" s="34">
        <f t="shared" si="3"/>
        <v>82</v>
      </c>
      <c r="B87" s="26" t="s">
        <v>14</v>
      </c>
      <c r="C87" s="28" t="str">
        <f>'Инвентаризация на 01.07.16'!M196</f>
        <v>Куприна</v>
      </c>
      <c r="D87" s="29" t="s">
        <v>78</v>
      </c>
      <c r="E87" s="37">
        <f t="shared" si="2"/>
        <v>642294.05000000005</v>
      </c>
      <c r="F87" s="38">
        <f>'Инвентаризация на 01.07.16'!E196</f>
        <v>225581.37</v>
      </c>
      <c r="G87" s="38">
        <f>'Инвентаризация на 01.09.16 '!E328+'Инвентаризация на 01.10.16 '!E363+'Инвентаризация на 01.02.17 '!E550+'Инвентаризация на 01.04.17 '!E608</f>
        <v>416712.68</v>
      </c>
      <c r="H87" s="38"/>
      <c r="I87" s="38"/>
      <c r="J87" s="38"/>
      <c r="K87" s="38"/>
    </row>
    <row r="88" spans="1:11" x14ac:dyDescent="0.25">
      <c r="A88" s="34">
        <f t="shared" si="3"/>
        <v>83</v>
      </c>
      <c r="B88" s="26" t="s">
        <v>14</v>
      </c>
      <c r="C88" s="26" t="s">
        <v>768</v>
      </c>
      <c r="D88" s="29" t="s">
        <v>771</v>
      </c>
      <c r="E88" s="37">
        <f t="shared" si="2"/>
        <v>1358553.42</v>
      </c>
      <c r="F88" s="38">
        <f>'Инвентаризация на 01.07.16'!E199</f>
        <v>335150.56</v>
      </c>
      <c r="G88" s="38">
        <f>'Инвентаризация на 01.08.16'!E240+'Инвентаризация на 01.08.16'!E290+'Инвентаризация на 01.09.16 '!E318+'Инвентаризация на 01.10.16 '!E388+'Инвентаризация на 01.10.16 '!E375+'Инвентаризация на 01.12.16 '!E454+'Инвентаризация на 01.02.17 '!E502+'Инвентаризация на 01.02.17 '!E554+'Инвентаризация на 01.02.17 '!E582</f>
        <v>1023402.86</v>
      </c>
      <c r="H88" s="38"/>
      <c r="I88" s="38"/>
      <c r="J88" s="38"/>
      <c r="K88" s="38"/>
    </row>
    <row r="89" spans="1:11" x14ac:dyDescent="0.25">
      <c r="A89" s="34">
        <f t="shared" si="3"/>
        <v>84</v>
      </c>
      <c r="B89" s="26" t="s">
        <v>14</v>
      </c>
      <c r="C89" s="26" t="s">
        <v>774</v>
      </c>
      <c r="D89" s="29" t="s">
        <v>195</v>
      </c>
      <c r="E89" s="37">
        <f t="shared" si="2"/>
        <v>544227.76</v>
      </c>
      <c r="F89" s="38">
        <f>'Инвентаризация на 01.07.16'!E213</f>
        <v>166676.67000000001</v>
      </c>
      <c r="G89" s="38">
        <f>'Инвентаризация на 01.09.16 '!E317+'Инвентаризация на 01.02.17 '!E548+'Инвентаризация на 01.02.17 '!E537+'Инвентаризация на 01.02.17 '!E538</f>
        <v>377551.09</v>
      </c>
      <c r="H89" s="38"/>
      <c r="I89" s="38"/>
      <c r="J89" s="38"/>
      <c r="K89" s="38"/>
    </row>
    <row r="90" spans="1:11" x14ac:dyDescent="0.25">
      <c r="A90" s="34">
        <f t="shared" si="3"/>
        <v>85</v>
      </c>
      <c r="B90" s="26" t="s">
        <v>14</v>
      </c>
      <c r="C90" s="26" t="s">
        <v>15</v>
      </c>
      <c r="D90" s="29" t="s">
        <v>775</v>
      </c>
      <c r="E90" s="37">
        <f t="shared" si="2"/>
        <v>881546</v>
      </c>
      <c r="F90" s="38">
        <f>'Инвентаризация на 01.07.16'!E211+'Инвентаризация на 01.07.16'!E212</f>
        <v>264463.8</v>
      </c>
      <c r="G90" s="38">
        <f>'Инвентаризация на 01.08.16'!E269+'Инвентаризация на 01.08.16'!E279</f>
        <v>617082.19999999995</v>
      </c>
      <c r="H90" s="38"/>
      <c r="I90" s="38"/>
      <c r="J90" s="38"/>
      <c r="K90" s="38"/>
    </row>
    <row r="91" spans="1:11" x14ac:dyDescent="0.25">
      <c r="A91" s="34">
        <f t="shared" si="3"/>
        <v>86</v>
      </c>
      <c r="B91" s="26" t="s">
        <v>14</v>
      </c>
      <c r="C91" s="26" t="s">
        <v>65</v>
      </c>
      <c r="D91" s="29" t="s">
        <v>776</v>
      </c>
      <c r="E91" s="37">
        <f t="shared" si="2"/>
        <v>1790001</v>
      </c>
      <c r="F91" s="38">
        <f>'Инвентаризация на 01.07.16'!E215</f>
        <v>537000.30000000005</v>
      </c>
      <c r="G91" s="38">
        <f>'Инвентаризация на 01.09.16 '!E330+'Инвентаризация на 01.10.16 '!E393+'Инвентаризация на 01.02.17 '!E559+'Инвентаризация на 01.04.17 '!E606</f>
        <v>1253000.7</v>
      </c>
      <c r="H91" s="38"/>
      <c r="I91" s="38"/>
      <c r="J91" s="38"/>
      <c r="K91" s="38"/>
    </row>
    <row r="92" spans="1:11" x14ac:dyDescent="0.25">
      <c r="A92" s="34">
        <f t="shared" si="3"/>
        <v>87</v>
      </c>
      <c r="B92" s="26" t="s">
        <v>14</v>
      </c>
      <c r="C92" s="26" t="s">
        <v>15</v>
      </c>
      <c r="D92" s="29" t="s">
        <v>377</v>
      </c>
      <c r="E92" s="37">
        <f t="shared" si="2"/>
        <v>305529.08999999997</v>
      </c>
      <c r="F92" s="38">
        <f>'Инвентаризация на 01.07.16'!E144+'Инвентаризация на 01.07.16'!E209+'Инвентаризация на 01.07.16'!E210</f>
        <v>91658.73</v>
      </c>
      <c r="G92" s="38">
        <f>'Инвентаризация на 01.07.16'!E179</f>
        <v>213870.36</v>
      </c>
      <c r="H92" s="38"/>
      <c r="I92" s="38"/>
      <c r="J92" s="38"/>
      <c r="K92" s="38"/>
    </row>
    <row r="93" spans="1:11" x14ac:dyDescent="0.25">
      <c r="A93" s="34">
        <f t="shared" si="3"/>
        <v>88</v>
      </c>
      <c r="B93" s="26" t="s">
        <v>14</v>
      </c>
      <c r="C93" s="26" t="s">
        <v>442</v>
      </c>
      <c r="D93" s="29" t="s">
        <v>443</v>
      </c>
      <c r="E93" s="37">
        <f t="shared" si="2"/>
        <v>5358015.16</v>
      </c>
      <c r="F93" s="38"/>
      <c r="G93" s="38">
        <f>'Инвентаризация на 01.07.16'!E165</f>
        <v>5358015.16</v>
      </c>
      <c r="H93" s="38"/>
      <c r="I93" s="38"/>
      <c r="J93" s="38"/>
      <c r="K93" s="38"/>
    </row>
    <row r="94" spans="1:11" x14ac:dyDescent="0.25">
      <c r="A94" s="34">
        <f t="shared" si="3"/>
        <v>89</v>
      </c>
      <c r="B94" s="26" t="s">
        <v>14</v>
      </c>
      <c r="C94" s="26" t="s">
        <v>801</v>
      </c>
      <c r="D94" s="29" t="s">
        <v>770</v>
      </c>
      <c r="E94" s="37">
        <f t="shared" si="2"/>
        <v>2854566.3</v>
      </c>
      <c r="F94" s="38">
        <f>'Инвентаризация на 01.07.16'!E198+'Инвентаризация на 01.12.16 '!E484</f>
        <v>1077804.8400000001</v>
      </c>
      <c r="G94" s="38">
        <f>'Инвентаризация на 01.10.16 '!E364+'Инвентаризация на 01.04.17 '!E635</f>
        <v>1776761.46</v>
      </c>
      <c r="H94" s="38"/>
      <c r="I94" s="38"/>
      <c r="J94" s="38"/>
      <c r="K94" s="38"/>
    </row>
    <row r="95" spans="1:11" x14ac:dyDescent="0.25">
      <c r="A95" s="34">
        <v>89</v>
      </c>
      <c r="B95" s="26" t="s">
        <v>14</v>
      </c>
      <c r="C95" s="26" t="s">
        <v>395</v>
      </c>
      <c r="D95" s="29" t="s">
        <v>110</v>
      </c>
      <c r="E95" s="37">
        <f t="shared" si="2"/>
        <v>0</v>
      </c>
      <c r="F95" s="38">
        <f>30000-30000</f>
        <v>0</v>
      </c>
      <c r="G95" s="38"/>
      <c r="H95" s="38"/>
      <c r="I95" s="38"/>
      <c r="J95" s="38"/>
      <c r="K95" s="38"/>
    </row>
    <row r="96" spans="1:11" x14ac:dyDescent="0.25">
      <c r="A96" s="34">
        <v>90</v>
      </c>
      <c r="B96" s="26" t="s">
        <v>14</v>
      </c>
      <c r="C96" s="26" t="s">
        <v>865</v>
      </c>
      <c r="D96" s="29" t="s">
        <v>866</v>
      </c>
      <c r="E96" s="37">
        <f t="shared" si="2"/>
        <v>565078.86</v>
      </c>
      <c r="F96" s="38">
        <f>'Инвентаризация на 01.08.16'!E217</f>
        <v>170945.32</v>
      </c>
      <c r="G96" s="38">
        <f>'Инвентаризация на 01.09.16 '!E322</f>
        <v>394133.54</v>
      </c>
      <c r="H96" s="38"/>
      <c r="I96" s="38"/>
      <c r="J96" s="38"/>
      <c r="K96" s="38"/>
    </row>
    <row r="97" spans="1:11" x14ac:dyDescent="0.25">
      <c r="A97" s="34">
        <v>91</v>
      </c>
      <c r="B97" s="26" t="s">
        <v>248</v>
      </c>
      <c r="C97" s="26" t="s">
        <v>141</v>
      </c>
      <c r="D97" s="29" t="s">
        <v>929</v>
      </c>
      <c r="E97" s="37">
        <f t="shared" si="2"/>
        <v>235000</v>
      </c>
      <c r="F97" s="38">
        <f>'Инвентаризация на 01.08.16'!E221</f>
        <v>70500</v>
      </c>
      <c r="G97" s="38">
        <f>'Инвентаризация на 01.10.16 '!E359</f>
        <v>164500</v>
      </c>
      <c r="H97" s="38"/>
      <c r="I97" s="38"/>
      <c r="J97" s="38"/>
      <c r="K97" s="38"/>
    </row>
    <row r="98" spans="1:11" x14ac:dyDescent="0.25">
      <c r="A98" s="34">
        <v>92</v>
      </c>
      <c r="B98" s="26" t="s">
        <v>248</v>
      </c>
      <c r="C98" s="26" t="s">
        <v>933</v>
      </c>
      <c r="D98" s="29" t="s">
        <v>918</v>
      </c>
      <c r="E98" s="37">
        <f t="shared" si="2"/>
        <v>375500</v>
      </c>
      <c r="F98" s="38">
        <f>'Инвентаризация на 01.08.16'!E222</f>
        <v>112650</v>
      </c>
      <c r="G98" s="38">
        <f>'Инвентаризация на 01.10.16 '!E360</f>
        <v>262850</v>
      </c>
      <c r="H98" s="38"/>
      <c r="I98" s="38"/>
      <c r="J98" s="38"/>
      <c r="K98" s="38"/>
    </row>
    <row r="99" spans="1:11" x14ac:dyDescent="0.25">
      <c r="A99" s="34">
        <v>93</v>
      </c>
      <c r="B99" s="26" t="s">
        <v>14</v>
      </c>
      <c r="C99" s="26" t="s">
        <v>151</v>
      </c>
      <c r="D99" s="29" t="s">
        <v>447</v>
      </c>
      <c r="E99" s="37">
        <f t="shared" si="2"/>
        <v>770946.89</v>
      </c>
      <c r="F99" s="38">
        <f>'Инвентаризация на 01.08.16'!E223+'Инвентаризация на 01.08.16'!E252+'Инвентаризация на 01.09.16 '!E315</f>
        <v>206571.89</v>
      </c>
      <c r="G99" s="38">
        <f>'Инвентаризация на 01.10.16 '!E387+'Инвентаризация на 01.02.17 '!E501+'Инвентаризация на 01.03.17 '!E586+'Инвентаризация на 01.04.17 '!E634</f>
        <v>564375</v>
      </c>
      <c r="H99" s="38"/>
      <c r="I99" s="38"/>
      <c r="J99" s="38"/>
      <c r="K99" s="38"/>
    </row>
    <row r="100" spans="1:11" x14ac:dyDescent="0.25">
      <c r="A100" s="34">
        <v>94</v>
      </c>
      <c r="B100" s="26" t="s">
        <v>248</v>
      </c>
      <c r="C100" s="26" t="s">
        <v>141</v>
      </c>
      <c r="D100" s="29" t="s">
        <v>924</v>
      </c>
      <c r="E100" s="37">
        <f t="shared" si="2"/>
        <v>316200</v>
      </c>
      <c r="F100" s="38">
        <f>'Инвентаризация на 01.08.16'!E224</f>
        <v>94860</v>
      </c>
      <c r="G100" s="38">
        <f>'Инвентаризация на 01.10.16 '!E361</f>
        <v>221340</v>
      </c>
      <c r="H100" s="38"/>
      <c r="I100" s="38"/>
      <c r="J100" s="38"/>
      <c r="K100" s="38"/>
    </row>
    <row r="101" spans="1:11" x14ac:dyDescent="0.25">
      <c r="A101" s="34">
        <v>95</v>
      </c>
      <c r="B101" s="26" t="s">
        <v>14</v>
      </c>
      <c r="C101" s="26" t="s">
        <v>65</v>
      </c>
      <c r="D101" s="29" t="s">
        <v>881</v>
      </c>
      <c r="E101" s="37">
        <f t="shared" si="2"/>
        <v>1510951.88</v>
      </c>
      <c r="F101" s="38">
        <f>'Инвентаризация на 01.08.16'!E225</f>
        <v>474338.4</v>
      </c>
      <c r="G101" s="38">
        <f>'Инвентаризация на 01.09.16 '!E323+'Инвентаризация на 01.12.16 '!E418</f>
        <v>1036613.48</v>
      </c>
      <c r="H101" s="38"/>
      <c r="I101" s="38"/>
      <c r="J101" s="38"/>
      <c r="K101" s="38"/>
    </row>
    <row r="102" spans="1:11" x14ac:dyDescent="0.25">
      <c r="A102" s="34">
        <v>96</v>
      </c>
      <c r="B102" s="26" t="s">
        <v>14</v>
      </c>
      <c r="C102" s="26" t="s">
        <v>65</v>
      </c>
      <c r="D102" s="29" t="s">
        <v>920</v>
      </c>
      <c r="E102" s="37">
        <f t="shared" si="2"/>
        <v>150000</v>
      </c>
      <c r="F102" s="38">
        <f>'Инвентаризация на 01.08.16'!E226</f>
        <v>45000</v>
      </c>
      <c r="G102" s="38">
        <f>'Инвентаризация на 01.08.16'!E277</f>
        <v>105000</v>
      </c>
      <c r="H102" s="38"/>
      <c r="I102" s="38"/>
      <c r="J102" s="38"/>
      <c r="K102" s="38"/>
    </row>
    <row r="103" spans="1:11" x14ac:dyDescent="0.25">
      <c r="A103" s="34">
        <v>97</v>
      </c>
      <c r="B103" s="26" t="s">
        <v>14</v>
      </c>
      <c r="C103" s="26" t="s">
        <v>917</v>
      </c>
      <c r="D103" s="29" t="s">
        <v>918</v>
      </c>
      <c r="E103" s="37">
        <f t="shared" si="2"/>
        <v>560497.80999999994</v>
      </c>
      <c r="F103" s="38">
        <f>'Инвентаризация на 01.08.16'!E227</f>
        <v>228668.27</v>
      </c>
      <c r="G103" s="38">
        <f>'Инвентаризация на 01.02.17 '!E543</f>
        <v>331829.53999999998</v>
      </c>
      <c r="H103" s="38"/>
      <c r="I103" s="38"/>
      <c r="J103" s="38"/>
      <c r="K103" s="38"/>
    </row>
    <row r="104" spans="1:11" x14ac:dyDescent="0.25">
      <c r="A104" s="34">
        <v>98</v>
      </c>
      <c r="B104" s="26" t="s">
        <v>14</v>
      </c>
      <c r="C104" s="26" t="s">
        <v>875</v>
      </c>
      <c r="D104" s="29" t="s">
        <v>213</v>
      </c>
      <c r="E104" s="37">
        <f t="shared" si="2"/>
        <v>384927.09</v>
      </c>
      <c r="F104" s="38"/>
      <c r="G104" s="38">
        <f>'Инвентаризация на 01.08.16'!E232+'Инвентаризация на 01.08.16'!E250</f>
        <v>384927.09</v>
      </c>
      <c r="H104" s="38"/>
      <c r="I104" s="38"/>
      <c r="J104" s="38"/>
      <c r="K104" s="38"/>
    </row>
    <row r="105" spans="1:11" x14ac:dyDescent="0.25">
      <c r="A105" s="34">
        <v>99</v>
      </c>
      <c r="B105" s="26" t="s">
        <v>14</v>
      </c>
      <c r="C105" s="26" t="s">
        <v>872</v>
      </c>
      <c r="D105" s="29" t="s">
        <v>458</v>
      </c>
      <c r="E105" s="37">
        <f t="shared" si="2"/>
        <v>1670310</v>
      </c>
      <c r="F105" s="38">
        <f>'Инвентаризация на 01.08.16'!E233</f>
        <v>501093</v>
      </c>
      <c r="G105" s="38">
        <f>'Инвентаризация на 01.08.16'!E302+'Инвентаризация на 01.12.16 '!E402+'Инвентаризация на 01.12.16 '!E455+'Инвентаризация на 01.02.17 '!E515</f>
        <v>1169217</v>
      </c>
      <c r="H105" s="38"/>
      <c r="I105" s="38"/>
      <c r="J105" s="38"/>
      <c r="K105" s="38"/>
    </row>
    <row r="106" spans="1:11" x14ac:dyDescent="0.25">
      <c r="A106" s="34">
        <v>100</v>
      </c>
      <c r="B106" s="26" t="s">
        <v>14</v>
      </c>
      <c r="C106" s="26" t="s">
        <v>960</v>
      </c>
      <c r="D106" s="29" t="s">
        <v>961</v>
      </c>
      <c r="E106" s="37">
        <f t="shared" si="2"/>
        <v>226530.44</v>
      </c>
      <c r="F106" s="38"/>
      <c r="G106" s="38">
        <f>'Инвентаризация на 01.08.16'!E235+'Инвентаризация на 01.10.16 '!E362+'Инвентаризация на 01.02.17 '!E497+'Инвентаризация на 01.02.17 '!E498+'Инвентаризация на 01.02.17 '!E499</f>
        <v>226530.44</v>
      </c>
      <c r="H106" s="38"/>
      <c r="I106" s="38"/>
      <c r="J106" s="38"/>
      <c r="K106" s="38"/>
    </row>
    <row r="107" spans="1:11" x14ac:dyDescent="0.25">
      <c r="A107" s="34">
        <v>101</v>
      </c>
      <c r="B107" s="26" t="s">
        <v>14</v>
      </c>
      <c r="C107" s="26" t="s">
        <v>1267</v>
      </c>
      <c r="D107" s="29" t="s">
        <v>907</v>
      </c>
      <c r="E107" s="37">
        <f t="shared" si="2"/>
        <v>2007759</v>
      </c>
      <c r="F107" s="38">
        <f>'Инвентаризация на 01.08.16'!E236</f>
        <v>426991.5</v>
      </c>
      <c r="G107" s="38">
        <f>'Инвентаризация на 01.08.16'!E288+'Инвентаризация на 01.12.16 '!E436+'Инвентаризация на 01.04.17 '!E626</f>
        <v>1580767.5</v>
      </c>
      <c r="H107" s="38"/>
      <c r="I107" s="38"/>
      <c r="J107" s="38"/>
      <c r="K107" s="38"/>
    </row>
    <row r="108" spans="1:11" x14ac:dyDescent="0.25">
      <c r="A108" s="34">
        <v>102</v>
      </c>
      <c r="B108" s="26" t="s">
        <v>14</v>
      </c>
      <c r="C108" s="26" t="s">
        <v>65</v>
      </c>
      <c r="D108" s="29" t="s">
        <v>885</v>
      </c>
      <c r="E108" s="37">
        <f t="shared" si="2"/>
        <v>1850000</v>
      </c>
      <c r="F108" s="38">
        <f>'Инвентаризация на 01.08.16'!E241</f>
        <v>555000</v>
      </c>
      <c r="G108" s="38">
        <f>'Инвентаризация на 01.12.16 '!E421</f>
        <v>1295000</v>
      </c>
      <c r="H108" s="38"/>
      <c r="I108" s="38"/>
      <c r="J108" s="38"/>
      <c r="K108" s="38"/>
    </row>
    <row r="109" spans="1:11" x14ac:dyDescent="0.25">
      <c r="A109" s="34">
        <v>103</v>
      </c>
      <c r="B109" s="26" t="s">
        <v>14</v>
      </c>
      <c r="C109" s="26" t="s">
        <v>317</v>
      </c>
      <c r="D109" s="29" t="s">
        <v>218</v>
      </c>
      <c r="E109" s="37">
        <f t="shared" si="2"/>
        <v>208053.57</v>
      </c>
      <c r="F109" s="38"/>
      <c r="G109" s="38">
        <f>'Инвентаризация на 01.08.16'!E242+'Инвентаризация на 01.08.16'!E243</f>
        <v>208053.57</v>
      </c>
      <c r="H109" s="38"/>
      <c r="I109" s="38"/>
      <c r="J109" s="38"/>
      <c r="K109" s="38"/>
    </row>
    <row r="110" spans="1:11" x14ac:dyDescent="0.25">
      <c r="A110" s="34">
        <v>104</v>
      </c>
      <c r="B110" s="26" t="s">
        <v>248</v>
      </c>
      <c r="C110" s="26" t="s">
        <v>141</v>
      </c>
      <c r="D110" s="29" t="s">
        <v>907</v>
      </c>
      <c r="E110" s="37">
        <f t="shared" si="2"/>
        <v>355470.92000000004</v>
      </c>
      <c r="F110" s="38">
        <f>'Инвентаризация на 01.08.16'!E244</f>
        <v>106641.28</v>
      </c>
      <c r="G110" s="38">
        <f>'Инвентаризация на 01.08.16'!E287</f>
        <v>248829.64</v>
      </c>
      <c r="H110" s="38"/>
      <c r="I110" s="38"/>
      <c r="J110" s="38"/>
      <c r="K110" s="38"/>
    </row>
    <row r="111" spans="1:11" x14ac:dyDescent="0.25">
      <c r="A111" s="34">
        <v>105</v>
      </c>
      <c r="B111" s="26" t="s">
        <v>14</v>
      </c>
      <c r="C111" s="26" t="s">
        <v>322</v>
      </c>
      <c r="D111" s="29" t="s">
        <v>148</v>
      </c>
      <c r="E111" s="37">
        <f t="shared" si="2"/>
        <v>453751.13</v>
      </c>
      <c r="F111" s="38">
        <f>'Инвентаризация на 01.08.16'!E245+'Инвентаризация на 01.08.16'!E247+'Инвентаризация на 01.12.16 '!E449</f>
        <v>43800</v>
      </c>
      <c r="G111" s="38">
        <f>'Инвентаризация на 01.08.16'!E253+'Инвентаризация на 01.09.16 '!E329+'Инвентаризация на 01.12.16 '!E495</f>
        <v>409951.13</v>
      </c>
      <c r="H111" s="38"/>
      <c r="I111" s="38"/>
      <c r="J111" s="38"/>
      <c r="K111" s="38"/>
    </row>
    <row r="112" spans="1:11" x14ac:dyDescent="0.25">
      <c r="A112" s="34">
        <v>106</v>
      </c>
      <c r="B112" s="26" t="s">
        <v>14</v>
      </c>
      <c r="C112" s="26" t="s">
        <v>65</v>
      </c>
      <c r="D112" s="29" t="s">
        <v>943</v>
      </c>
      <c r="E112" s="37">
        <f t="shared" si="2"/>
        <v>160600</v>
      </c>
      <c r="F112" s="38">
        <f>'Инвентаризация на 01.08.16'!E246</f>
        <v>48180</v>
      </c>
      <c r="G112" s="38">
        <f>'Инвентаризация на 01.10.16 '!E384</f>
        <v>112420</v>
      </c>
      <c r="H112" s="38"/>
      <c r="I112" s="38"/>
      <c r="J112" s="38"/>
      <c r="K112" s="38"/>
    </row>
    <row r="113" spans="1:11" x14ac:dyDescent="0.25">
      <c r="A113" s="34">
        <v>107</v>
      </c>
      <c r="B113" s="26" t="s">
        <v>14</v>
      </c>
      <c r="C113" s="26" t="s">
        <v>867</v>
      </c>
      <c r="D113" s="29" t="s">
        <v>948</v>
      </c>
      <c r="E113" s="37">
        <f t="shared" si="2"/>
        <v>1436936.67</v>
      </c>
      <c r="F113" s="38">
        <f>'Инвентаризация на 01.08.16'!E248</f>
        <v>431081</v>
      </c>
      <c r="G113" s="38">
        <f>'Инвентаризация на 01.10.16 '!E355+'Инвентаризация на 01.12.16 '!E492</f>
        <v>1005855.6699999999</v>
      </c>
      <c r="H113" s="38"/>
      <c r="I113" s="38"/>
      <c r="J113" s="38"/>
      <c r="K113" s="38"/>
    </row>
    <row r="114" spans="1:11" x14ac:dyDescent="0.25">
      <c r="A114" s="34">
        <v>108</v>
      </c>
      <c r="B114" s="26" t="s">
        <v>14</v>
      </c>
      <c r="C114" s="26" t="s">
        <v>950</v>
      </c>
      <c r="D114" s="29" t="s">
        <v>350</v>
      </c>
      <c r="E114" s="37">
        <f t="shared" si="2"/>
        <v>1675002.92</v>
      </c>
      <c r="F114" s="38">
        <f>'Инвентаризация на 01.08.16'!E249</f>
        <v>1000552.68</v>
      </c>
      <c r="G114" s="38">
        <f>'Инвентаризация на 01.02.17 '!E560</f>
        <v>674450.24</v>
      </c>
      <c r="H114" s="38"/>
      <c r="I114" s="38"/>
      <c r="J114" s="38"/>
      <c r="K114" s="38"/>
    </row>
    <row r="115" spans="1:11" x14ac:dyDescent="0.25">
      <c r="A115" s="34">
        <v>109</v>
      </c>
      <c r="B115" s="26" t="s">
        <v>14</v>
      </c>
      <c r="C115" s="26" t="s">
        <v>1012</v>
      </c>
      <c r="D115" s="29" t="s">
        <v>1014</v>
      </c>
      <c r="E115" s="37">
        <f t="shared" si="2"/>
        <v>344699.41000000003</v>
      </c>
      <c r="F115" s="38">
        <f>'Инвентаризация на 01.08.16'!E255</f>
        <v>103409.82</v>
      </c>
      <c r="G115" s="38">
        <f>'Инвентаризация на 01.10.16 '!E356</f>
        <v>241289.59</v>
      </c>
      <c r="H115" s="38"/>
      <c r="I115" s="38"/>
      <c r="J115" s="38"/>
      <c r="K115" s="38"/>
    </row>
    <row r="116" spans="1:11" x14ac:dyDescent="0.25">
      <c r="A116" s="34">
        <v>110</v>
      </c>
      <c r="B116" s="26" t="s">
        <v>14</v>
      </c>
      <c r="C116" s="26" t="s">
        <v>388</v>
      </c>
      <c r="D116" s="29" t="s">
        <v>1013</v>
      </c>
      <c r="E116" s="37">
        <f t="shared" si="2"/>
        <v>344039.62</v>
      </c>
      <c r="F116" s="38">
        <f>'Инвентаризация на 01.08.16'!E256</f>
        <v>117039.62</v>
      </c>
      <c r="G116" s="38">
        <f>'Инвентаризация на 01.12.16 '!E434</f>
        <v>227000</v>
      </c>
      <c r="H116" s="38"/>
      <c r="I116" s="38"/>
      <c r="J116" s="38"/>
      <c r="K116" s="38"/>
    </row>
    <row r="117" spans="1:11" x14ac:dyDescent="0.25">
      <c r="A117" s="34">
        <v>111</v>
      </c>
      <c r="B117" s="26" t="s">
        <v>248</v>
      </c>
      <c r="C117" s="26" t="s">
        <v>141</v>
      </c>
      <c r="D117" s="29" t="s">
        <v>148</v>
      </c>
      <c r="E117" s="37">
        <f t="shared" si="2"/>
        <v>250591.88</v>
      </c>
      <c r="F117" s="38">
        <f>'Инвентаризация на 01.08.16'!E257</f>
        <v>75177.56</v>
      </c>
      <c r="G117" s="38">
        <f>'Инвентаризация на 01.09.16 '!E342</f>
        <v>175414.32</v>
      </c>
      <c r="H117" s="38"/>
      <c r="I117" s="38"/>
      <c r="J117" s="38"/>
      <c r="K117" s="38"/>
    </row>
    <row r="118" spans="1:11" x14ac:dyDescent="0.25">
      <c r="A118" s="34">
        <v>112</v>
      </c>
      <c r="B118" s="26" t="s">
        <v>14</v>
      </c>
      <c r="C118" s="26" t="s">
        <v>1016</v>
      </c>
      <c r="D118" s="29" t="s">
        <v>1021</v>
      </c>
      <c r="E118" s="37">
        <f t="shared" si="2"/>
        <v>1637414</v>
      </c>
      <c r="F118" s="38">
        <f>'Инвентаризация на 01.08.16'!E260</f>
        <v>491224.2</v>
      </c>
      <c r="G118" s="38">
        <f>'Инвентаризация на 01.09.16 '!E309+'Инвентаризация на 01.10.16 '!E394</f>
        <v>1146189.8</v>
      </c>
      <c r="H118" s="38"/>
      <c r="I118" s="38"/>
      <c r="J118" s="38"/>
      <c r="K118" s="38"/>
    </row>
    <row r="119" spans="1:11" x14ac:dyDescent="0.25">
      <c r="A119" s="34">
        <v>113</v>
      </c>
      <c r="B119" s="26" t="s">
        <v>14</v>
      </c>
      <c r="C119" s="26" t="s">
        <v>875</v>
      </c>
      <c r="D119" s="29" t="s">
        <v>1022</v>
      </c>
      <c r="E119" s="37">
        <f t="shared" si="2"/>
        <v>931164.8</v>
      </c>
      <c r="F119" s="38">
        <f>'Инвентаризация на 01.08.16'!E261</f>
        <v>243018</v>
      </c>
      <c r="G119" s="38">
        <f>'Инвентаризация на 01.08.16'!E306+'Инвентаризация на 01.10.16 '!E357</f>
        <v>688146.8</v>
      </c>
      <c r="H119" s="38"/>
      <c r="I119" s="38"/>
      <c r="J119" s="38"/>
      <c r="K119" s="38"/>
    </row>
    <row r="120" spans="1:11" x14ac:dyDescent="0.25">
      <c r="A120" s="34">
        <v>114</v>
      </c>
      <c r="B120" s="26" t="s">
        <v>14</v>
      </c>
      <c r="C120" s="26" t="s">
        <v>1017</v>
      </c>
      <c r="D120" s="29" t="s">
        <v>1023</v>
      </c>
      <c r="E120" s="37">
        <f t="shared" si="2"/>
        <v>418879.28</v>
      </c>
      <c r="F120" s="38">
        <f>'Инвентаризация на 01.08.16'!E262</f>
        <v>125663.78</v>
      </c>
      <c r="G120" s="38">
        <f>'Инвентаризация на 01.12.16 '!E431</f>
        <v>293215.5</v>
      </c>
      <c r="H120" s="38"/>
      <c r="I120" s="38"/>
      <c r="J120" s="38"/>
      <c r="K120" s="38"/>
    </row>
    <row r="121" spans="1:11" x14ac:dyDescent="0.25">
      <c r="A121" s="34">
        <v>115</v>
      </c>
      <c r="B121" s="26" t="s">
        <v>14</v>
      </c>
      <c r="C121" s="26" t="s">
        <v>1018</v>
      </c>
      <c r="D121" s="29" t="s">
        <v>1024</v>
      </c>
      <c r="E121" s="37">
        <f t="shared" si="2"/>
        <v>243800</v>
      </c>
      <c r="F121" s="38">
        <f>'Инвентаризация на 01.08.16'!E263</f>
        <v>73140</v>
      </c>
      <c r="G121" s="38">
        <f>'Инвентаризация на 01.12.16 '!E429</f>
        <v>170660</v>
      </c>
      <c r="H121" s="38"/>
      <c r="I121" s="38"/>
      <c r="J121" s="38"/>
      <c r="K121" s="38"/>
    </row>
    <row r="122" spans="1:11" x14ac:dyDescent="0.25">
      <c r="A122" s="34">
        <v>116</v>
      </c>
      <c r="B122" s="26" t="s">
        <v>14</v>
      </c>
      <c r="C122" s="26" t="s">
        <v>208</v>
      </c>
      <c r="D122" s="29" t="s">
        <v>1026</v>
      </c>
      <c r="E122" s="37">
        <f t="shared" si="2"/>
        <v>976196.33999999985</v>
      </c>
      <c r="F122" s="38">
        <f>'Инвентаризация на 01.08.16'!E267+'Инвентаризация на 01.05.17'!E665</f>
        <v>460291.32999999996</v>
      </c>
      <c r="G122" s="38">
        <f>'Инвентаризация на 01.12.16 '!E476+'Инвентаризация на 01.12.16 '!E487</f>
        <v>515905.00999999995</v>
      </c>
      <c r="H122" s="38"/>
      <c r="I122" s="38"/>
      <c r="J122" s="38"/>
      <c r="K122" s="38"/>
    </row>
    <row r="123" spans="1:11" x14ac:dyDescent="0.25">
      <c r="A123" s="34">
        <v>117</v>
      </c>
      <c r="B123" s="26" t="s">
        <v>14</v>
      </c>
      <c r="C123" s="26" t="s">
        <v>890</v>
      </c>
      <c r="D123" s="29" t="s">
        <v>1027</v>
      </c>
      <c r="E123" s="37">
        <f t="shared" si="2"/>
        <v>990520</v>
      </c>
      <c r="F123" s="38">
        <f>'Инвентаризация на 01.08.16'!E268</f>
        <v>297156</v>
      </c>
      <c r="G123" s="38">
        <f>'Инвентаризация на 01.10.16 '!E385</f>
        <v>693364</v>
      </c>
      <c r="H123" s="38"/>
      <c r="I123" s="38"/>
      <c r="J123" s="38"/>
      <c r="K123" s="38"/>
    </row>
    <row r="124" spans="1:11" x14ac:dyDescent="0.25">
      <c r="A124" s="34">
        <v>118</v>
      </c>
      <c r="B124" s="26" t="s">
        <v>14</v>
      </c>
      <c r="C124" s="26" t="s">
        <v>65</v>
      </c>
      <c r="D124" s="29" t="s">
        <v>1028</v>
      </c>
      <c r="E124" s="37">
        <f t="shared" si="2"/>
        <v>1175981.6299999999</v>
      </c>
      <c r="F124" s="38">
        <f>'Инвентаризация на 01.08.16'!E270</f>
        <v>482981.63</v>
      </c>
      <c r="G124" s="38">
        <f>'Инвентаризация на 01.10.16 '!E390+'Инвентаризация на 01.02.17 '!E503+'Инвентаризация на 01.03.17 '!E593</f>
        <v>693000</v>
      </c>
      <c r="H124" s="38"/>
      <c r="I124" s="38"/>
      <c r="J124" s="38"/>
      <c r="K124" s="38"/>
    </row>
    <row r="125" spans="1:11" x14ac:dyDescent="0.25">
      <c r="A125" s="34">
        <v>119</v>
      </c>
      <c r="B125" s="26" t="s">
        <v>14</v>
      </c>
      <c r="C125" s="26" t="s">
        <v>1019</v>
      </c>
      <c r="D125" s="29" t="s">
        <v>881</v>
      </c>
      <c r="E125" s="37">
        <f t="shared" si="2"/>
        <v>1259538.8999999999</v>
      </c>
      <c r="F125" s="38">
        <f>'Инвентаризация на 01.08.16'!E271+'Инвентаризация на 01.08.16'!E272+'Инвентаризация на 01.09.16 '!E331</f>
        <v>377861.67</v>
      </c>
      <c r="G125" s="38">
        <f>'Инвентаризация на 01.02.17 '!E505</f>
        <v>881677.23</v>
      </c>
      <c r="H125" s="38"/>
      <c r="I125" s="38"/>
      <c r="J125" s="38"/>
      <c r="K125" s="38"/>
    </row>
    <row r="126" spans="1:11" x14ac:dyDescent="0.25">
      <c r="A126" s="34">
        <v>120</v>
      </c>
      <c r="B126" s="26" t="s">
        <v>14</v>
      </c>
      <c r="C126" s="26" t="s">
        <v>1020</v>
      </c>
      <c r="D126" s="29" t="s">
        <v>1029</v>
      </c>
      <c r="E126" s="37">
        <f t="shared" si="2"/>
        <v>610000</v>
      </c>
      <c r="F126" s="38">
        <f>'Инвентаризация на 01.08.16'!E273</f>
        <v>183000</v>
      </c>
      <c r="G126" s="38">
        <f>'Инвентаризация на 01.10.16 '!E391</f>
        <v>427000</v>
      </c>
      <c r="H126" s="38"/>
      <c r="I126" s="38"/>
      <c r="J126" s="38"/>
      <c r="K126" s="38"/>
    </row>
    <row r="127" spans="1:11" x14ac:dyDescent="0.25">
      <c r="A127" s="34">
        <v>121</v>
      </c>
      <c r="B127" s="26" t="s">
        <v>14</v>
      </c>
      <c r="C127" s="26" t="s">
        <v>1030</v>
      </c>
      <c r="D127" s="29" t="s">
        <v>501</v>
      </c>
      <c r="E127" s="37">
        <f t="shared" si="2"/>
        <v>1038370.9</v>
      </c>
      <c r="F127" s="38">
        <f>'Инвентаризация на 01.08.16'!E275</f>
        <v>323370.90000000002</v>
      </c>
      <c r="G127" s="38">
        <f>'Инвентаризация на 01.12.16 '!E460+'Инвентаризация на 01.02.17 '!E532+'Инвентаризация на 01.04.17 '!E604</f>
        <v>715000</v>
      </c>
      <c r="H127" s="38"/>
      <c r="I127" s="38"/>
      <c r="J127" s="38"/>
      <c r="K127" s="38"/>
    </row>
    <row r="128" spans="1:11" x14ac:dyDescent="0.25">
      <c r="A128" s="34">
        <v>122</v>
      </c>
      <c r="B128" s="26" t="s">
        <v>14</v>
      </c>
      <c r="C128" s="26" t="s">
        <v>1031</v>
      </c>
      <c r="D128" s="29" t="s">
        <v>1015</v>
      </c>
      <c r="E128" s="37">
        <f t="shared" si="2"/>
        <v>542905.44000000006</v>
      </c>
      <c r="F128" s="38">
        <f>'Инвентаризация на 01.08.16'!E276</f>
        <v>137639.09</v>
      </c>
      <c r="G128" s="38">
        <f>'Инвентаризация на 01.12.16 '!E446+'Инвентаризация на 01.02.17 '!E567+'Инвентаризация на 01.02.17 '!E568</f>
        <v>405266.35000000003</v>
      </c>
      <c r="H128" s="38"/>
      <c r="I128" s="38"/>
      <c r="J128" s="38"/>
      <c r="K128" s="38"/>
    </row>
    <row r="129" spans="1:11" x14ac:dyDescent="0.25">
      <c r="A129" s="34">
        <v>123</v>
      </c>
      <c r="B129" s="26" t="s">
        <v>14</v>
      </c>
      <c r="C129" s="26" t="s">
        <v>1032</v>
      </c>
      <c r="D129" s="29" t="s">
        <v>918</v>
      </c>
      <c r="E129" s="37">
        <f t="shared" si="2"/>
        <v>472541.62</v>
      </c>
      <c r="F129" s="38">
        <f>'Инвентаризация на 01.08.16'!E278</f>
        <v>141762.49</v>
      </c>
      <c r="G129" s="38">
        <f>'Инвентаризация на 01.10.16 '!E399+'Инвентаризация на 01.02.17 '!E541</f>
        <v>330779.13</v>
      </c>
      <c r="H129" s="38"/>
      <c r="I129" s="38"/>
      <c r="J129" s="38"/>
      <c r="K129" s="38"/>
    </row>
    <row r="130" spans="1:11" x14ac:dyDescent="0.25">
      <c r="A130" s="34">
        <v>124</v>
      </c>
      <c r="B130" s="26" t="s">
        <v>14</v>
      </c>
      <c r="C130" s="26" t="s">
        <v>45</v>
      </c>
      <c r="D130" s="29" t="s">
        <v>510</v>
      </c>
      <c r="E130" s="37">
        <f t="shared" si="2"/>
        <v>502734</v>
      </c>
      <c r="F130" s="38">
        <f>'Инвентаризация на 01.08.16'!E283</f>
        <v>150820.20000000001</v>
      </c>
      <c r="G130" s="38">
        <f>'Инвентаризация на 01.12.16 '!E441</f>
        <v>351913.8</v>
      </c>
      <c r="H130" s="38"/>
      <c r="I130" s="38"/>
      <c r="J130" s="38"/>
      <c r="K130" s="38"/>
    </row>
    <row r="131" spans="1:11" x14ac:dyDescent="0.25">
      <c r="A131" s="34">
        <v>125</v>
      </c>
      <c r="B131" s="26" t="s">
        <v>14</v>
      </c>
      <c r="C131" s="26" t="s">
        <v>252</v>
      </c>
      <c r="D131" s="29" t="s">
        <v>1021</v>
      </c>
      <c r="E131" s="37">
        <f t="shared" si="2"/>
        <v>1837585.68</v>
      </c>
      <c r="F131" s="38">
        <f>'Инвентаризация на 01.08.16'!E284</f>
        <v>551275.69999999995</v>
      </c>
      <c r="G131" s="38">
        <f>'Инвентаризация на 01.12.16 '!E467</f>
        <v>1286309.98</v>
      </c>
      <c r="H131" s="38"/>
      <c r="I131" s="38"/>
      <c r="J131" s="38"/>
      <c r="K131" s="38"/>
    </row>
    <row r="132" spans="1:11" x14ac:dyDescent="0.25">
      <c r="A132" s="34">
        <v>126</v>
      </c>
      <c r="B132" s="26" t="s">
        <v>1222</v>
      </c>
      <c r="C132" s="26" t="s">
        <v>1224</v>
      </c>
      <c r="D132" s="29" t="s">
        <v>218</v>
      </c>
      <c r="E132" s="37">
        <f t="shared" si="2"/>
        <v>647887</v>
      </c>
      <c r="F132" s="38">
        <f>'Инвентаризация на 01.08.16'!E285</f>
        <v>436083.6</v>
      </c>
      <c r="G132" s="38">
        <f>'Инвентаризация на 01.12.16 '!E475</f>
        <v>211803.4</v>
      </c>
      <c r="H132" s="38"/>
      <c r="I132" s="38"/>
      <c r="J132" s="38"/>
      <c r="K132" s="38"/>
    </row>
    <row r="133" spans="1:11" x14ac:dyDescent="0.25">
      <c r="A133" s="34">
        <v>127</v>
      </c>
      <c r="B133" s="26" t="s">
        <v>14</v>
      </c>
      <c r="C133" s="26" t="s">
        <v>15</v>
      </c>
      <c r="D133" s="29" t="s">
        <v>1233</v>
      </c>
      <c r="E133" s="37">
        <f t="shared" si="2"/>
        <v>887694.15</v>
      </c>
      <c r="F133" s="38">
        <f>'Инвентаризация на 01.08.16'!E289</f>
        <v>266308.25</v>
      </c>
      <c r="G133" s="38">
        <f>'Инвентаризация на 01.10.16 '!E374</f>
        <v>621385.9</v>
      </c>
      <c r="H133" s="38"/>
      <c r="I133" s="38"/>
      <c r="J133" s="38"/>
      <c r="K133" s="38"/>
    </row>
    <row r="134" spans="1:11" x14ac:dyDescent="0.25">
      <c r="A134" s="34">
        <v>128</v>
      </c>
      <c r="B134" s="26" t="s">
        <v>14</v>
      </c>
      <c r="C134" s="26" t="s">
        <v>1250</v>
      </c>
      <c r="D134" s="29" t="s">
        <v>1252</v>
      </c>
      <c r="E134" s="37">
        <f t="shared" si="2"/>
        <v>726055.68</v>
      </c>
      <c r="F134" s="38">
        <f>'Инвентаризация на 01.08.16'!E291</f>
        <v>222173.04</v>
      </c>
      <c r="G134" s="38">
        <f>'Инвентаризация на 01.10.16 '!E386+'Инвентаризация на 01.02.17 '!E524</f>
        <v>503882.64</v>
      </c>
      <c r="H134" s="38"/>
      <c r="I134" s="38"/>
      <c r="J134" s="38"/>
      <c r="K134" s="38"/>
    </row>
    <row r="135" spans="1:11" x14ac:dyDescent="0.25">
      <c r="A135" s="34">
        <v>129</v>
      </c>
      <c r="B135" s="26" t="s">
        <v>14</v>
      </c>
      <c r="C135" s="26" t="s">
        <v>890</v>
      </c>
      <c r="D135" s="29" t="s">
        <v>1253</v>
      </c>
      <c r="E135" s="37">
        <f t="shared" ref="E135:E237" si="4">F135+G135</f>
        <v>272806.84000000003</v>
      </c>
      <c r="F135" s="38">
        <f>'Инвентаризация на 01.08.16'!E292</f>
        <v>87842.05</v>
      </c>
      <c r="G135" s="38">
        <f>'Инвентаризация на 01.02.17 '!E509</f>
        <v>184964.79</v>
      </c>
      <c r="H135" s="38"/>
      <c r="I135" s="38"/>
      <c r="J135" s="38"/>
      <c r="K135" s="38"/>
    </row>
    <row r="136" spans="1:11" x14ac:dyDescent="0.25">
      <c r="A136" s="34">
        <v>130</v>
      </c>
      <c r="B136" s="26" t="s">
        <v>14</v>
      </c>
      <c r="C136" s="26" t="s">
        <v>1251</v>
      </c>
      <c r="D136" s="29" t="s">
        <v>458</v>
      </c>
      <c r="E136" s="37">
        <f t="shared" si="4"/>
        <v>354392.58</v>
      </c>
      <c r="F136" s="38">
        <f>'Инвентаризация на 01.08.16'!E293</f>
        <v>72080.77</v>
      </c>
      <c r="G136" s="38">
        <f>'Инвентаризация на 01.12.16 '!E425+'Инвентаризация на 01.02.17 '!E526+'Инвентаризация на 01.02.17 '!E553</f>
        <v>282311.81</v>
      </c>
      <c r="H136" s="38"/>
      <c r="I136" s="38"/>
      <c r="J136" s="38"/>
      <c r="K136" s="38"/>
    </row>
    <row r="137" spans="1:11" x14ac:dyDescent="0.25">
      <c r="A137" s="34">
        <v>131</v>
      </c>
      <c r="B137" s="26" t="s">
        <v>14</v>
      </c>
      <c r="C137" s="26" t="s">
        <v>1017</v>
      </c>
      <c r="D137" s="29" t="s">
        <v>1264</v>
      </c>
      <c r="E137" s="37">
        <f t="shared" si="4"/>
        <v>533001</v>
      </c>
      <c r="F137" s="38">
        <f>'Инвентаризация на 01.08.16'!E294</f>
        <v>159900.29999999999</v>
      </c>
      <c r="G137" s="38">
        <f>'Инвентаризация на 01.12.16 '!E456+'Инвентаризация на 01.02.17 '!E579</f>
        <v>373100.7</v>
      </c>
      <c r="H137" s="38"/>
      <c r="I137" s="38"/>
      <c r="J137" s="38"/>
      <c r="K137" s="38"/>
    </row>
    <row r="138" spans="1:11" x14ac:dyDescent="0.25">
      <c r="A138" s="34">
        <v>132</v>
      </c>
      <c r="B138" s="26" t="s">
        <v>14</v>
      </c>
      <c r="C138" s="26" t="s">
        <v>1018</v>
      </c>
      <c r="D138" s="29" t="s">
        <v>61</v>
      </c>
      <c r="E138" s="37">
        <f t="shared" si="4"/>
        <v>303728.3</v>
      </c>
      <c r="F138" s="38">
        <f>'Инвентаризация на 01.08.16'!E295</f>
        <v>91118.49</v>
      </c>
      <c r="G138" s="38">
        <f>'Инвентаризация на 01.09.16 '!E321</f>
        <v>212609.81</v>
      </c>
      <c r="H138" s="38"/>
      <c r="I138" s="38"/>
      <c r="J138" s="38"/>
      <c r="K138" s="38"/>
    </row>
    <row r="139" spans="1:11" x14ac:dyDescent="0.25">
      <c r="A139" s="34">
        <v>133</v>
      </c>
      <c r="B139" s="26" t="s">
        <v>14</v>
      </c>
      <c r="C139" s="26" t="s">
        <v>890</v>
      </c>
      <c r="D139" s="29" t="s">
        <v>1254</v>
      </c>
      <c r="E139" s="37">
        <f t="shared" si="4"/>
        <v>1233981.6400000001</v>
      </c>
      <c r="F139" s="38">
        <f>'Инвентаризация на 01.08.16'!E296</f>
        <v>482981.64</v>
      </c>
      <c r="G139" s="38">
        <f>'Инвентаризация на 01.12.16 '!E405+'Инвентаризация на 01.04.17 '!E640</f>
        <v>751000</v>
      </c>
      <c r="H139" s="38"/>
      <c r="I139" s="38"/>
      <c r="J139" s="38"/>
      <c r="K139" s="38"/>
    </row>
    <row r="140" spans="1:11" x14ac:dyDescent="0.25">
      <c r="A140" s="34">
        <v>134</v>
      </c>
      <c r="B140" s="26" t="s">
        <v>14</v>
      </c>
      <c r="C140" s="26" t="s">
        <v>92</v>
      </c>
      <c r="D140" s="29" t="s">
        <v>405</v>
      </c>
      <c r="E140" s="37">
        <f t="shared" si="4"/>
        <v>118005.6</v>
      </c>
      <c r="F140" s="38">
        <f>'Инвентаризация на 01.08.16'!E298</f>
        <v>118005.6</v>
      </c>
      <c r="G140" s="38"/>
      <c r="H140" s="38"/>
      <c r="I140" s="38"/>
      <c r="J140" s="38"/>
      <c r="K140" s="38"/>
    </row>
    <row r="141" spans="1:11" x14ac:dyDescent="0.25">
      <c r="A141" s="34">
        <v>135</v>
      </c>
      <c r="B141" s="26" t="s">
        <v>14</v>
      </c>
      <c r="C141" s="26" t="s">
        <v>890</v>
      </c>
      <c r="D141" s="29" t="s">
        <v>1255</v>
      </c>
      <c r="E141" s="37">
        <f t="shared" si="4"/>
        <v>139538.59</v>
      </c>
      <c r="F141" s="38">
        <f>'Инвентаризация на 01.08.16'!E299</f>
        <v>41861.58</v>
      </c>
      <c r="G141" s="38">
        <f>'Инвентаризация на 01.12.16 '!E409</f>
        <v>97677.01</v>
      </c>
      <c r="H141" s="38"/>
      <c r="I141" s="38"/>
      <c r="J141" s="38"/>
      <c r="K141" s="38"/>
    </row>
    <row r="142" spans="1:11" x14ac:dyDescent="0.25">
      <c r="A142" s="34">
        <v>136</v>
      </c>
      <c r="B142" s="26" t="s">
        <v>248</v>
      </c>
      <c r="C142" s="26" t="s">
        <v>141</v>
      </c>
      <c r="D142" s="29" t="s">
        <v>405</v>
      </c>
      <c r="E142" s="37">
        <f t="shared" si="4"/>
        <v>195000</v>
      </c>
      <c r="F142" s="38">
        <f>'Инвентаризация на 01.08.16'!E219</f>
        <v>58500</v>
      </c>
      <c r="G142" s="38">
        <f>'Инвентаризация на 01.08.16'!E301</f>
        <v>136500</v>
      </c>
      <c r="H142" s="38"/>
      <c r="I142" s="38"/>
      <c r="J142" s="38"/>
      <c r="K142" s="38"/>
    </row>
    <row r="143" spans="1:11" x14ac:dyDescent="0.25">
      <c r="A143" s="34">
        <v>137</v>
      </c>
      <c r="B143" s="26" t="str">
        <f>'Инвентаризация на 01.08.16'!L305</f>
        <v>г.Новосибирск</v>
      </c>
      <c r="C143" s="28" t="str">
        <f>'Инвентаризация на 01.08.16'!M305</f>
        <v>Терешковой</v>
      </c>
      <c r="D143" s="29" t="s">
        <v>443</v>
      </c>
      <c r="E143" s="37">
        <f t="shared" si="4"/>
        <v>1784376</v>
      </c>
      <c r="F143" s="38">
        <f>'Инвентаризация на 01.08.16'!E305</f>
        <v>535312.80000000005</v>
      </c>
      <c r="G143" s="38">
        <f>'Инвентаризация на 01.12.16 '!E474+'Инвентаризация на 01.02.17 '!E544+'Инвентаризация на 01.02.17 '!E581</f>
        <v>1249063.2</v>
      </c>
      <c r="H143" s="38"/>
      <c r="I143" s="38"/>
      <c r="J143" s="38"/>
      <c r="K143" s="38"/>
    </row>
    <row r="144" spans="1:11" x14ac:dyDescent="0.25">
      <c r="A144" s="34">
        <v>138</v>
      </c>
      <c r="B144" s="26" t="s">
        <v>14</v>
      </c>
      <c r="C144" s="26" t="s">
        <v>890</v>
      </c>
      <c r="D144" s="29" t="s">
        <v>1375</v>
      </c>
      <c r="E144" s="37">
        <f t="shared" si="4"/>
        <v>377893.23</v>
      </c>
      <c r="F144" s="38">
        <f>'Инвентаризация на 01.09.16 '!E312</f>
        <v>113367.97</v>
      </c>
      <c r="G144" s="38">
        <f>'Инвентаризация на 01.10.16 '!E392</f>
        <v>264525.26</v>
      </c>
      <c r="H144" s="38"/>
      <c r="I144" s="38"/>
      <c r="J144" s="38"/>
      <c r="K144" s="38"/>
    </row>
    <row r="145" spans="1:11" x14ac:dyDescent="0.25">
      <c r="A145" s="34">
        <v>139</v>
      </c>
      <c r="B145" s="26" t="str">
        <f>'Инвентаризация на 01.09.16 '!L319</f>
        <v>г.Болотное</v>
      </c>
      <c r="C145" s="28" t="str">
        <f>'Инвентаризация на 01.09.16 '!M319</f>
        <v>Степная</v>
      </c>
      <c r="D145" s="29" t="s">
        <v>1415</v>
      </c>
      <c r="E145" s="37">
        <f t="shared" si="4"/>
        <v>133000</v>
      </c>
      <c r="F145" s="38">
        <f>'Инвентаризация на 01.09.16 '!E319</f>
        <v>39900</v>
      </c>
      <c r="G145" s="38">
        <f>'Инвентаризация на 01.10.16 '!E367</f>
        <v>93100</v>
      </c>
      <c r="H145" s="38"/>
      <c r="I145" s="38"/>
      <c r="J145" s="38"/>
      <c r="K145" s="38"/>
    </row>
    <row r="146" spans="1:11" x14ac:dyDescent="0.25">
      <c r="A146" s="34">
        <v>140</v>
      </c>
      <c r="B146" s="26" t="s">
        <v>14</v>
      </c>
      <c r="C146" s="28" t="s">
        <v>890</v>
      </c>
      <c r="D146" s="29" t="s">
        <v>1413</v>
      </c>
      <c r="E146" s="37">
        <f t="shared" si="4"/>
        <v>1016862.6799999999</v>
      </c>
      <c r="F146" s="38">
        <f>'Инвентаризация на 01.09.16 '!E314</f>
        <v>268223.28999999998</v>
      </c>
      <c r="G146" s="38">
        <f>'Инвентаризация на 01.12.16 '!E453+'Инвентаризация на 01.02.17 '!E510</f>
        <v>748639.39</v>
      </c>
      <c r="H146" s="38"/>
      <c r="I146" s="38"/>
      <c r="J146" s="38"/>
      <c r="K146" s="38"/>
    </row>
    <row r="147" spans="1:11" x14ac:dyDescent="0.25">
      <c r="A147" s="34">
        <v>141</v>
      </c>
      <c r="B147" s="26" t="s">
        <v>14</v>
      </c>
      <c r="C147" s="28" t="s">
        <v>15</v>
      </c>
      <c r="D147" s="29" t="s">
        <v>1436</v>
      </c>
      <c r="E147" s="37">
        <f t="shared" si="4"/>
        <v>1416954.62</v>
      </c>
      <c r="F147" s="38">
        <f>'Инвентаризация на 01.09.16 '!E326</f>
        <v>425086.38</v>
      </c>
      <c r="G147" s="38">
        <f>'Инвентаризация на 01.12.16 '!E415</f>
        <v>991868.24</v>
      </c>
      <c r="H147" s="38"/>
      <c r="I147" s="38"/>
      <c r="J147" s="38"/>
      <c r="K147" s="38"/>
    </row>
    <row r="148" spans="1:11" x14ac:dyDescent="0.25">
      <c r="A148" s="34">
        <v>142</v>
      </c>
      <c r="B148" s="26" t="s">
        <v>14</v>
      </c>
      <c r="C148" s="28" t="s">
        <v>1435</v>
      </c>
      <c r="D148" s="29" t="s">
        <v>1437</v>
      </c>
      <c r="E148" s="37">
        <f t="shared" si="4"/>
        <v>532877.38</v>
      </c>
      <c r="F148" s="38">
        <f>'Инвентаризация на 01.09.16 '!E327</f>
        <v>159863.21</v>
      </c>
      <c r="G148" s="38">
        <f>'Инвентаризация на 01.12.16 '!E424</f>
        <v>373014.17</v>
      </c>
      <c r="H148" s="38"/>
      <c r="I148" s="38"/>
      <c r="J148" s="38"/>
      <c r="K148" s="38"/>
    </row>
    <row r="149" spans="1:11" x14ac:dyDescent="0.25">
      <c r="A149" s="34">
        <v>143</v>
      </c>
      <c r="B149" s="26" t="s">
        <v>14</v>
      </c>
      <c r="C149" s="28" t="s">
        <v>1456</v>
      </c>
      <c r="D149" s="29" t="s">
        <v>458</v>
      </c>
      <c r="E149" s="37">
        <f t="shared" si="4"/>
        <v>343796</v>
      </c>
      <c r="F149" s="38">
        <f>'Инвентаризация на 01.09.16 '!E333</f>
        <v>103138.8</v>
      </c>
      <c r="G149" s="38">
        <f>'Инвентаризация на 01.02.17 '!E561</f>
        <v>240657.2</v>
      </c>
      <c r="H149" s="38"/>
      <c r="I149" s="38"/>
      <c r="J149" s="38"/>
      <c r="K149" s="38"/>
    </row>
    <row r="150" spans="1:11" x14ac:dyDescent="0.25">
      <c r="A150" s="34">
        <v>144</v>
      </c>
      <c r="B150" s="26" t="s">
        <v>14</v>
      </c>
      <c r="C150" s="28" t="s">
        <v>1020</v>
      </c>
      <c r="D150" s="29" t="s">
        <v>1457</v>
      </c>
      <c r="E150" s="37">
        <f t="shared" si="4"/>
        <v>88209.01</v>
      </c>
      <c r="F150" s="38">
        <f>'Инвентаризация на 01.09.16 '!E334</f>
        <v>88209.01</v>
      </c>
      <c r="G150" s="38"/>
      <c r="H150" s="38"/>
      <c r="I150" s="38"/>
      <c r="J150" s="38"/>
      <c r="K150" s="38"/>
    </row>
    <row r="151" spans="1:11" x14ac:dyDescent="0.25">
      <c r="A151" s="34">
        <v>145</v>
      </c>
      <c r="B151" s="26" t="s">
        <v>14</v>
      </c>
      <c r="C151" s="28" t="s">
        <v>1031</v>
      </c>
      <c r="D151" s="29" t="s">
        <v>510</v>
      </c>
      <c r="E151" s="37">
        <f t="shared" si="4"/>
        <v>155737.57999999999</v>
      </c>
      <c r="F151" s="38">
        <f>'Инвентаризация на 01.09.16 '!E335</f>
        <v>46721.27</v>
      </c>
      <c r="G151" s="38">
        <f>'Инвентаризация на 01.12.16 '!E464</f>
        <v>109016.31</v>
      </c>
      <c r="H151" s="38"/>
      <c r="I151" s="38"/>
      <c r="J151" s="38"/>
      <c r="K151" s="38"/>
    </row>
    <row r="152" spans="1:11" x14ac:dyDescent="0.25">
      <c r="A152" s="34">
        <v>146</v>
      </c>
      <c r="B152" s="134" t="s">
        <v>283</v>
      </c>
      <c r="C152" s="16"/>
      <c r="D152" s="136" t="s">
        <v>464</v>
      </c>
      <c r="E152" s="37">
        <f t="shared" si="4"/>
        <v>973210.31</v>
      </c>
      <c r="F152" s="38">
        <f>'Инвентаризация на 01.09.16 '!E336</f>
        <v>291963.09000000003</v>
      </c>
      <c r="G152" s="38">
        <f>'Инвентаризация на 01.12.16 '!E471</f>
        <v>681247.22</v>
      </c>
      <c r="H152" s="38"/>
      <c r="I152" s="38"/>
      <c r="J152" s="38"/>
      <c r="K152" s="38"/>
    </row>
    <row r="153" spans="1:11" x14ac:dyDescent="0.25">
      <c r="A153" s="34">
        <v>147</v>
      </c>
      <c r="B153" s="26" t="s">
        <v>14</v>
      </c>
      <c r="C153" s="28" t="s">
        <v>180</v>
      </c>
      <c r="D153" s="29" t="s">
        <v>195</v>
      </c>
      <c r="E153" s="37">
        <f t="shared" si="4"/>
        <v>1206323</v>
      </c>
      <c r="F153" s="38">
        <v>0</v>
      </c>
      <c r="G153" s="38">
        <f>'Инвентаризация на 01.10.16 '!E371+'Инвентаризация на 01.12.16 '!E457</f>
        <v>1206323</v>
      </c>
      <c r="H153" s="38"/>
      <c r="I153" s="38"/>
      <c r="J153" s="38"/>
      <c r="K153" s="38"/>
    </row>
    <row r="154" spans="1:11" x14ac:dyDescent="0.25">
      <c r="A154" s="34">
        <v>148</v>
      </c>
      <c r="B154" s="26" t="s">
        <v>283</v>
      </c>
      <c r="C154" s="28"/>
      <c r="D154" s="29" t="s">
        <v>1021</v>
      </c>
      <c r="E154" s="37">
        <f t="shared" si="4"/>
        <v>439374.15</v>
      </c>
      <c r="F154" s="38">
        <f>'Инвентаризация на 01.09.16 '!E341</f>
        <v>128987.41</v>
      </c>
      <c r="G154" s="38">
        <f>'Инвентаризация на 01.12.16 '!E459+'Инвентаризация на 01.12.16 '!E439</f>
        <v>310386.74000000005</v>
      </c>
      <c r="H154" s="38"/>
      <c r="I154" s="38"/>
      <c r="J154" s="38"/>
      <c r="K154" s="38"/>
    </row>
    <row r="155" spans="1:11" x14ac:dyDescent="0.25">
      <c r="A155" s="34">
        <v>149</v>
      </c>
      <c r="B155" s="26" t="s">
        <v>14</v>
      </c>
      <c r="C155" s="28" t="s">
        <v>1475</v>
      </c>
      <c r="D155" s="29" t="s">
        <v>121</v>
      </c>
      <c r="E155" s="37">
        <f t="shared" si="4"/>
        <v>1108766.94</v>
      </c>
      <c r="F155" s="38">
        <f>'Инвентаризация на 01.09.16 '!E343</f>
        <v>332630.08</v>
      </c>
      <c r="G155" s="38">
        <f>'Инвентаризация на 01.02.17 '!E549+'Инвентаризация на 01.02.17 '!E545+'Инвентаризация на 01.02.17 '!E546+'Инвентаризация на 01.04.17 '!E613</f>
        <v>776136.86</v>
      </c>
      <c r="H155" s="38"/>
      <c r="I155" s="38"/>
      <c r="J155" s="38"/>
      <c r="K155" s="38"/>
    </row>
    <row r="156" spans="1:11" x14ac:dyDescent="0.25">
      <c r="A156" s="34">
        <v>150</v>
      </c>
      <c r="B156" s="26" t="s">
        <v>14</v>
      </c>
      <c r="C156" s="28" t="s">
        <v>1476</v>
      </c>
      <c r="D156" s="29" t="s">
        <v>195</v>
      </c>
      <c r="E156" s="37">
        <f t="shared" si="4"/>
        <v>149922.83000000002</v>
      </c>
      <c r="F156" s="38">
        <f>'Инвентаризация на 01.09.16 '!E344</f>
        <v>44976.84</v>
      </c>
      <c r="G156" s="38">
        <f>'Инвентаризация на 01.02.17 '!E504</f>
        <v>104945.99</v>
      </c>
      <c r="H156" s="38"/>
      <c r="I156" s="38"/>
      <c r="J156" s="38"/>
      <c r="K156" s="38"/>
    </row>
    <row r="157" spans="1:11" x14ac:dyDescent="0.25">
      <c r="A157" s="34">
        <v>151</v>
      </c>
      <c r="B157" s="26" t="s">
        <v>14</v>
      </c>
      <c r="C157" s="142" t="s">
        <v>890</v>
      </c>
      <c r="D157" s="143" t="s">
        <v>1490</v>
      </c>
      <c r="E157" s="37">
        <f t="shared" si="4"/>
        <v>994000</v>
      </c>
      <c r="F157" s="38">
        <v>330000</v>
      </c>
      <c r="G157" s="38">
        <f>'Инвентаризация на 01.12.16 '!E481+'Инвентаризация на 01.04.17 '!E633</f>
        <v>664000</v>
      </c>
      <c r="H157" s="38"/>
      <c r="I157" s="38"/>
      <c r="J157" s="38"/>
      <c r="K157" s="38"/>
    </row>
    <row r="158" spans="1:11" x14ac:dyDescent="0.25">
      <c r="A158" s="34">
        <v>152</v>
      </c>
      <c r="B158" s="26" t="s">
        <v>14</v>
      </c>
      <c r="C158" s="142" t="s">
        <v>774</v>
      </c>
      <c r="D158" s="143" t="s">
        <v>218</v>
      </c>
      <c r="E158" s="37">
        <f t="shared" si="4"/>
        <v>1970932.4300000002</v>
      </c>
      <c r="F158" s="38">
        <f>'Инвентаризация на 01.10.16 '!E398</f>
        <v>591564.07999999996</v>
      </c>
      <c r="G158" s="38">
        <f>'Инвентаризация на 01.02.17 '!E500</f>
        <v>1379368.35</v>
      </c>
      <c r="H158" s="38"/>
      <c r="I158" s="38"/>
      <c r="J158" s="38"/>
      <c r="K158" s="38"/>
    </row>
    <row r="159" spans="1:11" x14ac:dyDescent="0.25">
      <c r="A159" s="34">
        <v>153</v>
      </c>
      <c r="B159" s="26" t="s">
        <v>14</v>
      </c>
      <c r="C159" s="142" t="s">
        <v>1537</v>
      </c>
      <c r="D159" s="143" t="s">
        <v>772</v>
      </c>
      <c r="E159" s="37">
        <f t="shared" si="4"/>
        <v>481856.58999999997</v>
      </c>
      <c r="F159" s="38">
        <f>'Инвентаризация на 01.10.16 '!E372</f>
        <v>144556.97</v>
      </c>
      <c r="G159" s="38">
        <f>'Инвентаризация на 01.12.16 '!E435</f>
        <v>337299.62</v>
      </c>
      <c r="H159" s="38"/>
      <c r="I159" s="38"/>
      <c r="J159" s="38"/>
      <c r="K159" s="38"/>
    </row>
    <row r="160" spans="1:11" x14ac:dyDescent="0.25">
      <c r="A160" s="34">
        <v>154</v>
      </c>
      <c r="B160" s="26" t="s">
        <v>14</v>
      </c>
      <c r="C160" s="142" t="s">
        <v>1643</v>
      </c>
      <c r="D160" s="143" t="s">
        <v>229</v>
      </c>
      <c r="E160" s="37">
        <f t="shared" si="4"/>
        <v>374577.80000000005</v>
      </c>
      <c r="F160" s="38">
        <f>'Инвентаризация на 01.10.16 '!E345+'Инвентаризация на 01.10.16 '!E351+'Инвентаризация на 01.10.16 '!E352</f>
        <v>112373.34</v>
      </c>
      <c r="G160" s="38">
        <f>'Инвентаризация на 01.12.16 '!E428+'Инвентаризация на 01.12.16 '!E437+'Инвентаризация на 01.12.16 '!E477</f>
        <v>262204.46000000002</v>
      </c>
      <c r="H160" s="38"/>
      <c r="I160" s="38"/>
      <c r="J160" s="38"/>
      <c r="K160" s="38"/>
    </row>
    <row r="161" spans="1:11" x14ac:dyDescent="0.25">
      <c r="A161" s="34">
        <v>155</v>
      </c>
      <c r="B161" s="141" t="s">
        <v>14</v>
      </c>
      <c r="C161" s="142" t="s">
        <v>1020</v>
      </c>
      <c r="D161" s="143" t="s">
        <v>241</v>
      </c>
      <c r="E161" s="37">
        <f t="shared" si="4"/>
        <v>1760449.54</v>
      </c>
      <c r="F161" s="38">
        <f>'Инвентаризация на 01.10.16 '!E347</f>
        <v>528134.86</v>
      </c>
      <c r="G161" s="38">
        <f>'Инвентаризация на 01.10.16 '!E396+'Инвентаризация на 01.04.17 '!E621</f>
        <v>1232314.68</v>
      </c>
      <c r="H161" s="38"/>
      <c r="I161" s="38"/>
      <c r="J161" s="38"/>
      <c r="K161" s="38"/>
    </row>
    <row r="162" spans="1:11" x14ac:dyDescent="0.25">
      <c r="A162" s="34">
        <v>156</v>
      </c>
      <c r="B162" s="141" t="s">
        <v>14</v>
      </c>
      <c r="C162" s="142" t="s">
        <v>1573</v>
      </c>
      <c r="D162" s="143" t="s">
        <v>470</v>
      </c>
      <c r="E162" s="37">
        <f t="shared" si="4"/>
        <v>680768.51</v>
      </c>
      <c r="F162" s="38">
        <f>'Инвентаризация на 01.10.16 '!E348</f>
        <v>213917.91</v>
      </c>
      <c r="G162" s="38">
        <f>'Инвентаризация на 01.12.16 '!E406+'Инвентаризация на 01.12.16 '!E469</f>
        <v>466850.6</v>
      </c>
      <c r="H162" s="38"/>
      <c r="I162" s="38"/>
      <c r="J162" s="38"/>
      <c r="K162" s="38"/>
    </row>
    <row r="163" spans="1:11" x14ac:dyDescent="0.25">
      <c r="A163" s="34">
        <v>157</v>
      </c>
      <c r="B163" s="141" t="s">
        <v>14</v>
      </c>
      <c r="C163" s="142" t="s">
        <v>1644</v>
      </c>
      <c r="D163" s="143" t="s">
        <v>1574</v>
      </c>
      <c r="E163" s="37">
        <f t="shared" si="4"/>
        <v>224703.86</v>
      </c>
      <c r="F163" s="38">
        <f>'Инвентаризация на 01.10.16 '!E349+'Инвентаризация на 01.10.16 '!E350+'Инвентаризация на 01.10.16 '!E381</f>
        <v>224703.86</v>
      </c>
      <c r="G163" s="38"/>
      <c r="H163" s="38"/>
      <c r="I163" s="38"/>
      <c r="J163" s="38"/>
      <c r="K163" s="38"/>
    </row>
    <row r="164" spans="1:11" x14ac:dyDescent="0.25">
      <c r="A164" s="34">
        <v>158</v>
      </c>
      <c r="B164" s="141" t="s">
        <v>14</v>
      </c>
      <c r="C164" s="142" t="s">
        <v>65</v>
      </c>
      <c r="D164" s="143" t="s">
        <v>1531</v>
      </c>
      <c r="E164" s="37">
        <f t="shared" si="4"/>
        <v>341286</v>
      </c>
      <c r="F164" s="38">
        <f>'Инвентаризация на 01.10.16 '!E358</f>
        <v>102385.8</v>
      </c>
      <c r="G164" s="38">
        <f>'Инвентаризация на 01.12.16 '!E463</f>
        <v>238900.2</v>
      </c>
      <c r="H164" s="38"/>
      <c r="I164" s="38"/>
      <c r="J164" s="38"/>
      <c r="K164" s="38"/>
    </row>
    <row r="165" spans="1:11" x14ac:dyDescent="0.25">
      <c r="A165" s="34">
        <v>159</v>
      </c>
      <c r="B165" s="141" t="s">
        <v>14</v>
      </c>
      <c r="C165" s="142" t="s">
        <v>774</v>
      </c>
      <c r="D165" s="143" t="s">
        <v>1535</v>
      </c>
      <c r="E165" s="37">
        <f t="shared" si="4"/>
        <v>465536.3</v>
      </c>
      <c r="F165" s="38">
        <f>'Инвентаризация на 01.10.16 '!E366</f>
        <v>465536.3</v>
      </c>
      <c r="G165" s="38"/>
      <c r="H165" s="38"/>
      <c r="I165" s="38"/>
      <c r="J165" s="38"/>
      <c r="K165" s="38"/>
    </row>
    <row r="166" spans="1:11" x14ac:dyDescent="0.25">
      <c r="A166" s="34">
        <v>160</v>
      </c>
      <c r="B166" s="141" t="s">
        <v>248</v>
      </c>
      <c r="C166" s="142" t="s">
        <v>141</v>
      </c>
      <c r="D166" s="143" t="s">
        <v>142</v>
      </c>
      <c r="E166" s="37">
        <f t="shared" si="4"/>
        <v>110514.67</v>
      </c>
      <c r="F166" s="38">
        <f>'Инвентаризация на 01.10.16 '!E377</f>
        <v>110514.67</v>
      </c>
      <c r="G166" s="38"/>
      <c r="H166" s="38"/>
      <c r="I166" s="38"/>
      <c r="J166" s="38"/>
      <c r="K166" s="38"/>
    </row>
    <row r="167" spans="1:11" x14ac:dyDescent="0.25">
      <c r="A167" s="34">
        <v>161</v>
      </c>
      <c r="B167" s="141" t="s">
        <v>14</v>
      </c>
      <c r="C167" s="142" t="s">
        <v>92</v>
      </c>
      <c r="D167" s="143" t="s">
        <v>1529</v>
      </c>
      <c r="E167" s="37">
        <f t="shared" si="4"/>
        <v>396600</v>
      </c>
      <c r="F167" s="38">
        <f>'Инвентаризация на 01.10.16 '!E379</f>
        <v>118980</v>
      </c>
      <c r="G167" s="38">
        <f>'Инвентаризация на 01.02.17 '!E564</f>
        <v>277620</v>
      </c>
      <c r="H167" s="38"/>
      <c r="I167" s="38"/>
      <c r="J167" s="38"/>
      <c r="K167" s="38"/>
    </row>
    <row r="168" spans="1:11" x14ac:dyDescent="0.25">
      <c r="A168" s="34">
        <v>162</v>
      </c>
      <c r="B168" s="141" t="s">
        <v>14</v>
      </c>
      <c r="C168" s="142" t="s">
        <v>1645</v>
      </c>
      <c r="D168" s="143" t="s">
        <v>443</v>
      </c>
      <c r="E168" s="37">
        <f t="shared" si="4"/>
        <v>217241.29</v>
      </c>
      <c r="F168" s="38">
        <f>'Инвентаризация на 01.10.16 '!E382</f>
        <v>217241.29</v>
      </c>
      <c r="G168" s="38"/>
      <c r="H168" s="38"/>
      <c r="I168" s="38"/>
      <c r="J168" s="38"/>
      <c r="K168" s="38"/>
    </row>
    <row r="169" spans="1:11" x14ac:dyDescent="0.25">
      <c r="A169" s="34">
        <v>163</v>
      </c>
      <c r="B169" s="26" t="s">
        <v>14</v>
      </c>
      <c r="C169" s="142" t="s">
        <v>917</v>
      </c>
      <c r="D169" s="143" t="s">
        <v>1599</v>
      </c>
      <c r="E169" s="37">
        <f t="shared" si="4"/>
        <v>240000</v>
      </c>
      <c r="F169" s="38">
        <f>'Инвентаризация на 01.10.16 '!E383</f>
        <v>72000</v>
      </c>
      <c r="G169" s="38">
        <f>'Инвентаризация на 01.12.16 '!E466</f>
        <v>168000</v>
      </c>
      <c r="H169" s="38"/>
      <c r="I169" s="38"/>
      <c r="J169" s="38"/>
      <c r="K169" s="38"/>
    </row>
    <row r="170" spans="1:11" x14ac:dyDescent="0.25">
      <c r="A170" s="34">
        <v>164</v>
      </c>
      <c r="B170" s="141" t="s">
        <v>27</v>
      </c>
      <c r="C170" s="142" t="s">
        <v>92</v>
      </c>
      <c r="D170" s="143" t="s">
        <v>405</v>
      </c>
      <c r="E170" s="37">
        <f t="shared" si="4"/>
        <v>275346.40000000002</v>
      </c>
      <c r="F170" s="38">
        <f>'Инвентаризация на 01.12.16 '!E401</f>
        <v>275346.40000000002</v>
      </c>
      <c r="G170" s="38"/>
      <c r="H170" s="38"/>
      <c r="I170" s="38"/>
      <c r="J170" s="38"/>
      <c r="K170" s="38"/>
    </row>
    <row r="171" spans="1:11" x14ac:dyDescent="0.25">
      <c r="A171" s="34">
        <v>165</v>
      </c>
      <c r="B171" s="141" t="s">
        <v>248</v>
      </c>
      <c r="C171" s="142" t="s">
        <v>141</v>
      </c>
      <c r="D171" s="143" t="s">
        <v>213</v>
      </c>
      <c r="E171" s="37">
        <f t="shared" si="4"/>
        <v>223200</v>
      </c>
      <c r="F171" s="38">
        <f>'Инвентаризация на 01.12.16 '!E407+'Инвентаризация на 01.12.16 '!E408</f>
        <v>66960</v>
      </c>
      <c r="G171" s="38">
        <f>'Инвентаризация на 01.02.17 '!E517+'Инвентаризация на 01.02.17 '!E518</f>
        <v>156240</v>
      </c>
      <c r="H171" s="38"/>
      <c r="I171" s="38"/>
      <c r="J171" s="38"/>
      <c r="K171" s="38"/>
    </row>
    <row r="172" spans="1:11" x14ac:dyDescent="0.25">
      <c r="A172" s="34">
        <v>166</v>
      </c>
      <c r="B172" s="141" t="s">
        <v>14</v>
      </c>
      <c r="C172" s="142" t="s">
        <v>1695</v>
      </c>
      <c r="D172" s="143" t="s">
        <v>501</v>
      </c>
      <c r="E172" s="37">
        <f t="shared" si="4"/>
        <v>390000</v>
      </c>
      <c r="F172" s="38">
        <f>'Инвентаризация на 01.12.16 '!E420+'Инвентаризация на 01.12.16 '!E427</f>
        <v>117000</v>
      </c>
      <c r="G172" s="38">
        <f>'Инвентаризация на 01.12.16 '!E491+'Инвентаризация на 01.02.17 '!E513</f>
        <v>273000</v>
      </c>
      <c r="H172" s="38"/>
      <c r="I172" s="38"/>
      <c r="J172" s="38"/>
      <c r="K172" s="38"/>
    </row>
    <row r="173" spans="1:11" x14ac:dyDescent="0.25">
      <c r="A173" s="34">
        <v>167</v>
      </c>
      <c r="B173" s="141" t="s">
        <v>14</v>
      </c>
      <c r="C173" s="142" t="s">
        <v>65</v>
      </c>
      <c r="D173" s="143" t="s">
        <v>1715</v>
      </c>
      <c r="E173" s="37">
        <f t="shared" si="4"/>
        <v>484180</v>
      </c>
      <c r="F173" s="38">
        <f>'Инвентаризация на 01.12.16 '!E426</f>
        <v>145254</v>
      </c>
      <c r="G173" s="38">
        <f>'Инвентаризация на 01.02.17 '!E574</f>
        <v>338926</v>
      </c>
      <c r="H173" s="38"/>
      <c r="I173" s="38"/>
      <c r="J173" s="38"/>
      <c r="K173" s="38"/>
    </row>
    <row r="174" spans="1:11" x14ac:dyDescent="0.25">
      <c r="A174" s="34">
        <v>168</v>
      </c>
      <c r="B174" s="141" t="s">
        <v>14</v>
      </c>
      <c r="C174" s="142" t="s">
        <v>1720</v>
      </c>
      <c r="D174" s="143" t="s">
        <v>203</v>
      </c>
      <c r="E174" s="37">
        <f t="shared" si="4"/>
        <v>459935.92</v>
      </c>
      <c r="F174" s="38">
        <f>'Инвентаризация на 01.12.16 '!E414</f>
        <v>19342</v>
      </c>
      <c r="G174" s="38">
        <f>'Инвентаризация на 01.12.16 '!E423+'Инвентаризация на 01.02.17 '!E542+'Инвентаризация на 01.04.17 '!E641</f>
        <v>440593.91999999998</v>
      </c>
      <c r="H174" s="38"/>
      <c r="I174" s="38"/>
      <c r="J174" s="38"/>
      <c r="K174" s="38"/>
    </row>
    <row r="175" spans="1:11" x14ac:dyDescent="0.25">
      <c r="A175" s="34">
        <v>169</v>
      </c>
      <c r="B175" s="141" t="s">
        <v>14</v>
      </c>
      <c r="C175" s="142" t="s">
        <v>1699</v>
      </c>
      <c r="D175" s="143" t="s">
        <v>1700</v>
      </c>
      <c r="E175" s="37">
        <f t="shared" si="4"/>
        <v>51819</v>
      </c>
      <c r="F175" s="38">
        <f>'Инвентаризация на 01.12.16 '!E419</f>
        <v>51819</v>
      </c>
      <c r="G175" s="38"/>
      <c r="H175" s="38"/>
      <c r="I175" s="38"/>
      <c r="J175" s="38"/>
      <c r="K175" s="38"/>
    </row>
    <row r="176" spans="1:11" x14ac:dyDescent="0.25">
      <c r="A176" s="34">
        <v>170</v>
      </c>
      <c r="B176" s="141" t="s">
        <v>14</v>
      </c>
      <c r="C176" s="142" t="s">
        <v>1020</v>
      </c>
      <c r="D176" s="143" t="s">
        <v>1755</v>
      </c>
      <c r="E176" s="37">
        <f t="shared" si="4"/>
        <v>1552441.4</v>
      </c>
      <c r="F176" s="38">
        <f>'Инвентаризация на 01.12.16 '!E442</f>
        <v>594963.59</v>
      </c>
      <c r="G176" s="38">
        <f>'Инвентаризация на 01.12.16 '!E473</f>
        <v>957477.81</v>
      </c>
      <c r="H176" s="38"/>
      <c r="I176" s="38"/>
      <c r="J176" s="38"/>
      <c r="K176" s="38"/>
    </row>
    <row r="177" spans="1:11" x14ac:dyDescent="0.25">
      <c r="A177" s="34">
        <v>171</v>
      </c>
      <c r="B177" s="141" t="s">
        <v>27</v>
      </c>
      <c r="C177" s="142" t="s">
        <v>1757</v>
      </c>
      <c r="D177" s="143" t="s">
        <v>1021</v>
      </c>
      <c r="E177" s="37">
        <f t="shared" si="4"/>
        <v>370000</v>
      </c>
      <c r="F177" s="38"/>
      <c r="G177" s="38">
        <f>'Инвентаризация на 01.12.16 '!E443</f>
        <v>370000</v>
      </c>
      <c r="H177" s="38"/>
      <c r="I177" s="38"/>
      <c r="J177" s="38"/>
      <c r="K177" s="38"/>
    </row>
    <row r="178" spans="1:11" x14ac:dyDescent="0.25">
      <c r="A178" s="34">
        <v>172</v>
      </c>
      <c r="B178" s="141" t="s">
        <v>27</v>
      </c>
      <c r="C178" s="142" t="s">
        <v>1757</v>
      </c>
      <c r="D178" s="143" t="s">
        <v>56</v>
      </c>
      <c r="E178" s="37">
        <f t="shared" si="4"/>
        <v>1104097.6800000002</v>
      </c>
      <c r="F178" s="38"/>
      <c r="G178" s="38">
        <f>'Инвентаризация на 01.12.16 '!E451+'Инвентаризация на 01.02.17 '!E530</f>
        <v>1104097.6800000002</v>
      </c>
      <c r="H178" s="38"/>
      <c r="I178" s="38"/>
      <c r="J178" s="38"/>
      <c r="K178" s="38"/>
    </row>
    <row r="179" spans="1:11" x14ac:dyDescent="0.25">
      <c r="A179" s="34">
        <v>173</v>
      </c>
      <c r="B179" s="141" t="s">
        <v>14</v>
      </c>
      <c r="C179" s="142" t="s">
        <v>1789</v>
      </c>
      <c r="D179" s="143" t="s">
        <v>203</v>
      </c>
      <c r="E179" s="37">
        <f t="shared" si="4"/>
        <v>350309.62</v>
      </c>
      <c r="F179" s="38">
        <f>'Инвентаризация на 01.12.16 '!E450</f>
        <v>350309.62</v>
      </c>
      <c r="G179" s="38"/>
      <c r="H179" s="38"/>
      <c r="I179" s="38"/>
      <c r="J179" s="38"/>
      <c r="K179" s="38"/>
    </row>
    <row r="180" spans="1:11" x14ac:dyDescent="0.25">
      <c r="A180" s="34">
        <v>174</v>
      </c>
      <c r="B180" s="141" t="s">
        <v>14</v>
      </c>
      <c r="C180" s="142" t="s">
        <v>1267</v>
      </c>
      <c r="D180" s="143" t="s">
        <v>1022</v>
      </c>
      <c r="E180" s="37">
        <f t="shared" si="4"/>
        <v>350480.07999999996</v>
      </c>
      <c r="F180" s="38">
        <f>'Инвентаризация на 01.12.16 '!E440+'Инвентаризация на 01.04.17 '!E630</f>
        <v>299998.8</v>
      </c>
      <c r="G180" s="38">
        <f>'Инвентаризация на 01.04.17 '!E622</f>
        <v>50481.279999999999</v>
      </c>
      <c r="H180" s="38"/>
      <c r="I180" s="38"/>
      <c r="J180" s="38"/>
      <c r="K180" s="38"/>
    </row>
    <row r="181" spans="1:11" x14ac:dyDescent="0.25">
      <c r="A181" s="34">
        <v>175</v>
      </c>
      <c r="B181" s="141" t="s">
        <v>14</v>
      </c>
      <c r="C181" s="142" t="s">
        <v>60</v>
      </c>
      <c r="D181" s="143" t="s">
        <v>56</v>
      </c>
      <c r="E181" s="37">
        <f t="shared" si="4"/>
        <v>170597.34</v>
      </c>
      <c r="F181" s="38">
        <f>'Инвентаризация на 01.12.16 '!E445</f>
        <v>51179.199999999997</v>
      </c>
      <c r="G181" s="38">
        <f>'Инвентаризация на 01.03.17 '!E590</f>
        <v>119418.14</v>
      </c>
      <c r="H181" s="38"/>
      <c r="I181" s="38"/>
      <c r="J181" s="38"/>
      <c r="K181" s="38"/>
    </row>
    <row r="182" spans="1:11" x14ac:dyDescent="0.25">
      <c r="A182" s="34">
        <v>176</v>
      </c>
      <c r="B182" s="141" t="s">
        <v>14</v>
      </c>
      <c r="C182" s="142" t="s">
        <v>1795</v>
      </c>
      <c r="D182" s="143" t="s">
        <v>142</v>
      </c>
      <c r="E182" s="37">
        <f t="shared" si="4"/>
        <v>298445.77999999997</v>
      </c>
      <c r="F182" s="38">
        <f>'Инвентаризация на 01.12.16 '!E448</f>
        <v>89533.73</v>
      </c>
      <c r="G182" s="38">
        <f>'Инвентаризация на 01.02.17 '!E536</f>
        <v>208912.05</v>
      </c>
      <c r="H182" s="38"/>
      <c r="I182" s="38"/>
      <c r="J182" s="38"/>
      <c r="K182" s="38"/>
    </row>
    <row r="183" spans="1:11" x14ac:dyDescent="0.25">
      <c r="A183" s="34">
        <v>177</v>
      </c>
      <c r="B183" s="141" t="s">
        <v>14</v>
      </c>
      <c r="C183" s="142" t="s">
        <v>774</v>
      </c>
      <c r="D183" s="143" t="s">
        <v>1799</v>
      </c>
      <c r="E183" s="37">
        <f t="shared" si="4"/>
        <v>882468.15999999992</v>
      </c>
      <c r="F183" s="38">
        <f>'Инвентаризация на 01.12.16 '!E444</f>
        <v>299468.15999999997</v>
      </c>
      <c r="G183" s="38">
        <f>'Инвентаризация на 01.02.17 '!E563+'Инвентаризация на 01.05.17'!E654</f>
        <v>583000</v>
      </c>
      <c r="H183" s="38"/>
      <c r="I183" s="38"/>
      <c r="J183" s="38"/>
      <c r="K183" s="38"/>
    </row>
    <row r="184" spans="1:11" x14ac:dyDescent="0.25">
      <c r="A184" s="34">
        <v>178</v>
      </c>
      <c r="B184" s="141" t="s">
        <v>1801</v>
      </c>
      <c r="C184" s="142" t="s">
        <v>1804</v>
      </c>
      <c r="D184" s="143" t="s">
        <v>1021</v>
      </c>
      <c r="E184" s="37">
        <f t="shared" si="4"/>
        <v>248063.64</v>
      </c>
      <c r="F184" s="38">
        <f>'Инвентаризация на 01.12.16 '!E458</f>
        <v>70000</v>
      </c>
      <c r="G184" s="38">
        <f>'Инвентаризация на 01.02.17 '!E506</f>
        <v>178063.64</v>
      </c>
      <c r="H184" s="38"/>
      <c r="I184" s="38"/>
      <c r="J184" s="38"/>
      <c r="K184" s="38"/>
    </row>
    <row r="185" spans="1:11" x14ac:dyDescent="0.25">
      <c r="A185" s="34">
        <v>179</v>
      </c>
      <c r="B185" s="141" t="s">
        <v>27</v>
      </c>
      <c r="C185" s="142" t="s">
        <v>141</v>
      </c>
      <c r="D185" s="143" t="s">
        <v>142</v>
      </c>
      <c r="E185" s="37">
        <f t="shared" si="4"/>
        <v>408123.95999999996</v>
      </c>
      <c r="F185" s="38"/>
      <c r="G185" s="38">
        <f>'Инвентаризация на 01.12.16 '!E422+'Инвентаризация на 01.02.17 '!E535</f>
        <v>408123.95999999996</v>
      </c>
      <c r="H185" s="38"/>
      <c r="I185" s="38"/>
      <c r="J185" s="38"/>
      <c r="K185" s="38"/>
    </row>
    <row r="186" spans="1:11" x14ac:dyDescent="0.25">
      <c r="A186" s="34">
        <v>180</v>
      </c>
      <c r="B186" s="141" t="s">
        <v>14</v>
      </c>
      <c r="C186" s="142" t="s">
        <v>1845</v>
      </c>
      <c r="D186" s="143" t="s">
        <v>1844</v>
      </c>
      <c r="E186" s="37">
        <f t="shared" si="4"/>
        <v>176055.99</v>
      </c>
      <c r="F186" s="38">
        <f>'Инвентаризация на 01.12.16 '!E468</f>
        <v>176055.99</v>
      </c>
      <c r="G186" s="38"/>
      <c r="H186" s="38"/>
      <c r="I186" s="38"/>
      <c r="J186" s="38"/>
      <c r="K186" s="38"/>
    </row>
    <row r="187" spans="1:11" x14ac:dyDescent="0.25">
      <c r="A187" s="34">
        <v>181</v>
      </c>
      <c r="B187" s="141" t="s">
        <v>14</v>
      </c>
      <c r="C187" s="142" t="s">
        <v>1859</v>
      </c>
      <c r="D187" s="143" t="s">
        <v>213</v>
      </c>
      <c r="E187" s="37">
        <f t="shared" si="4"/>
        <v>480883.35000000003</v>
      </c>
      <c r="F187" s="38">
        <f>'Инвентаризация на 01.12.16 '!E472</f>
        <v>144265.01</v>
      </c>
      <c r="G187" s="38">
        <f>'Инвентаризация на 01.02.17 '!E540</f>
        <v>336618.34</v>
      </c>
      <c r="H187" s="38"/>
      <c r="I187" s="38"/>
      <c r="J187" s="38"/>
      <c r="K187" s="38"/>
    </row>
    <row r="188" spans="1:11" x14ac:dyDescent="0.25">
      <c r="A188" s="34">
        <v>182</v>
      </c>
      <c r="B188" s="141" t="s">
        <v>14</v>
      </c>
      <c r="C188" s="142" t="s">
        <v>1699</v>
      </c>
      <c r="D188" s="143" t="s">
        <v>1876</v>
      </c>
      <c r="E188" s="37">
        <f t="shared" si="4"/>
        <v>365332.20999999996</v>
      </c>
      <c r="F188" s="38">
        <f>'Инвентаризация на 01.12.16 '!E479</f>
        <v>109599.66</v>
      </c>
      <c r="G188" s="38">
        <f>'Инвентаризация на 01.02.17 '!E519</f>
        <v>255732.55</v>
      </c>
      <c r="H188" s="38"/>
      <c r="I188" s="38"/>
      <c r="J188" s="38"/>
      <c r="K188" s="38"/>
    </row>
    <row r="189" spans="1:11" x14ac:dyDescent="0.25">
      <c r="A189" s="34">
        <v>183</v>
      </c>
      <c r="B189" s="141" t="s">
        <v>14</v>
      </c>
      <c r="C189" s="142" t="s">
        <v>1898</v>
      </c>
      <c r="D189" s="143" t="s">
        <v>1878</v>
      </c>
      <c r="E189" s="37">
        <f t="shared" si="4"/>
        <v>526312</v>
      </c>
      <c r="F189" s="38">
        <f>'Инвентаризация на 01.12.16 '!E480</f>
        <v>157893.6</v>
      </c>
      <c r="G189" s="38">
        <f>'Инвентаризация на 01.02.17 '!E551</f>
        <v>368418.4</v>
      </c>
      <c r="H189" s="38"/>
      <c r="I189" s="38"/>
      <c r="J189" s="38"/>
      <c r="K189" s="38"/>
    </row>
    <row r="190" spans="1:11" x14ac:dyDescent="0.25">
      <c r="A190" s="34">
        <v>184</v>
      </c>
      <c r="B190" s="141" t="s">
        <v>14</v>
      </c>
      <c r="C190" s="142" t="s">
        <v>1017</v>
      </c>
      <c r="D190" s="143" t="s">
        <v>1875</v>
      </c>
      <c r="E190" s="37">
        <f t="shared" si="4"/>
        <v>677887.7</v>
      </c>
      <c r="F190" s="38">
        <f>'Инвентаризация на 01.12.16 '!E478</f>
        <v>134351.51999999999</v>
      </c>
      <c r="G190" s="38">
        <f>'Инвентаризация на 01.02.17 '!E569+'Инвентаризация на 01.02.17 '!E584</f>
        <v>543536.17999999993</v>
      </c>
      <c r="H190" s="38"/>
      <c r="I190" s="38"/>
      <c r="J190" s="38"/>
      <c r="K190" s="38"/>
    </row>
    <row r="191" spans="1:11" x14ac:dyDescent="0.25">
      <c r="A191" s="34">
        <v>185</v>
      </c>
      <c r="B191" s="141" t="s">
        <v>1222</v>
      </c>
      <c r="C191" s="142" t="s">
        <v>1952</v>
      </c>
      <c r="D191" s="143" t="s">
        <v>1948</v>
      </c>
      <c r="E191" s="37">
        <f t="shared" si="4"/>
        <v>147000</v>
      </c>
      <c r="F191" s="38"/>
      <c r="G191" s="38">
        <f>'Инвентаризация на 01.02.17 '!E507</f>
        <v>147000</v>
      </c>
      <c r="H191" s="38"/>
      <c r="I191" s="38"/>
      <c r="J191" s="38"/>
      <c r="K191" s="38"/>
    </row>
    <row r="192" spans="1:11" x14ac:dyDescent="0.25">
      <c r="A192" s="34">
        <v>186</v>
      </c>
      <c r="B192" s="141" t="s">
        <v>14</v>
      </c>
      <c r="C192" s="142" t="s">
        <v>187</v>
      </c>
      <c r="D192" s="143" t="s">
        <v>253</v>
      </c>
      <c r="E192" s="37">
        <f t="shared" si="4"/>
        <v>57000</v>
      </c>
      <c r="F192" s="38">
        <f>'Инвентаризация на 01.02.17 '!E512</f>
        <v>57000</v>
      </c>
      <c r="G192" s="38"/>
      <c r="H192" s="38"/>
      <c r="I192" s="38"/>
      <c r="J192" s="38"/>
      <c r="K192" s="38"/>
    </row>
    <row r="193" spans="1:11" x14ac:dyDescent="0.25">
      <c r="A193" s="34">
        <v>187</v>
      </c>
      <c r="B193" s="141" t="s">
        <v>14</v>
      </c>
      <c r="C193" s="142" t="s">
        <v>1956</v>
      </c>
      <c r="D193" s="143" t="s">
        <v>1957</v>
      </c>
      <c r="E193" s="37">
        <f t="shared" si="4"/>
        <v>357412</v>
      </c>
      <c r="F193" s="38">
        <f>'Инвентаризация на 01.02.17 '!E514</f>
        <v>107223</v>
      </c>
      <c r="G193" s="38">
        <f>'Инвентаризация на 01.02.17 '!E576</f>
        <v>250189</v>
      </c>
      <c r="H193" s="38"/>
      <c r="I193" s="38"/>
      <c r="J193" s="38"/>
      <c r="K193" s="38"/>
    </row>
    <row r="194" spans="1:11" x14ac:dyDescent="0.25">
      <c r="A194" s="34">
        <v>188</v>
      </c>
      <c r="B194" s="141" t="s">
        <v>14</v>
      </c>
      <c r="C194" s="142" t="s">
        <v>1643</v>
      </c>
      <c r="D194" s="143" t="s">
        <v>1015</v>
      </c>
      <c r="E194" s="37">
        <f t="shared" si="4"/>
        <v>656170.43999999994</v>
      </c>
      <c r="F194" s="38">
        <f>'Инвентаризация на 01.02.17 '!E511+'Инвентаризация на 01.05.17'!E657</f>
        <v>285172.27</v>
      </c>
      <c r="G194" s="38">
        <f>'Инвентаризация на 01.03.17 '!E592</f>
        <v>370998.17</v>
      </c>
      <c r="H194" s="38"/>
      <c r="I194" s="38"/>
      <c r="J194" s="38"/>
      <c r="K194" s="38"/>
    </row>
    <row r="195" spans="1:11" x14ac:dyDescent="0.25">
      <c r="A195" s="34">
        <v>189</v>
      </c>
      <c r="B195" s="141" t="s">
        <v>14</v>
      </c>
      <c r="C195" s="142" t="s">
        <v>1986</v>
      </c>
      <c r="D195" s="143" t="s">
        <v>1988</v>
      </c>
      <c r="E195" s="37">
        <f t="shared" si="4"/>
        <v>357530</v>
      </c>
      <c r="F195" s="38">
        <f>'Инвентаризация на 01.02.17 '!E520+'Инвентаризация на 01.02.17 '!E521</f>
        <v>107259</v>
      </c>
      <c r="G195" s="38">
        <f>'Инвентаризация на 01.02.17 '!E572+'Инвентаризация на 01.02.17 '!E573</f>
        <v>250271</v>
      </c>
      <c r="H195" s="38"/>
      <c r="I195" s="38"/>
      <c r="J195" s="38"/>
      <c r="K195" s="38"/>
    </row>
    <row r="196" spans="1:11" x14ac:dyDescent="0.25">
      <c r="A196" s="34">
        <v>190</v>
      </c>
      <c r="B196" s="141" t="s">
        <v>1999</v>
      </c>
      <c r="C196" s="142" t="s">
        <v>1998</v>
      </c>
      <c r="D196" s="143" t="s">
        <v>61</v>
      </c>
      <c r="E196" s="37">
        <f t="shared" si="4"/>
        <v>258734</v>
      </c>
      <c r="F196" s="38">
        <f>'Инвентаризация на 01.02.17 '!E516</f>
        <v>77620.2</v>
      </c>
      <c r="G196" s="38">
        <f>'Инвентаризация на 01.02.17 '!E575</f>
        <v>181113.8</v>
      </c>
      <c r="H196" s="38"/>
      <c r="I196" s="38"/>
      <c r="J196" s="38"/>
      <c r="K196" s="38"/>
    </row>
    <row r="197" spans="1:11" x14ac:dyDescent="0.25">
      <c r="A197" s="34">
        <v>191</v>
      </c>
      <c r="B197" s="141" t="s">
        <v>14</v>
      </c>
      <c r="C197" s="142" t="s">
        <v>50</v>
      </c>
      <c r="D197" s="143" t="s">
        <v>2002</v>
      </c>
      <c r="E197" s="37">
        <f t="shared" si="4"/>
        <v>595000</v>
      </c>
      <c r="F197" s="38">
        <f>'Инвентаризация на 01.05.17'!E661</f>
        <v>540000</v>
      </c>
      <c r="G197" s="38">
        <f>'Инвентаризация на 01.02.17 '!E522</f>
        <v>55000</v>
      </c>
      <c r="H197" s="38"/>
      <c r="I197" s="38"/>
      <c r="J197" s="38"/>
      <c r="K197" s="38"/>
    </row>
    <row r="198" spans="1:11" x14ac:dyDescent="0.25">
      <c r="A198" s="34">
        <v>192</v>
      </c>
      <c r="B198" s="141" t="s">
        <v>14</v>
      </c>
      <c r="C198" s="142" t="s">
        <v>2005</v>
      </c>
      <c r="D198" s="143" t="s">
        <v>929</v>
      </c>
      <c r="E198" s="37">
        <f t="shared" si="4"/>
        <v>840507.2</v>
      </c>
      <c r="F198" s="38"/>
      <c r="G198" s="38">
        <f>'Инвентаризация на 01.02.17 '!E523</f>
        <v>840507.2</v>
      </c>
      <c r="H198" s="38"/>
      <c r="I198" s="38"/>
      <c r="J198" s="38"/>
      <c r="K198" s="38"/>
    </row>
    <row r="199" spans="1:11" x14ac:dyDescent="0.25">
      <c r="A199" s="34">
        <v>193</v>
      </c>
      <c r="B199" s="141" t="s">
        <v>14</v>
      </c>
      <c r="C199" s="142" t="s">
        <v>104</v>
      </c>
      <c r="D199" s="143" t="s">
        <v>2008</v>
      </c>
      <c r="E199" s="37">
        <f t="shared" si="4"/>
        <v>418794.33999999997</v>
      </c>
      <c r="F199" s="38">
        <f>'Инвентаризация на 01.02.17 '!E528+'Инвентаризация на 01.02.17 '!E529+'Инвентаризация на 01.02.17 '!E547</f>
        <v>129794.34</v>
      </c>
      <c r="G199" s="38">
        <f>'Инвентаризация на 01.04.17 '!E627</f>
        <v>289000</v>
      </c>
      <c r="H199" s="38"/>
      <c r="I199" s="38"/>
      <c r="J199" s="38"/>
      <c r="K199" s="38"/>
    </row>
    <row r="200" spans="1:11" x14ac:dyDescent="0.25">
      <c r="A200" s="34">
        <v>194</v>
      </c>
      <c r="B200" s="141" t="s">
        <v>14</v>
      </c>
      <c r="C200" s="142" t="s">
        <v>2027</v>
      </c>
      <c r="D200" s="143" t="s">
        <v>61</v>
      </c>
      <c r="E200" s="37">
        <f t="shared" si="4"/>
        <v>1305998.33</v>
      </c>
      <c r="F200" s="38">
        <f>'Инвентаризация на 01.02.17 '!E533+'Инвентаризация на 01.02.17 '!E534</f>
        <v>391799.5</v>
      </c>
      <c r="G200" s="38">
        <f>'Инвентаризация на 01.03.17 '!E600+'Инвентаризация на 01.03.17 '!E597</f>
        <v>914198.83</v>
      </c>
      <c r="H200" s="38"/>
      <c r="I200" s="38"/>
      <c r="J200" s="38"/>
      <c r="K200" s="38"/>
    </row>
    <row r="201" spans="1:11" x14ac:dyDescent="0.25">
      <c r="A201" s="34">
        <v>195</v>
      </c>
      <c r="B201" s="141" t="s">
        <v>14</v>
      </c>
      <c r="C201" s="142" t="s">
        <v>1017</v>
      </c>
      <c r="D201" s="143" t="s">
        <v>924</v>
      </c>
      <c r="E201" s="37">
        <f t="shared" si="4"/>
        <v>147758.93</v>
      </c>
      <c r="F201" s="38">
        <f>'Инвентаризация на 01.02.17 '!E531</f>
        <v>147758.93</v>
      </c>
      <c r="G201" s="38"/>
      <c r="H201" s="38"/>
      <c r="I201" s="38"/>
      <c r="J201" s="38"/>
      <c r="K201" s="38"/>
    </row>
    <row r="202" spans="1:11" x14ac:dyDescent="0.25">
      <c r="A202" s="34">
        <v>196</v>
      </c>
      <c r="B202" s="141" t="s">
        <v>14</v>
      </c>
      <c r="C202" s="142" t="s">
        <v>2067</v>
      </c>
      <c r="D202" s="143" t="s">
        <v>2061</v>
      </c>
      <c r="E202" s="37">
        <f t="shared" si="4"/>
        <v>304540.3</v>
      </c>
      <c r="F202" s="38">
        <f>'Инвентаризация на 01.02.17 '!E552</f>
        <v>91362.09</v>
      </c>
      <c r="G202" s="38">
        <f>'Инвентаризация на 01.02.17 '!E583</f>
        <v>213178.21</v>
      </c>
      <c r="H202" s="38"/>
      <c r="I202" s="38"/>
      <c r="J202" s="38"/>
      <c r="K202" s="38"/>
    </row>
    <row r="203" spans="1:11" x14ac:dyDescent="0.25">
      <c r="A203" s="140">
        <v>197</v>
      </c>
      <c r="B203" s="141" t="s">
        <v>14</v>
      </c>
      <c r="C203" s="142" t="s">
        <v>2005</v>
      </c>
      <c r="D203" s="143" t="s">
        <v>2075</v>
      </c>
      <c r="E203" s="37">
        <f t="shared" si="4"/>
        <v>1048610</v>
      </c>
      <c r="F203" s="38"/>
      <c r="G203" s="38">
        <f>'Инвентаризация на 01.02.17 '!E565</f>
        <v>1048610</v>
      </c>
      <c r="H203" s="38"/>
      <c r="I203" s="38"/>
      <c r="J203" s="38"/>
      <c r="K203" s="38"/>
    </row>
    <row r="204" spans="1:11" x14ac:dyDescent="0.25">
      <c r="A204" s="140">
        <v>198</v>
      </c>
      <c r="B204" s="141" t="s">
        <v>14</v>
      </c>
      <c r="C204" s="142" t="s">
        <v>1456</v>
      </c>
      <c r="D204" s="143" t="s">
        <v>490</v>
      </c>
      <c r="E204" s="37">
        <f t="shared" si="4"/>
        <v>333689</v>
      </c>
      <c r="F204" s="38"/>
      <c r="G204" s="38">
        <f>'Инвентаризация на 01.02.17 '!E562</f>
        <v>333689</v>
      </c>
      <c r="H204" s="38"/>
      <c r="I204" s="38"/>
      <c r="J204" s="38"/>
      <c r="K204" s="38"/>
    </row>
    <row r="205" spans="1:11" x14ac:dyDescent="0.25">
      <c r="A205" s="140">
        <v>199</v>
      </c>
      <c r="B205" s="141" t="s">
        <v>14</v>
      </c>
      <c r="C205" s="142" t="s">
        <v>2096</v>
      </c>
      <c r="D205" s="143" t="s">
        <v>61</v>
      </c>
      <c r="E205" s="37">
        <f t="shared" si="4"/>
        <v>907172.93</v>
      </c>
      <c r="F205" s="38"/>
      <c r="G205" s="38">
        <f>'Инвентаризация на 01.02.17 '!E570</f>
        <v>907172.93</v>
      </c>
      <c r="H205" s="38"/>
      <c r="I205" s="38"/>
      <c r="J205" s="38"/>
      <c r="K205" s="38"/>
    </row>
    <row r="206" spans="1:11" x14ac:dyDescent="0.25">
      <c r="A206" s="140">
        <v>200</v>
      </c>
      <c r="B206" s="141" t="s">
        <v>14</v>
      </c>
      <c r="C206" s="142" t="s">
        <v>2147</v>
      </c>
      <c r="D206" s="143" t="s">
        <v>2148</v>
      </c>
      <c r="E206" s="37">
        <f t="shared" si="4"/>
        <v>553490.85</v>
      </c>
      <c r="F206" s="38">
        <f>'Инвентаризация на 01.03.17 '!E585</f>
        <v>553490.85</v>
      </c>
      <c r="G206" s="38"/>
      <c r="H206" s="38"/>
      <c r="I206" s="38"/>
      <c r="J206" s="38"/>
      <c r="K206" s="38"/>
    </row>
    <row r="207" spans="1:11" x14ac:dyDescent="0.25">
      <c r="A207" s="140">
        <v>201</v>
      </c>
      <c r="B207" s="141" t="s">
        <v>1999</v>
      </c>
      <c r="C207" s="142" t="s">
        <v>2149</v>
      </c>
      <c r="D207" s="143" t="s">
        <v>61</v>
      </c>
      <c r="E207" s="37">
        <f t="shared" si="4"/>
        <v>414533.36</v>
      </c>
      <c r="F207" s="38">
        <f>'Инвентаризация на 01.03.17 '!E587</f>
        <v>124360</v>
      </c>
      <c r="G207" s="38">
        <f>'Инвентаризация на 01.04.17 '!E615</f>
        <v>290173.36</v>
      </c>
      <c r="H207" s="38"/>
      <c r="I207" s="38"/>
      <c r="J207" s="38"/>
      <c r="K207" s="38"/>
    </row>
    <row r="208" spans="1:11" x14ac:dyDescent="0.25">
      <c r="A208" s="140">
        <v>202</v>
      </c>
      <c r="B208" s="141" t="s">
        <v>14</v>
      </c>
      <c r="C208" s="142" t="s">
        <v>104</v>
      </c>
      <c r="D208" s="143" t="s">
        <v>2150</v>
      </c>
      <c r="E208" s="37">
        <f t="shared" si="4"/>
        <v>214302.22</v>
      </c>
      <c r="F208" s="38">
        <f>'Инвентаризация на 01.03.17 '!E588</f>
        <v>214302.22</v>
      </c>
      <c r="G208" s="38"/>
      <c r="H208" s="38"/>
      <c r="I208" s="38"/>
      <c r="J208" s="38"/>
      <c r="K208" s="38"/>
    </row>
    <row r="209" spans="1:11" x14ac:dyDescent="0.25">
      <c r="A209" s="140">
        <v>203</v>
      </c>
      <c r="B209" s="141" t="s">
        <v>14</v>
      </c>
      <c r="C209" s="142" t="s">
        <v>271</v>
      </c>
      <c r="D209" s="143" t="s">
        <v>1875</v>
      </c>
      <c r="E209" s="37">
        <f t="shared" si="4"/>
        <v>655345.24</v>
      </c>
      <c r="F209" s="38">
        <f>'Инвентаризация на 01.03.17 '!E589</f>
        <v>208709.09</v>
      </c>
      <c r="G209" s="38">
        <f>'Инвентаризация на 01.04.17 '!E612</f>
        <v>446636.15</v>
      </c>
      <c r="H209" s="38"/>
      <c r="I209" s="38"/>
      <c r="J209" s="38"/>
      <c r="K209" s="38"/>
    </row>
    <row r="210" spans="1:11" x14ac:dyDescent="0.25">
      <c r="A210" s="140">
        <v>204</v>
      </c>
      <c r="B210" s="141" t="s">
        <v>14</v>
      </c>
      <c r="C210" s="142" t="s">
        <v>2151</v>
      </c>
      <c r="D210" s="143" t="s">
        <v>2152</v>
      </c>
      <c r="E210" s="37">
        <f t="shared" si="4"/>
        <v>305335.7</v>
      </c>
      <c r="F210" s="38">
        <f>'Инвентаризация на 01.03.17 '!E594</f>
        <v>91600.71</v>
      </c>
      <c r="G210" s="38">
        <f>'Инвентаризация на 01.05.17'!E643</f>
        <v>213734.99</v>
      </c>
      <c r="H210" s="38"/>
      <c r="I210" s="38"/>
      <c r="J210" s="38"/>
      <c r="K210" s="38"/>
    </row>
    <row r="211" spans="1:11" x14ac:dyDescent="0.25">
      <c r="A211" s="140">
        <v>205</v>
      </c>
      <c r="B211" s="141" t="s">
        <v>14</v>
      </c>
      <c r="C211" s="142" t="s">
        <v>65</v>
      </c>
      <c r="D211" s="143" t="s">
        <v>2153</v>
      </c>
      <c r="E211" s="37">
        <f t="shared" si="4"/>
        <v>360030.19</v>
      </c>
      <c r="F211" s="38">
        <f>'Инвентаризация на 01.03.17 '!E595</f>
        <v>360030.19</v>
      </c>
      <c r="G211" s="38"/>
      <c r="H211" s="38"/>
      <c r="I211" s="38"/>
      <c r="J211" s="38"/>
      <c r="K211" s="38"/>
    </row>
    <row r="212" spans="1:11" x14ac:dyDescent="0.25">
      <c r="A212" s="140">
        <v>206</v>
      </c>
      <c r="B212" s="141" t="s">
        <v>14</v>
      </c>
      <c r="C212" s="142" t="s">
        <v>787</v>
      </c>
      <c r="D212" s="143" t="s">
        <v>443</v>
      </c>
      <c r="E212" s="37">
        <f t="shared" si="4"/>
        <v>415713.22</v>
      </c>
      <c r="F212" s="38">
        <f>'Инвентаризация на 01.03.17 '!E598</f>
        <v>139713.22</v>
      </c>
      <c r="G212" s="38">
        <f>'Инвентаризация на 01.04.17 '!E638</f>
        <v>276000</v>
      </c>
      <c r="H212" s="38"/>
      <c r="I212" s="38"/>
      <c r="J212" s="38"/>
      <c r="K212" s="38"/>
    </row>
    <row r="213" spans="1:11" x14ac:dyDescent="0.25">
      <c r="A213" s="140">
        <v>207</v>
      </c>
      <c r="B213" s="141" t="s">
        <v>14</v>
      </c>
      <c r="C213" s="142" t="s">
        <v>2154</v>
      </c>
      <c r="D213" s="143" t="s">
        <v>148</v>
      </c>
      <c r="E213" s="37">
        <f t="shared" si="4"/>
        <v>482615.4</v>
      </c>
      <c r="F213" s="38"/>
      <c r="G213" s="38">
        <f>'Инвентаризация на 01.03.17 '!E599</f>
        <v>482615.4</v>
      </c>
      <c r="H213" s="38"/>
      <c r="I213" s="38"/>
      <c r="J213" s="38"/>
      <c r="K213" s="38"/>
    </row>
    <row r="214" spans="1:11" x14ac:dyDescent="0.25">
      <c r="A214" s="140">
        <v>208</v>
      </c>
      <c r="B214" s="141" t="s">
        <v>14</v>
      </c>
      <c r="C214" s="142" t="s">
        <v>1017</v>
      </c>
      <c r="D214" s="143" t="s">
        <v>2197</v>
      </c>
      <c r="E214" s="37">
        <f t="shared" si="4"/>
        <v>189589.64</v>
      </c>
      <c r="F214" s="38">
        <f>'Инвентаризация на 01.04.17 '!E602</f>
        <v>189589.64</v>
      </c>
      <c r="G214" s="38"/>
      <c r="H214" s="38"/>
      <c r="I214" s="38"/>
      <c r="J214" s="38"/>
      <c r="K214" s="38"/>
    </row>
    <row r="215" spans="1:11" x14ac:dyDescent="0.25">
      <c r="A215" s="140">
        <v>209</v>
      </c>
      <c r="B215" s="141" t="s">
        <v>14</v>
      </c>
      <c r="C215" s="142" t="s">
        <v>2187</v>
      </c>
      <c r="D215" s="143" t="s">
        <v>56</v>
      </c>
      <c r="E215" s="37">
        <f t="shared" si="4"/>
        <v>374751.83</v>
      </c>
      <c r="F215" s="38">
        <f>'Инвентаризация на 01.04.17 '!E607</f>
        <v>374751.83</v>
      </c>
      <c r="G215" s="38"/>
      <c r="H215" s="38"/>
      <c r="I215" s="38"/>
      <c r="J215" s="38"/>
      <c r="K215" s="38"/>
    </row>
    <row r="216" spans="1:11" x14ac:dyDescent="0.25">
      <c r="A216" s="140">
        <v>210</v>
      </c>
      <c r="B216" s="141" t="s">
        <v>14</v>
      </c>
      <c r="C216" s="142" t="s">
        <v>1573</v>
      </c>
      <c r="D216" s="143" t="s">
        <v>907</v>
      </c>
      <c r="E216" s="37">
        <f t="shared" si="4"/>
        <v>299538.73</v>
      </c>
      <c r="F216" s="38">
        <f>'Инвентаризация на 01.04.17 '!E609</f>
        <v>299538.73</v>
      </c>
      <c r="G216" s="38"/>
      <c r="H216" s="38"/>
      <c r="I216" s="38"/>
      <c r="J216" s="38"/>
      <c r="K216" s="38"/>
    </row>
    <row r="217" spans="1:11" x14ac:dyDescent="0.25">
      <c r="A217" s="140">
        <v>211</v>
      </c>
      <c r="B217" s="141" t="s">
        <v>14</v>
      </c>
      <c r="C217" s="142" t="s">
        <v>65</v>
      </c>
      <c r="D217" s="143" t="s">
        <v>2207</v>
      </c>
      <c r="E217" s="37">
        <f t="shared" si="4"/>
        <v>113562.63</v>
      </c>
      <c r="F217" s="38">
        <f>'Инвентаризация на 01.04.17 '!E611</f>
        <v>113562.63</v>
      </c>
      <c r="G217" s="38"/>
      <c r="H217" s="38"/>
      <c r="I217" s="38"/>
      <c r="J217" s="38"/>
      <c r="K217" s="38"/>
    </row>
    <row r="218" spans="1:11" x14ac:dyDescent="0.25">
      <c r="A218" s="140">
        <v>212</v>
      </c>
      <c r="B218" s="141" t="s">
        <v>14</v>
      </c>
      <c r="C218" s="142" t="s">
        <v>2147</v>
      </c>
      <c r="D218" s="143" t="s">
        <v>2234</v>
      </c>
      <c r="E218" s="37">
        <f t="shared" si="4"/>
        <v>465840</v>
      </c>
      <c r="F218" s="38">
        <f>'Инвентаризация на 01.04.17 '!E614</f>
        <v>139752</v>
      </c>
      <c r="G218" s="38">
        <f>'Инвентаризация на 01.05.17'!E663</f>
        <v>326088</v>
      </c>
      <c r="H218" s="38"/>
      <c r="I218" s="38"/>
      <c r="J218" s="38"/>
      <c r="K218" s="38"/>
    </row>
    <row r="219" spans="1:11" x14ac:dyDescent="0.25">
      <c r="A219" s="140">
        <v>213</v>
      </c>
      <c r="B219" s="141" t="s">
        <v>14</v>
      </c>
      <c r="C219" s="142" t="s">
        <v>767</v>
      </c>
      <c r="D219" s="143" t="s">
        <v>51</v>
      </c>
      <c r="E219" s="37">
        <f t="shared" si="4"/>
        <v>410449.5</v>
      </c>
      <c r="F219" s="38">
        <f>'Инвентаризация на 01.04.17 '!E616</f>
        <v>410449.5</v>
      </c>
      <c r="G219" s="38"/>
      <c r="H219" s="38"/>
      <c r="I219" s="38"/>
      <c r="J219" s="38"/>
      <c r="K219" s="38"/>
    </row>
    <row r="220" spans="1:11" x14ac:dyDescent="0.25">
      <c r="A220" s="140">
        <v>214</v>
      </c>
      <c r="B220" s="141" t="s">
        <v>14</v>
      </c>
      <c r="C220" s="142" t="s">
        <v>2243</v>
      </c>
      <c r="D220" s="143" t="s">
        <v>464</v>
      </c>
      <c r="E220" s="37">
        <f t="shared" si="4"/>
        <v>191191.2</v>
      </c>
      <c r="F220" s="38">
        <f>'Инвентаризация на 01.04.17 '!E620</f>
        <v>191191.2</v>
      </c>
      <c r="G220" s="38"/>
      <c r="H220" s="38"/>
      <c r="I220" s="38"/>
      <c r="J220" s="38"/>
      <c r="K220" s="38"/>
    </row>
    <row r="221" spans="1:11" x14ac:dyDescent="0.25">
      <c r="A221" s="140">
        <v>215</v>
      </c>
      <c r="B221" s="141" t="s">
        <v>14</v>
      </c>
      <c r="C221" s="142" t="s">
        <v>2242</v>
      </c>
      <c r="D221" s="143" t="s">
        <v>2075</v>
      </c>
      <c r="E221" s="37">
        <f t="shared" si="4"/>
        <v>915062.52</v>
      </c>
      <c r="F221" s="38">
        <f>'Инвентаризация на 01.04.17 '!E619</f>
        <v>581090.37</v>
      </c>
      <c r="G221" s="38">
        <f>'Инвентаризация на 01.05.17'!E649</f>
        <v>333972.15000000002</v>
      </c>
      <c r="H221" s="38"/>
      <c r="I221" s="38"/>
      <c r="J221" s="38"/>
      <c r="K221" s="38"/>
    </row>
    <row r="222" spans="1:11" x14ac:dyDescent="0.25">
      <c r="A222" s="140">
        <v>216</v>
      </c>
      <c r="B222" s="141" t="s">
        <v>14</v>
      </c>
      <c r="C222" s="142" t="s">
        <v>104</v>
      </c>
      <c r="D222" s="143" t="s">
        <v>2249</v>
      </c>
      <c r="E222" s="37">
        <f t="shared" si="4"/>
        <v>341122.83999999997</v>
      </c>
      <c r="F222" s="38">
        <f>'Инвентаризация на 01.04.17 '!E623</f>
        <v>102336.84</v>
      </c>
      <c r="G222" s="38">
        <f>'Инвентаризация на 01.05.17'!E664</f>
        <v>238786</v>
      </c>
      <c r="H222" s="38"/>
      <c r="I222" s="38"/>
      <c r="J222" s="38"/>
      <c r="K222" s="38"/>
    </row>
    <row r="223" spans="1:11" x14ac:dyDescent="0.25">
      <c r="A223" s="140">
        <v>217</v>
      </c>
      <c r="B223" s="141" t="s">
        <v>14</v>
      </c>
      <c r="C223" s="142" t="s">
        <v>875</v>
      </c>
      <c r="D223" s="143" t="s">
        <v>323</v>
      </c>
      <c r="E223" s="37">
        <f t="shared" si="4"/>
        <v>69575.179999999993</v>
      </c>
      <c r="F223" s="38">
        <f>'Инвентаризация на 01.04.17 '!E624</f>
        <v>69575.179999999993</v>
      </c>
      <c r="G223" s="38"/>
      <c r="H223" s="38"/>
      <c r="I223" s="38"/>
      <c r="J223" s="38"/>
      <c r="K223" s="38"/>
    </row>
    <row r="224" spans="1:11" x14ac:dyDescent="0.25">
      <c r="A224" s="140">
        <v>218</v>
      </c>
      <c r="B224" s="141" t="s">
        <v>14</v>
      </c>
      <c r="C224" s="142" t="s">
        <v>2256</v>
      </c>
      <c r="D224" s="143" t="s">
        <v>2261</v>
      </c>
      <c r="E224" s="37">
        <f t="shared" si="4"/>
        <v>487647.3</v>
      </c>
      <c r="F224" s="38">
        <f>'Инвентаризация на 01.04.17 '!E625</f>
        <v>487647.3</v>
      </c>
      <c r="G224" s="38"/>
      <c r="H224" s="38"/>
      <c r="I224" s="38"/>
      <c r="J224" s="38"/>
      <c r="K224" s="38"/>
    </row>
    <row r="225" spans="1:11" x14ac:dyDescent="0.25">
      <c r="A225" s="140">
        <v>219</v>
      </c>
      <c r="B225" s="141" t="s">
        <v>14</v>
      </c>
      <c r="C225" s="142" t="s">
        <v>65</v>
      </c>
      <c r="D225" s="143" t="s">
        <v>2255</v>
      </c>
      <c r="E225" s="37">
        <f t="shared" si="4"/>
        <v>1046031.5</v>
      </c>
      <c r="F225" s="38">
        <f>'Инвентаризация на 01.04.17 '!E631</f>
        <v>516031.51</v>
      </c>
      <c r="G225" s="38">
        <f>'Инвентаризация на 01.05.17'!E647</f>
        <v>529999.99</v>
      </c>
      <c r="H225" s="38"/>
      <c r="I225" s="38"/>
      <c r="J225" s="38"/>
      <c r="K225" s="38"/>
    </row>
    <row r="226" spans="1:11" x14ac:dyDescent="0.25">
      <c r="A226" s="140">
        <v>220</v>
      </c>
      <c r="B226" s="141" t="s">
        <v>14</v>
      </c>
      <c r="C226" s="142" t="s">
        <v>875</v>
      </c>
      <c r="D226" s="143" t="s">
        <v>907</v>
      </c>
      <c r="E226" s="37">
        <f t="shared" si="4"/>
        <v>54438.71</v>
      </c>
      <c r="F226" s="38">
        <f>'Инвентаризация на 01.04.17 '!E629</f>
        <v>54438.71</v>
      </c>
      <c r="G226" s="38"/>
      <c r="H226" s="38"/>
      <c r="I226" s="38"/>
      <c r="J226" s="38"/>
      <c r="K226" s="38"/>
    </row>
    <row r="227" spans="1:11" x14ac:dyDescent="0.25">
      <c r="A227" s="140">
        <v>221</v>
      </c>
      <c r="B227" s="141" t="s">
        <v>14</v>
      </c>
      <c r="C227" s="142" t="s">
        <v>2284</v>
      </c>
      <c r="D227" s="143" t="s">
        <v>2285</v>
      </c>
      <c r="E227" s="37">
        <f t="shared" si="4"/>
        <v>395623.8</v>
      </c>
      <c r="F227" s="38">
        <f>'Инвентаризация на 01.04.17 '!E636</f>
        <v>395623.8</v>
      </c>
      <c r="G227" s="38"/>
      <c r="H227" s="38"/>
      <c r="I227" s="38"/>
      <c r="J227" s="38"/>
      <c r="K227" s="38"/>
    </row>
    <row r="228" spans="1:11" x14ac:dyDescent="0.25">
      <c r="A228" s="140">
        <v>222</v>
      </c>
      <c r="B228" s="141" t="s">
        <v>14</v>
      </c>
      <c r="C228" s="142" t="s">
        <v>2304</v>
      </c>
      <c r="D228" s="143" t="s">
        <v>218</v>
      </c>
      <c r="E228" s="37">
        <f t="shared" si="4"/>
        <v>149684.4</v>
      </c>
      <c r="F228" s="38">
        <f>'Инвентаризация на 01.05.17'!E642</f>
        <v>149684.4</v>
      </c>
      <c r="G228" s="38"/>
      <c r="H228" s="38"/>
      <c r="I228" s="38"/>
      <c r="J228" s="38"/>
      <c r="K228" s="38"/>
    </row>
    <row r="229" spans="1:11" x14ac:dyDescent="0.25">
      <c r="A229" s="140">
        <v>223</v>
      </c>
      <c r="B229" s="141" t="s">
        <v>14</v>
      </c>
      <c r="C229" s="142" t="s">
        <v>2321</v>
      </c>
      <c r="D229" s="143" t="s">
        <v>929</v>
      </c>
      <c r="E229" s="37">
        <f t="shared" si="4"/>
        <v>312102.11</v>
      </c>
      <c r="F229" s="38">
        <f>'Инвентаризация на 01.05.17'!E645</f>
        <v>312102.11</v>
      </c>
      <c r="G229" s="38"/>
      <c r="H229" s="38"/>
      <c r="I229" s="38"/>
      <c r="J229" s="38"/>
      <c r="K229" s="38"/>
    </row>
    <row r="230" spans="1:11" x14ac:dyDescent="0.25">
      <c r="A230" s="140">
        <v>224</v>
      </c>
      <c r="B230" s="141" t="s">
        <v>14</v>
      </c>
      <c r="C230" s="142" t="s">
        <v>86</v>
      </c>
      <c r="D230" s="143" t="s">
        <v>78</v>
      </c>
      <c r="E230" s="37">
        <f t="shared" si="4"/>
        <v>102076.54</v>
      </c>
      <c r="F230" s="38">
        <f>'Инвентаризация на 01.05.17'!E646</f>
        <v>102076.54</v>
      </c>
      <c r="G230" s="38"/>
      <c r="H230" s="38"/>
      <c r="I230" s="38"/>
      <c r="J230" s="38"/>
      <c r="K230" s="38"/>
    </row>
    <row r="231" spans="1:11" x14ac:dyDescent="0.25">
      <c r="A231" s="140">
        <v>225</v>
      </c>
      <c r="B231" s="141" t="s">
        <v>14</v>
      </c>
      <c r="C231" s="142" t="s">
        <v>2308</v>
      </c>
      <c r="D231" s="143" t="s">
        <v>405</v>
      </c>
      <c r="E231" s="37">
        <f t="shared" si="4"/>
        <v>214818.46</v>
      </c>
      <c r="F231" s="38">
        <f>'Инвентаризация на 01.05.17'!E644</f>
        <v>214818.46</v>
      </c>
      <c r="G231" s="38"/>
      <c r="H231" s="38"/>
      <c r="I231" s="38"/>
      <c r="J231" s="38"/>
      <c r="K231" s="38"/>
    </row>
    <row r="232" spans="1:11" x14ac:dyDescent="0.25">
      <c r="A232" s="140">
        <v>226</v>
      </c>
      <c r="B232" s="141" t="s">
        <v>14</v>
      </c>
      <c r="C232" s="142" t="s">
        <v>2322</v>
      </c>
      <c r="D232" s="143" t="s">
        <v>2323</v>
      </c>
      <c r="E232" s="37">
        <f t="shared" si="4"/>
        <v>314331.59999999998</v>
      </c>
      <c r="F232" s="38">
        <f>'Инвентаризация на 01.05.17'!E650</f>
        <v>314331.59999999998</v>
      </c>
      <c r="G232" s="38"/>
      <c r="H232" s="38"/>
      <c r="I232" s="38"/>
      <c r="J232" s="38"/>
      <c r="K232" s="38"/>
    </row>
    <row r="233" spans="1:11" x14ac:dyDescent="0.25">
      <c r="A233" s="140">
        <v>227</v>
      </c>
      <c r="B233" s="141" t="s">
        <v>14</v>
      </c>
      <c r="C233" s="142" t="s">
        <v>917</v>
      </c>
      <c r="D233" s="143" t="s">
        <v>2335</v>
      </c>
      <c r="E233" s="37">
        <f t="shared" si="4"/>
        <v>440230.86</v>
      </c>
      <c r="F233" s="38">
        <f>'Инвентаризация на 01.05.17'!E651</f>
        <v>440230.86</v>
      </c>
      <c r="G233" s="38"/>
      <c r="H233" s="38"/>
      <c r="I233" s="38"/>
      <c r="J233" s="38"/>
      <c r="K233" s="38"/>
    </row>
    <row r="234" spans="1:11" x14ac:dyDescent="0.25">
      <c r="A234" s="140">
        <v>228</v>
      </c>
      <c r="B234" s="141" t="s">
        <v>14</v>
      </c>
      <c r="C234" s="142" t="s">
        <v>109</v>
      </c>
      <c r="D234" s="143" t="s">
        <v>2356</v>
      </c>
      <c r="E234" s="37">
        <f t="shared" si="4"/>
        <v>551661.34</v>
      </c>
      <c r="F234" s="38">
        <f>'Инвентаризация на 01.05.17'!E662</f>
        <v>551661.34</v>
      </c>
      <c r="G234" s="38"/>
      <c r="H234" s="38"/>
      <c r="I234" s="38"/>
      <c r="J234" s="38"/>
      <c r="K234" s="38"/>
    </row>
    <row r="235" spans="1:11" x14ac:dyDescent="0.25">
      <c r="A235" s="140">
        <v>229</v>
      </c>
      <c r="B235" s="141" t="s">
        <v>14</v>
      </c>
      <c r="C235" s="142" t="s">
        <v>86</v>
      </c>
      <c r="D235" s="143" t="s">
        <v>2352</v>
      </c>
      <c r="E235" s="37">
        <f t="shared" si="4"/>
        <v>176998.23</v>
      </c>
      <c r="F235" s="38">
        <f>'Инвентаризация на 01.05.17'!E656</f>
        <v>176998.23</v>
      </c>
      <c r="G235" s="38"/>
      <c r="H235" s="38"/>
      <c r="I235" s="38"/>
      <c r="J235" s="38"/>
      <c r="K235" s="38"/>
    </row>
    <row r="236" spans="1:11" x14ac:dyDescent="0.25">
      <c r="A236" s="140">
        <v>230</v>
      </c>
      <c r="B236" s="141" t="s">
        <v>14</v>
      </c>
      <c r="C236" s="142" t="s">
        <v>45</v>
      </c>
      <c r="D236" s="143" t="s">
        <v>929</v>
      </c>
      <c r="E236" s="37">
        <f t="shared" si="4"/>
        <v>508816.23</v>
      </c>
      <c r="F236" s="38">
        <f>'Инвентаризация на 01.05.17'!E660</f>
        <v>508816.23</v>
      </c>
      <c r="G236" s="38"/>
      <c r="H236" s="38"/>
      <c r="I236" s="38"/>
      <c r="J236" s="38"/>
      <c r="K236" s="38"/>
    </row>
    <row r="237" spans="1:11" x14ac:dyDescent="0.25">
      <c r="A237" s="140"/>
      <c r="B237" s="141"/>
      <c r="C237" s="142"/>
      <c r="D237" s="143"/>
      <c r="E237" s="37">
        <f t="shared" si="4"/>
        <v>0</v>
      </c>
      <c r="F237" s="38"/>
      <c r="G237" s="38"/>
      <c r="H237" s="38"/>
      <c r="I237" s="38"/>
      <c r="J237" s="38"/>
      <c r="K237" s="38"/>
    </row>
    <row r="238" spans="1:11" x14ac:dyDescent="0.25">
      <c r="A238" s="207" t="s">
        <v>381</v>
      </c>
      <c r="B238" s="208"/>
      <c r="C238" s="208"/>
      <c r="D238" s="209"/>
      <c r="E238" s="37">
        <f>SUM(E6:E237)</f>
        <v>160327409.21400017</v>
      </c>
      <c r="F238" s="37">
        <f>SUM(F6:F237)</f>
        <v>49934178.379999988</v>
      </c>
      <c r="G238" s="37">
        <f>SUM(G6:G237)</f>
        <v>110393230.83400005</v>
      </c>
      <c r="H238" s="37">
        <f>SUM(H6:H145)</f>
        <v>0</v>
      </c>
      <c r="I238" s="37">
        <f>SUM(I6:I145)</f>
        <v>0</v>
      </c>
      <c r="J238" s="37">
        <f>SUM(J6:J145)</f>
        <v>0</v>
      </c>
      <c r="K238" s="37">
        <f>SUM(K6:K145)</f>
        <v>0</v>
      </c>
    </row>
    <row r="239" spans="1:11" x14ac:dyDescent="0.25">
      <c r="E239" s="36"/>
      <c r="G239" s="161"/>
    </row>
    <row r="240" spans="1:11" x14ac:dyDescent="0.25">
      <c r="E240" s="36">
        <f>E238-'Инвентаризация на 01.05.17'!E680</f>
        <v>0</v>
      </c>
      <c r="G240" s="117"/>
    </row>
    <row r="241" spans="5:5" x14ac:dyDescent="0.25">
      <c r="E241" s="123"/>
    </row>
  </sheetData>
  <autoFilter ref="A5:P238"/>
  <mergeCells count="1">
    <mergeCell ref="A238:D238"/>
  </mergeCells>
  <pageMargins left="0.7" right="0.7" top="0.75" bottom="0.75" header="0.3" footer="0.3"/>
  <pageSetup paperSize="9" scale="64" fitToHeight="0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233"/>
  <sheetViews>
    <sheetView topLeftCell="A196" workbookViewId="0">
      <selection activeCell="D37" sqref="D37"/>
    </sheetView>
  </sheetViews>
  <sheetFormatPr defaultRowHeight="15" x14ac:dyDescent="0.25"/>
  <cols>
    <col min="1" max="1" width="9.140625" style="33"/>
    <col min="2" max="2" width="19.85546875" customWidth="1"/>
    <col min="3" max="3" width="29.140625" customWidth="1"/>
    <col min="4" max="4" width="22.42578125" customWidth="1"/>
    <col min="5" max="5" width="23.140625" style="30" customWidth="1"/>
    <col min="6" max="6" width="15.7109375" customWidth="1"/>
    <col min="7" max="7" width="16.7109375" bestFit="1" customWidth="1"/>
    <col min="8" max="8" width="0.140625" hidden="1" customWidth="1"/>
    <col min="9" max="10" width="15.7109375" hidden="1" customWidth="1"/>
    <col min="11" max="11" width="4.5703125" hidden="1" customWidth="1"/>
    <col min="12" max="12" width="4" customWidth="1"/>
    <col min="13" max="13" width="6.7109375" customWidth="1"/>
    <col min="15" max="15" width="6.140625" customWidth="1"/>
    <col min="16" max="16" width="77.28515625" customWidth="1"/>
  </cols>
  <sheetData>
    <row r="2" spans="1:11" ht="18.75" x14ac:dyDescent="0.3">
      <c r="A2" s="35" t="s">
        <v>523</v>
      </c>
    </row>
    <row r="3" spans="1:11" x14ac:dyDescent="0.25">
      <c r="A3" s="85" t="s">
        <v>2202</v>
      </c>
    </row>
    <row r="5" spans="1:11" ht="30" x14ac:dyDescent="0.25">
      <c r="A5" s="34" t="s">
        <v>524</v>
      </c>
      <c r="B5" s="26" t="s">
        <v>8</v>
      </c>
      <c r="C5" s="26" t="s">
        <v>525</v>
      </c>
      <c r="D5" s="26" t="s">
        <v>526</v>
      </c>
      <c r="E5" s="32" t="s">
        <v>529</v>
      </c>
      <c r="F5" s="31" t="s">
        <v>527</v>
      </c>
      <c r="G5" s="31" t="s">
        <v>528</v>
      </c>
      <c r="H5" s="31" t="s">
        <v>528</v>
      </c>
      <c r="I5" s="31" t="s">
        <v>528</v>
      </c>
      <c r="J5" s="31" t="s">
        <v>528</v>
      </c>
      <c r="K5" s="31" t="s">
        <v>528</v>
      </c>
    </row>
    <row r="6" spans="1:11" x14ac:dyDescent="0.25">
      <c r="A6" s="34">
        <v>1</v>
      </c>
      <c r="B6" s="26" t="str">
        <f>'Инвентаризация на 01.07.16'!L6</f>
        <v>г.Новосибирск</v>
      </c>
      <c r="C6" s="28" t="str">
        <f>'Инвентаризация на 01.07.16'!M6</f>
        <v>Кропоткина</v>
      </c>
      <c r="D6" s="29" t="str">
        <f>'Инвентаризация на 01.07.16'!N6</f>
        <v>136</v>
      </c>
      <c r="E6" s="37">
        <f>F6+G6</f>
        <v>2656616</v>
      </c>
      <c r="F6" s="38">
        <f>'Инвентаризация на 01.07.16'!E6+'Инвентаризация на 01.07.16'!E14+'Инвентаризация на 01.07.16'!E41+'Инвентаризация на 01.07.16'!E70</f>
        <v>619502.13</v>
      </c>
      <c r="G6" s="38">
        <f>'Инвентаризация на 01.07.16'!E13+'Инвентаризация на 01.07.16'!E60+'Инвентаризация на 01.07.16'!E86+'Инвентаризация на 01.07.16'!E89+'Инвентаризация на 01.08.16'!E286+'Инвентаризация на 01.10.16 '!E395</f>
        <v>2037113.87</v>
      </c>
      <c r="H6" s="38"/>
      <c r="I6" s="38"/>
      <c r="J6" s="38"/>
      <c r="K6" s="38"/>
    </row>
    <row r="7" spans="1:11" x14ac:dyDescent="0.25">
      <c r="A7" s="34">
        <f>A6+1</f>
        <v>2</v>
      </c>
      <c r="B7" s="26" t="s">
        <v>14</v>
      </c>
      <c r="C7" s="28" t="s">
        <v>1033</v>
      </c>
      <c r="D7" s="29" t="str">
        <f>'Инвентаризация на 01.07.16'!N7</f>
        <v>69а</v>
      </c>
      <c r="E7" s="37">
        <f t="shared" ref="E7:E70" si="0">F7+G7</f>
        <v>582487.51</v>
      </c>
      <c r="F7" s="38">
        <f>'Инвентаризация на 01.07.16'!E7+'Инвентаризация на 01.12.16 '!E282</f>
        <v>248510.59999999998</v>
      </c>
      <c r="G7" s="38">
        <f>'Инвентаризация на 01.12.16 '!E490+'Инвентаризация на 01.02.17 '!E496</f>
        <v>333976.91000000003</v>
      </c>
      <c r="H7" s="38"/>
      <c r="I7" s="38"/>
      <c r="J7" s="38"/>
      <c r="K7" s="38"/>
    </row>
    <row r="8" spans="1:11" x14ac:dyDescent="0.25">
      <c r="A8" s="34">
        <f>A7+1</f>
        <v>3</v>
      </c>
      <c r="B8" s="26" t="s">
        <v>27</v>
      </c>
      <c r="C8" s="28" t="str">
        <f>'Инвентаризация на 01.07.16'!M10</f>
        <v>Островского</v>
      </c>
      <c r="D8" s="29" t="str">
        <f>'Инвентаризация на 01.07.16'!N9</f>
        <v>64</v>
      </c>
      <c r="E8" s="37">
        <f t="shared" si="0"/>
        <v>407009.33999999997</v>
      </c>
      <c r="F8" s="38">
        <f>'Инвентаризация на 01.07.16'!E8+'Инвентаризация на 01.07.16'!E9+'Инвентаризация на 01.07.16'!E10+'Инвентаризация на 01.07.16'!E11+'Инвентаризация на 01.07.16'!E12</f>
        <v>122102.8</v>
      </c>
      <c r="G8" s="38">
        <f>'Инвентаризация на 01.07.16'!E22+'Инвентаризация на 01.07.16'!E23+'Инвентаризация на 01.07.16'!E24+'Инвентаризация на 01.07.16'!E30+'Инвентаризация на 01.07.16'!E33</f>
        <v>284906.53999999998</v>
      </c>
      <c r="H8" s="38"/>
      <c r="I8" s="38"/>
      <c r="J8" s="38"/>
      <c r="K8" s="38"/>
    </row>
    <row r="9" spans="1:11" x14ac:dyDescent="0.25">
      <c r="A9" s="34">
        <f t="shared" ref="A9:A72" si="1">A8+1</f>
        <v>4</v>
      </c>
      <c r="B9" s="26" t="s">
        <v>14</v>
      </c>
      <c r="C9" s="28" t="str">
        <f>'Инвентаризация на 01.07.16'!M15</f>
        <v>Высоцкого</v>
      </c>
      <c r="D9" s="29" t="str">
        <f>'Инвентаризация на 01.07.16'!N15</f>
        <v>41</v>
      </c>
      <c r="E9" s="37">
        <f t="shared" si="0"/>
        <v>459664</v>
      </c>
      <c r="F9" s="38">
        <f>'Инвентаризация на 01.07.16'!E15</f>
        <v>137899.20000000001</v>
      </c>
      <c r="G9" s="38">
        <f>'Инвентаризация на 01.07.16'!E53+'Инвентаризация на 01.07.16'!E105</f>
        <v>321764.8</v>
      </c>
      <c r="H9" s="38"/>
      <c r="I9" s="38"/>
      <c r="J9" s="38"/>
      <c r="K9" s="38"/>
    </row>
    <row r="10" spans="1:11" x14ac:dyDescent="0.25">
      <c r="A10" s="34">
        <f t="shared" si="1"/>
        <v>5</v>
      </c>
      <c r="B10" s="26" t="s">
        <v>14</v>
      </c>
      <c r="C10" s="28" t="str">
        <f>'Инвентаризация на 01.07.16'!M16</f>
        <v>Иванова</v>
      </c>
      <c r="D10" s="29" t="str">
        <f>'Инвентаризация на 01.07.16'!N16</f>
        <v>28а</v>
      </c>
      <c r="E10" s="37">
        <f t="shared" si="0"/>
        <v>271580.14999999997</v>
      </c>
      <c r="F10" s="38">
        <f>'Инвентаризация на 01.07.16'!E16</f>
        <v>81474.039999999994</v>
      </c>
      <c r="G10" s="38">
        <f>'Инвентаризация на 01.07.16'!E27</f>
        <v>190106.11</v>
      </c>
      <c r="H10" s="38"/>
      <c r="I10" s="38"/>
      <c r="J10" s="38"/>
      <c r="K10" s="38"/>
    </row>
    <row r="11" spans="1:11" x14ac:dyDescent="0.25">
      <c r="A11" s="34">
        <f t="shared" si="1"/>
        <v>6</v>
      </c>
      <c r="B11" s="26" t="s">
        <v>14</v>
      </c>
      <c r="C11" s="28" t="str">
        <f>'Инвентаризация на 01.07.16'!M17</f>
        <v>Петухова</v>
      </c>
      <c r="D11" s="29" t="str">
        <f>'Инвентаризация на 01.07.16'!N17</f>
        <v>46</v>
      </c>
      <c r="E11" s="37">
        <f t="shared" si="0"/>
        <v>337695</v>
      </c>
      <c r="F11" s="38">
        <f>'Инвентаризация на 01.07.16'!E17</f>
        <v>44308.5</v>
      </c>
      <c r="G11" s="38">
        <f>'Инвентаризация на 01.07.16'!E91+'Инвентаризация на 01.07.16'!E200+'Инвентаризация на 01.08.16'!E258</f>
        <v>293386.5</v>
      </c>
      <c r="H11" s="38"/>
      <c r="I11" s="38"/>
      <c r="J11" s="38"/>
      <c r="K11" s="38"/>
    </row>
    <row r="12" spans="1:11" x14ac:dyDescent="0.25">
      <c r="A12" s="34">
        <f t="shared" si="1"/>
        <v>7</v>
      </c>
      <c r="B12" s="26" t="s">
        <v>14</v>
      </c>
      <c r="C12" s="28" t="str">
        <f>'Инвентаризация на 01.07.16'!M18</f>
        <v>Федосеева</v>
      </c>
      <c r="D12" s="29" t="str">
        <f>'Инвентаризация на 01.07.16'!N18</f>
        <v>1</v>
      </c>
      <c r="E12" s="37">
        <f t="shared" si="0"/>
        <v>1807703.3599999999</v>
      </c>
      <c r="F12" s="38">
        <f>'Инвентаризация на 01.07.16'!E18+'Инвентаризация на 01.07.16'!E44</f>
        <v>314880.52</v>
      </c>
      <c r="G12" s="38">
        <f>'Инвентаризация на 01.07.16'!E26+'Инвентаризация на 01.07.16'!E110+'Инвентаризация на 01.07.16'!E197+'Инвентаризация на 01.08.16'!E265+'Инвентаризация на 01.12.16 '!E417</f>
        <v>1492822.8399999999</v>
      </c>
      <c r="H12" s="38"/>
      <c r="I12" s="38"/>
      <c r="J12" s="38"/>
      <c r="K12" s="38"/>
    </row>
    <row r="13" spans="1:11" x14ac:dyDescent="0.25">
      <c r="A13" s="34">
        <f t="shared" si="1"/>
        <v>8</v>
      </c>
      <c r="B13" s="26" t="s">
        <v>14</v>
      </c>
      <c r="C13" s="28" t="str">
        <f>'Инвентаризация на 01.07.16'!M19</f>
        <v>Полякова</v>
      </c>
      <c r="D13" s="29" t="str">
        <f>'Инвентаризация на 01.07.16'!N19</f>
        <v>3</v>
      </c>
      <c r="E13" s="37">
        <f t="shared" si="0"/>
        <v>199140</v>
      </c>
      <c r="F13" s="38">
        <f>'Инвентаризация на 01.07.16'!E19</f>
        <v>59742</v>
      </c>
      <c r="G13" s="38">
        <f>'Инвентаризация на 01.07.16'!E28</f>
        <v>139398</v>
      </c>
      <c r="H13" s="38"/>
      <c r="I13" s="38"/>
      <c r="J13" s="38"/>
      <c r="K13" s="38"/>
    </row>
    <row r="14" spans="1:11" x14ac:dyDescent="0.25">
      <c r="A14" s="34">
        <f t="shared" si="1"/>
        <v>9</v>
      </c>
      <c r="B14" s="26" t="s">
        <v>14</v>
      </c>
      <c r="C14" s="28" t="str">
        <f>'Инвентаризация на 01.07.16'!M20</f>
        <v>Бориса Богаткова</v>
      </c>
      <c r="D14" s="29" t="str">
        <f>'Инвентаризация на 01.07.16'!N20</f>
        <v>194/2</v>
      </c>
      <c r="E14" s="37">
        <f t="shared" si="0"/>
        <v>1790378.3939999999</v>
      </c>
      <c r="F14" s="38">
        <f>'Инвентаризация на 01.07.16'!E20+'Инвентаризация на 01.07.16'!E35+'Инвентаризация на 01.04.17 '!E628</f>
        <v>1350946.18</v>
      </c>
      <c r="G14" s="38">
        <f>'Инвентаризация на 01.07.16'!E107+'Инвентаризация на 01.07.16'!E151</f>
        <v>439432.21400000004</v>
      </c>
      <c r="H14" s="38"/>
      <c r="I14" s="38"/>
      <c r="J14" s="38"/>
      <c r="K14" s="38"/>
    </row>
    <row r="15" spans="1:11" x14ac:dyDescent="0.25">
      <c r="A15" s="34">
        <f t="shared" si="1"/>
        <v>10</v>
      </c>
      <c r="B15" s="26" t="s">
        <v>14</v>
      </c>
      <c r="C15" s="26" t="str">
        <f>'Инвентаризация на 01.07.16'!M21</f>
        <v xml:space="preserve">3 Интернационала </v>
      </c>
      <c r="D15" s="29" t="str">
        <f>'Инвентаризация на 01.07.16'!N21</f>
        <v>23</v>
      </c>
      <c r="E15" s="37">
        <f t="shared" si="0"/>
        <v>304947.40000000002</v>
      </c>
      <c r="F15" s="38">
        <f>'Инвентаризация на 01.07.16'!E21</f>
        <v>95086.17</v>
      </c>
      <c r="G15" s="38">
        <f>'Инвентаризация на 01.07.16'!E34+'Инвентаризация на 01.07.16'!E58</f>
        <v>209861.23</v>
      </c>
      <c r="H15" s="38"/>
      <c r="I15" s="38"/>
      <c r="J15" s="38"/>
      <c r="K15" s="38"/>
    </row>
    <row r="16" spans="1:11" x14ac:dyDescent="0.25">
      <c r="A16" s="34">
        <f t="shared" si="1"/>
        <v>11</v>
      </c>
      <c r="B16" s="26" t="s">
        <v>14</v>
      </c>
      <c r="C16" s="28" t="str">
        <f>'Инвентаризация на 01.07.16'!M25</f>
        <v>25 лет Октября</v>
      </c>
      <c r="D16" s="29" t="str">
        <f>'Инвентаризация на 01.07.16'!N25</f>
        <v>16</v>
      </c>
      <c r="E16" s="37">
        <f t="shared" si="0"/>
        <v>714000</v>
      </c>
      <c r="F16" s="38">
        <f>'Инвентаризация на 01.07.16'!E25</f>
        <v>210000</v>
      </c>
      <c r="G16" s="38">
        <f>'Инвентаризация на 01.07.16'!E54</f>
        <v>504000</v>
      </c>
      <c r="H16" s="38"/>
      <c r="I16" s="38"/>
      <c r="J16" s="38"/>
      <c r="K16" s="38"/>
    </row>
    <row r="17" spans="1:11" x14ac:dyDescent="0.25">
      <c r="A17" s="34">
        <f t="shared" si="1"/>
        <v>12</v>
      </c>
      <c r="B17" s="26" t="s">
        <v>14</v>
      </c>
      <c r="C17" s="28" t="str">
        <f>'Инвентаризация на 01.07.16'!M29</f>
        <v>Немировича-Данченко</v>
      </c>
      <c r="D17" s="29" t="str">
        <f>'Инвентаризация на 01.07.16'!N29</f>
        <v>28/5</v>
      </c>
      <c r="E17" s="37">
        <f t="shared" si="0"/>
        <v>1812387.04</v>
      </c>
      <c r="F17" s="38">
        <f>'Инвентаризация на 01.07.16'!E29</f>
        <v>566705.53</v>
      </c>
      <c r="G17" s="38">
        <f>'Инвентаризация на 01.08.16'!E57+'Инвентаризация на 01.08.16'!E108+'Инвентаризация на 01.08.16'!E139+'Инвентаризация на 01.08.16'!E170+'Инвентаризация на 01.08.16'!E195+'Инвентаризация на 01.08.16'!E203+'Инвентаризация на 01.08.16'!E259+'Инвентаризация на 01.10.16 '!E378+'Инвентаризация на 01.12.16 '!E438+'Инвентаризация на 01.12.16 '!E465+'Инвентаризация на 01.12.16 '!E483+'Инвентаризация на 01.02.17 '!E525+'Инвентаризация на 01.02.17 '!E566+'Инвентаризация на 01.03.17 '!E591</f>
        <v>1245681.51</v>
      </c>
      <c r="H17" s="38"/>
      <c r="I17" s="38"/>
      <c r="J17" s="38"/>
      <c r="K17" s="38"/>
    </row>
    <row r="18" spans="1:11" x14ac:dyDescent="0.25">
      <c r="A18" s="34">
        <f t="shared" si="1"/>
        <v>13</v>
      </c>
      <c r="B18" s="26" t="s">
        <v>14</v>
      </c>
      <c r="C18" s="28" t="str">
        <f>'Инвентаризация на 01.07.16'!M31</f>
        <v>Первомайская</v>
      </c>
      <c r="D18" s="29" t="str">
        <f>'Инвентаризация на 01.07.16'!N31</f>
        <v>118</v>
      </c>
      <c r="E18" s="37">
        <f t="shared" si="0"/>
        <v>145800</v>
      </c>
      <c r="F18" s="38">
        <f>'Инвентаризация на 01.07.16'!E31</f>
        <v>43740</v>
      </c>
      <c r="G18" s="38">
        <f>'Инвентаризация на 01.07.16'!E46</f>
        <v>102060</v>
      </c>
      <c r="H18" s="38"/>
      <c r="I18" s="38"/>
      <c r="J18" s="38"/>
      <c r="K18" s="38"/>
    </row>
    <row r="19" spans="1:11" x14ac:dyDescent="0.25">
      <c r="A19" s="34">
        <f t="shared" si="1"/>
        <v>14</v>
      </c>
      <c r="B19" s="26" t="s">
        <v>14</v>
      </c>
      <c r="C19" s="28" t="str">
        <f>'Инвентаризация на 01.07.16'!M32</f>
        <v>Бориса Богаткова</v>
      </c>
      <c r="D19" s="29" t="str">
        <f>'Инвентаризация на 01.07.16'!N32</f>
        <v>165/3</v>
      </c>
      <c r="E19" s="37">
        <f t="shared" si="0"/>
        <v>591367</v>
      </c>
      <c r="F19" s="38">
        <f>'Инвентаризация на 01.07.16'!E32</f>
        <v>177410.1</v>
      </c>
      <c r="G19" s="38">
        <f>'Инвентаризация на 01.07.16'!E69+'Инвентаризация на 01.07.16'!E104</f>
        <v>413956.9</v>
      </c>
      <c r="H19" s="38"/>
      <c r="I19" s="38"/>
      <c r="J19" s="38"/>
      <c r="K19" s="38"/>
    </row>
    <row r="20" spans="1:11" x14ac:dyDescent="0.25">
      <c r="A20" s="34">
        <f t="shared" si="1"/>
        <v>15</v>
      </c>
      <c r="B20" s="26" t="s">
        <v>14</v>
      </c>
      <c r="C20" s="28" t="str">
        <f>'Инвентаризация на 01.07.16'!M36</f>
        <v>Есенина</v>
      </c>
      <c r="D20" s="29" t="str">
        <f>'Инвентаризация на 01.07.16'!N36</f>
        <v>10/2</v>
      </c>
      <c r="E20" s="37">
        <f t="shared" si="0"/>
        <v>1041725.2200000001</v>
      </c>
      <c r="F20" s="38">
        <f>'Инвентаризация на 01.07.16'!E36+'Инвентаризация на 01.08.16'!E230</f>
        <v>220706.36</v>
      </c>
      <c r="G20" s="38">
        <f>'Инвентаризация на 01.07.16'!E103+'Инвентаризация на 01.08.16'!E231+'Инвентаризация на 01.08.16'!E307+'Инвентаризация на 01.08.16'!E308</f>
        <v>821018.8600000001</v>
      </c>
      <c r="H20" s="38"/>
      <c r="I20" s="38"/>
      <c r="J20" s="38"/>
      <c r="K20" s="38"/>
    </row>
    <row r="21" spans="1:11" x14ac:dyDescent="0.25">
      <c r="A21" s="34">
        <f t="shared" si="1"/>
        <v>16</v>
      </c>
      <c r="B21" s="26" t="s">
        <v>14</v>
      </c>
      <c r="C21" s="28" t="str">
        <f>'Инвентаризация на 01.07.16'!M38</f>
        <v>Чкалова</v>
      </c>
      <c r="D21" s="29" t="str">
        <f>'Инвентаризация на 01.07.16'!N38</f>
        <v>70/1</v>
      </c>
      <c r="E21" s="37">
        <f t="shared" si="0"/>
        <v>2669611</v>
      </c>
      <c r="F21" s="38">
        <f>'Инвентаризация на 01.07.16'!E38+'Инвентаризация на 01.07.16'!E156</f>
        <v>812794.65</v>
      </c>
      <c r="G21" s="38">
        <f>'Инвентаризация на 01.07.16'!E120+'Инвентаризация на 01.07.16'!E135+'Инвентаризация на 01.07.16'!E191+'Инвентаризация на 01.07.16'!E214+'Инвентаризация на 01.08.16'!E254+'Инвентаризация на 01.10.16 '!E354+'Инвентаризация на 01.12.16 '!E452</f>
        <v>1856816.35</v>
      </c>
      <c r="H21" s="38"/>
      <c r="I21" s="38"/>
      <c r="J21" s="38"/>
      <c r="K21" s="38"/>
    </row>
    <row r="22" spans="1:11" x14ac:dyDescent="0.25">
      <c r="A22" s="34">
        <f t="shared" si="1"/>
        <v>17</v>
      </c>
      <c r="B22" s="26" t="s">
        <v>14</v>
      </c>
      <c r="C22" s="28" t="str">
        <f>'Инвентаризация на 01.07.16'!M40</f>
        <v xml:space="preserve">Ольги Жилиной </v>
      </c>
      <c r="D22" s="29" t="str">
        <f>'Инвентаризация на 01.07.16'!N40</f>
        <v>92а</v>
      </c>
      <c r="E22" s="37">
        <f t="shared" si="0"/>
        <v>260000</v>
      </c>
      <c r="F22" s="38">
        <f>'Инвентаризация на 01.07.16'!E40</f>
        <v>50000</v>
      </c>
      <c r="G22" s="38">
        <f>'Инвентаризация на 01.07.16'!E98+'Инвентаризация на 01.07.16'!E113</f>
        <v>210000</v>
      </c>
      <c r="H22" s="38"/>
      <c r="I22" s="38"/>
      <c r="J22" s="38"/>
      <c r="K22" s="38"/>
    </row>
    <row r="23" spans="1:11" x14ac:dyDescent="0.25">
      <c r="A23" s="34">
        <f t="shared" si="1"/>
        <v>18</v>
      </c>
      <c r="B23" s="26" t="s">
        <v>14</v>
      </c>
      <c r="C23" s="28" t="str">
        <f>'Инвентаризация на 01.07.16'!M39</f>
        <v xml:space="preserve">Толбухина </v>
      </c>
      <c r="D23" s="29" t="str">
        <f>'Инвентаризация на 01.07.16'!N39</f>
        <v>25</v>
      </c>
      <c r="E23" s="37">
        <f t="shared" si="0"/>
        <v>2086473.2</v>
      </c>
      <c r="F23" s="38">
        <f>'Инвентаризация на 01.07.16'!E39+'Инвентаризация на 01.09.16 '!E311</f>
        <v>625941.96</v>
      </c>
      <c r="G23" s="38">
        <f>'Инвентаризация на 01.07.16'!E52+'Инвентаризация на 01.07.16'!E72+'Инвентаризация на 01.07.16'!E155+'Инвентаризация на 01.10.16 '!E365+'Инвентаризация на 01.12.16 '!E486</f>
        <v>1460531.24</v>
      </c>
      <c r="H23" s="38"/>
      <c r="I23" s="38"/>
      <c r="J23" s="38"/>
      <c r="K23" s="38"/>
    </row>
    <row r="24" spans="1:11" x14ac:dyDescent="0.25">
      <c r="A24" s="34">
        <f t="shared" si="1"/>
        <v>19</v>
      </c>
      <c r="B24" s="26" t="s">
        <v>14</v>
      </c>
      <c r="C24" s="28" t="str">
        <f>'Инвентаризация на 01.07.16'!M42</f>
        <v>Кирова</v>
      </c>
      <c r="D24" s="29" t="str">
        <f>'Инвентаризация на 01.07.16'!N42</f>
        <v>114</v>
      </c>
      <c r="E24" s="37">
        <f t="shared" si="0"/>
        <v>112800</v>
      </c>
      <c r="F24" s="38">
        <f>'Инвентаризация на 01.07.16'!E42</f>
        <v>33840</v>
      </c>
      <c r="G24" s="38">
        <f>'Инвентаризация на 01.07.16'!E77</f>
        <v>78960</v>
      </c>
      <c r="H24" s="38"/>
      <c r="I24" s="38"/>
      <c r="J24" s="38"/>
      <c r="K24" s="38"/>
    </row>
    <row r="25" spans="1:11" x14ac:dyDescent="0.25">
      <c r="A25" s="34">
        <f t="shared" si="1"/>
        <v>20</v>
      </c>
      <c r="B25" s="26" t="s">
        <v>14</v>
      </c>
      <c r="C25" s="28" t="str">
        <f>'Инвентаризация на 01.07.16'!M43</f>
        <v>Кирова</v>
      </c>
      <c r="D25" s="29" t="str">
        <f>'Инвентаризация на 01.07.16'!N43</f>
        <v>112</v>
      </c>
      <c r="E25" s="37">
        <f t="shared" si="0"/>
        <v>105750</v>
      </c>
      <c r="F25" s="38">
        <f>'Инвентаризация на 01.07.16'!E43</f>
        <v>31725</v>
      </c>
      <c r="G25" s="38">
        <f>'Инвентаризация на 01.07.16'!E76</f>
        <v>74025</v>
      </c>
      <c r="H25" s="38"/>
      <c r="I25" s="38"/>
      <c r="J25" s="38"/>
      <c r="K25" s="38"/>
    </row>
    <row r="26" spans="1:11" x14ac:dyDescent="0.25">
      <c r="A26" s="34">
        <f t="shared" si="1"/>
        <v>21</v>
      </c>
      <c r="B26" s="26" t="s">
        <v>27</v>
      </c>
      <c r="C26" s="28" t="str">
        <f>'Инвентаризация на 01.07.16'!M45</f>
        <v>Микрорайон</v>
      </c>
      <c r="D26" s="29" t="str">
        <f>'Инвентаризация на 01.07.16'!N45</f>
        <v>26</v>
      </c>
      <c r="E26" s="37">
        <f t="shared" si="0"/>
        <v>273611.84999999998</v>
      </c>
      <c r="F26" s="38">
        <f>'Инвентаризация на 01.07.16'!E45</f>
        <v>94408.2</v>
      </c>
      <c r="G26" s="38">
        <f>'Инвентаризация на 01.08.16'!E303+'Инвентаризация на 01.08.16'!E304+'Инвентаризация на 01.10.16 '!E368</f>
        <v>179203.65</v>
      </c>
      <c r="H26" s="38"/>
      <c r="I26" s="38"/>
      <c r="J26" s="38"/>
      <c r="K26" s="38"/>
    </row>
    <row r="27" spans="1:11" x14ac:dyDescent="0.25">
      <c r="A27" s="34">
        <f t="shared" si="1"/>
        <v>22</v>
      </c>
      <c r="B27" s="26" t="s">
        <v>14</v>
      </c>
      <c r="C27" s="28" t="str">
        <f>'Инвентаризация на 01.07.16'!M49</f>
        <v>Аэропорт</v>
      </c>
      <c r="D27" s="29" t="str">
        <f>'Инвентаризация на 01.07.16'!N49</f>
        <v>56</v>
      </c>
      <c r="E27" s="37">
        <f t="shared" si="0"/>
        <v>488286.16000000003</v>
      </c>
      <c r="F27" s="38">
        <f>'Инвентаризация на 01.07.16'!E49+'Инвентаризация на 01.07.16'!E100</f>
        <v>146485.85</v>
      </c>
      <c r="G27" s="38">
        <f>'Инвентаризация на 01.07.16'!E78+'Инвентаризация на 01.07.16'!E138</f>
        <v>341800.31</v>
      </c>
      <c r="H27" s="38"/>
      <c r="I27" s="38"/>
      <c r="J27" s="38"/>
      <c r="K27" s="38"/>
    </row>
    <row r="28" spans="1:11" x14ac:dyDescent="0.25">
      <c r="A28" s="34">
        <f t="shared" si="1"/>
        <v>23</v>
      </c>
      <c r="B28" s="26" t="s">
        <v>14</v>
      </c>
      <c r="C28" s="28" t="str">
        <f>'Инвентаризация на 01.07.16'!M47</f>
        <v>Сибирская</v>
      </c>
      <c r="D28" s="29" t="str">
        <f>'Инвентаризация на 01.07.16'!N47</f>
        <v>13</v>
      </c>
      <c r="E28" s="37">
        <f t="shared" si="0"/>
        <v>498555.9</v>
      </c>
      <c r="F28" s="38">
        <f>'Инвентаризация на 01.07.16'!E47</f>
        <v>149566.76999999999</v>
      </c>
      <c r="G28" s="38">
        <f>'Инвентаризация на 01.07.16'!E92+'Инвентаризация на 01.07.16'!E130</f>
        <v>348989.13</v>
      </c>
      <c r="H28" s="38"/>
      <c r="I28" s="38"/>
      <c r="J28" s="38"/>
      <c r="K28" s="38"/>
    </row>
    <row r="29" spans="1:11" x14ac:dyDescent="0.25">
      <c r="A29" s="34">
        <f t="shared" si="1"/>
        <v>24</v>
      </c>
      <c r="B29" s="26" t="s">
        <v>14</v>
      </c>
      <c r="C29" s="28" t="str">
        <f>'Инвентаризация на 01.07.16'!M48</f>
        <v>Челюскинцев</v>
      </c>
      <c r="D29" s="29" t="str">
        <f>'Инвентаризация на 01.07.16'!N48</f>
        <v>24</v>
      </c>
      <c r="E29" s="37">
        <f t="shared" si="0"/>
        <v>988019.12</v>
      </c>
      <c r="F29" s="38">
        <f>'Инвентаризация на 01.07.16'!E48+'Инвентаризация на 01.08.16'!E280</f>
        <v>456000</v>
      </c>
      <c r="G29" s="38">
        <f>'Инвентаризация на 01.10.16 '!E397+'Инвентаризация на 01.02.17 '!E555+'Инвентаризация на 01.04.17 '!E605</f>
        <v>532019.12</v>
      </c>
      <c r="H29" s="38"/>
      <c r="I29" s="38"/>
      <c r="J29" s="38"/>
      <c r="K29" s="38"/>
    </row>
    <row r="30" spans="1:11" x14ac:dyDescent="0.25">
      <c r="A30" s="34">
        <f t="shared" si="1"/>
        <v>25</v>
      </c>
      <c r="B30" s="26" t="s">
        <v>14</v>
      </c>
      <c r="C30" s="28" t="str">
        <f>'Инвентаризация на 01.07.16'!M51</f>
        <v>Станиславского</v>
      </c>
      <c r="D30" s="29" t="str">
        <f>'Инвентаризация на 01.07.16'!N51</f>
        <v>28/1</v>
      </c>
      <c r="E30" s="37">
        <f t="shared" si="0"/>
        <v>220000</v>
      </c>
      <c r="F30" s="38">
        <f>'Инвентаризация на 01.07.16'!E51</f>
        <v>66000</v>
      </c>
      <c r="G30" s="38">
        <f>'Инвентаризация на 01.07.16'!E90</f>
        <v>154000</v>
      </c>
      <c r="H30" s="38"/>
      <c r="I30" s="38"/>
      <c r="J30" s="38"/>
      <c r="K30" s="38"/>
    </row>
    <row r="31" spans="1:11" x14ac:dyDescent="0.25">
      <c r="A31" s="34">
        <f t="shared" si="1"/>
        <v>26</v>
      </c>
      <c r="B31" s="26" t="s">
        <v>14</v>
      </c>
      <c r="C31" s="28" t="str">
        <f>'Инвентаризация на 01.07.16'!M50</f>
        <v>Серебренниковская</v>
      </c>
      <c r="D31" s="29" t="str">
        <f>'Инвентаризация на 01.07.16'!N50</f>
        <v>4/2</v>
      </c>
      <c r="E31" s="37">
        <f t="shared" si="0"/>
        <v>342424.54</v>
      </c>
      <c r="F31" s="38">
        <f>'Инвентаризация на 01.07.16'!E50</f>
        <v>102727.36</v>
      </c>
      <c r="G31" s="38">
        <f>'Инвентаризация на 01.07.16'!E97+'Инвентаризация на 01.07.16'!E140+'Инвентаризация на 01.07.16'!E184</f>
        <v>239697.18</v>
      </c>
      <c r="H31" s="38"/>
      <c r="I31" s="38"/>
      <c r="J31" s="38"/>
      <c r="K31" s="38"/>
    </row>
    <row r="32" spans="1:11" x14ac:dyDescent="0.25">
      <c r="A32" s="34">
        <f t="shared" si="1"/>
        <v>27</v>
      </c>
      <c r="B32" s="26" t="s">
        <v>14</v>
      </c>
      <c r="C32" s="28" t="str">
        <f>'Инвентаризация на 01.07.16'!M55</f>
        <v>Бориса Богаткова</v>
      </c>
      <c r="D32" s="29" t="str">
        <f>'Инвентаризация на 01.07.16'!N55</f>
        <v>185</v>
      </c>
      <c r="E32" s="37">
        <f t="shared" si="0"/>
        <v>85596.96</v>
      </c>
      <c r="F32" s="38">
        <f>'Инвентаризация на 01.02.17 '!E527</f>
        <v>85596.96</v>
      </c>
      <c r="G32" s="38"/>
      <c r="H32" s="38"/>
      <c r="I32" s="38"/>
      <c r="J32" s="38"/>
      <c r="K32" s="38"/>
    </row>
    <row r="33" spans="1:11" x14ac:dyDescent="0.25">
      <c r="A33" s="34">
        <f t="shared" si="1"/>
        <v>28</v>
      </c>
      <c r="B33" s="26" t="s">
        <v>14</v>
      </c>
      <c r="C33" s="28" t="str">
        <f>'Инвентаризация на 01.07.16'!M56</f>
        <v>1905 года</v>
      </c>
      <c r="D33" s="29" t="str">
        <f>'Инвентаризация на 01.07.16'!N56</f>
        <v>87</v>
      </c>
      <c r="E33" s="37">
        <f t="shared" si="0"/>
        <v>1626800.75</v>
      </c>
      <c r="F33" s="38">
        <f>'Инвентаризация на 01.07.16'!E56</f>
        <v>193821.09</v>
      </c>
      <c r="G33" s="38">
        <f>'Инвентаризация на 01.07.16'!E145+'Инвентаризация на 01.08.16'!E281+'Инвентаризация на 01.12.16 '!E433+'Инвентаризация на 01.03.17 '!E596</f>
        <v>1432979.66</v>
      </c>
      <c r="H33" s="38"/>
      <c r="I33" s="38"/>
      <c r="J33" s="38"/>
      <c r="K33" s="38"/>
    </row>
    <row r="34" spans="1:11" x14ac:dyDescent="0.25">
      <c r="A34" s="34">
        <f t="shared" si="1"/>
        <v>29</v>
      </c>
      <c r="B34" s="26" t="s">
        <v>14</v>
      </c>
      <c r="C34" s="28" t="str">
        <f>'Инвентаризация на 01.07.16'!M59</f>
        <v>Полевая</v>
      </c>
      <c r="D34" s="29" t="str">
        <f>'Инвентаризация на 01.07.16'!N59</f>
        <v>14</v>
      </c>
      <c r="E34" s="37">
        <f t="shared" si="0"/>
        <v>504209.9</v>
      </c>
      <c r="F34" s="38">
        <f>'Инвентаризация на 01.07.16'!E59</f>
        <v>151262.97</v>
      </c>
      <c r="G34" s="38">
        <f>'Инвентаризация на 01.07.16'!E118</f>
        <v>352946.93</v>
      </c>
      <c r="H34" s="38"/>
      <c r="I34" s="38"/>
      <c r="J34" s="38"/>
      <c r="K34" s="38"/>
    </row>
    <row r="35" spans="1:11" x14ac:dyDescent="0.25">
      <c r="A35" s="34">
        <f t="shared" si="1"/>
        <v>30</v>
      </c>
      <c r="B35" s="26" t="s">
        <v>193</v>
      </c>
      <c r="C35" s="28" t="str">
        <f>'Инвентаризация на 01.07.16'!M61</f>
        <v>нет</v>
      </c>
      <c r="D35" s="29" t="str">
        <f>'Инвентаризация на 01.07.16'!N61</f>
        <v>28</v>
      </c>
      <c r="E35" s="37">
        <f t="shared" si="0"/>
        <v>710000</v>
      </c>
      <c r="F35" s="38">
        <f>'Инвентаризация на 01.07.16'!E61</f>
        <v>213000</v>
      </c>
      <c r="G35" s="38">
        <f>'Инвентаризация на 01.07.16'!E115</f>
        <v>497000</v>
      </c>
      <c r="H35" s="38"/>
      <c r="I35" s="38"/>
      <c r="J35" s="38"/>
      <c r="K35" s="38"/>
    </row>
    <row r="36" spans="1:11" x14ac:dyDescent="0.25">
      <c r="A36" s="34">
        <f t="shared" si="1"/>
        <v>31</v>
      </c>
      <c r="B36" s="26" t="s">
        <v>14</v>
      </c>
      <c r="C36" s="28" t="str">
        <f>'Инвентаризация на 01.07.16'!M62</f>
        <v>Кропоткина</v>
      </c>
      <c r="D36" s="29" t="str">
        <f>'Инвентаризация на 01.07.16'!N62</f>
        <v>130/1</v>
      </c>
      <c r="E36" s="37">
        <f t="shared" si="0"/>
        <v>652000</v>
      </c>
      <c r="F36" s="38">
        <f>'Инвентаризация на 01.07.16'!E62</f>
        <v>195600</v>
      </c>
      <c r="G36" s="38">
        <f>'Инвентаризация на 01.07.16'!E128</f>
        <v>456400</v>
      </c>
      <c r="H36" s="38"/>
      <c r="I36" s="38"/>
      <c r="J36" s="38"/>
      <c r="K36" s="38"/>
    </row>
    <row r="37" spans="1:11" x14ac:dyDescent="0.25">
      <c r="A37" s="34">
        <f t="shared" si="1"/>
        <v>32</v>
      </c>
      <c r="B37" s="26" t="s">
        <v>14</v>
      </c>
      <c r="C37" s="28" t="str">
        <f>'Инвентаризация на 01.07.16'!M63</f>
        <v>Нарымская</v>
      </c>
      <c r="D37" s="29" t="str">
        <f>'Инвентаризация на 01.07.16'!N63</f>
        <v>7</v>
      </c>
      <c r="E37" s="37">
        <f t="shared" si="0"/>
        <v>487981.92</v>
      </c>
      <c r="F37" s="38">
        <f>'Инвентаризация на 01.07.16'!E63</f>
        <v>146394.57</v>
      </c>
      <c r="G37" s="38">
        <f>'Инвентаризация на 01.07.16'!E85+'Инвентаризация на 01.07.16'!E174+'Инвентаризация на 01.08.16'!E266</f>
        <v>341587.35</v>
      </c>
      <c r="H37" s="38"/>
      <c r="I37" s="38"/>
      <c r="J37" s="38"/>
      <c r="K37" s="38"/>
    </row>
    <row r="38" spans="1:11" x14ac:dyDescent="0.25">
      <c r="A38" s="34">
        <f t="shared" si="1"/>
        <v>33</v>
      </c>
      <c r="B38" s="26" t="s">
        <v>14</v>
      </c>
      <c r="C38" s="28" t="str">
        <f>'Инвентаризация на 01.07.16'!M64</f>
        <v>Крылова</v>
      </c>
      <c r="D38" s="29" t="str">
        <f>'Инвентаризация на 01.07.16'!N64</f>
        <v>43а</v>
      </c>
      <c r="E38" s="37">
        <f t="shared" si="0"/>
        <v>202250</v>
      </c>
      <c r="F38" s="38">
        <f>'Инвентаризация на 01.07.16'!E64+'Инвентаризация на 01.07.16'!F64</f>
        <v>60685</v>
      </c>
      <c r="G38" s="38">
        <f>'Инвентаризация на 01.07.16'!E121+'Инвентаризация на 01.07.16'!F121</f>
        <v>141565</v>
      </c>
      <c r="H38" s="38"/>
      <c r="I38" s="38"/>
      <c r="J38" s="38"/>
      <c r="K38" s="38"/>
    </row>
    <row r="39" spans="1:11" x14ac:dyDescent="0.25">
      <c r="A39" s="34">
        <f t="shared" si="1"/>
        <v>34</v>
      </c>
      <c r="B39" s="26" t="s">
        <v>14</v>
      </c>
      <c r="C39" s="28" t="str">
        <f>'Инвентаризация на 01.07.16'!M65</f>
        <v>Полевая</v>
      </c>
      <c r="D39" s="29" t="str">
        <f>'Инвентаризация на 01.07.16'!N65</f>
        <v>10</v>
      </c>
      <c r="E39" s="37">
        <f t="shared" si="0"/>
        <v>504209.9</v>
      </c>
      <c r="F39" s="38">
        <f>'Инвентаризация на 01.07.16'!E65</f>
        <v>151262.97</v>
      </c>
      <c r="G39" s="38">
        <f>'Инвентаризация на 01.07.16'!E119</f>
        <v>352946.93</v>
      </c>
      <c r="H39" s="38"/>
      <c r="I39" s="38"/>
      <c r="J39" s="38"/>
      <c r="K39" s="38"/>
    </row>
    <row r="40" spans="1:11" x14ac:dyDescent="0.25">
      <c r="A40" s="34">
        <f t="shared" si="1"/>
        <v>35</v>
      </c>
      <c r="B40" s="26" t="s">
        <v>27</v>
      </c>
      <c r="C40" s="28" t="str">
        <f>'Инвентаризация на 01.07.16'!M66</f>
        <v>Спортивная</v>
      </c>
      <c r="D40" s="29" t="str">
        <f>'Инвентаризация на 01.07.16'!N67</f>
        <v>9</v>
      </c>
      <c r="E40" s="37">
        <f t="shared" si="0"/>
        <v>159089.14000000001</v>
      </c>
      <c r="F40" s="38">
        <f>'Инвентаризация на 01.07.16'!E66</f>
        <v>32744</v>
      </c>
      <c r="G40" s="38">
        <f>'Инвентаризация на 01.07.16'!E67+'Инвентаризация на 01.07.16'!E68</f>
        <v>126345.14</v>
      </c>
      <c r="H40" s="38"/>
      <c r="I40" s="38"/>
      <c r="J40" s="38"/>
      <c r="K40" s="38"/>
    </row>
    <row r="41" spans="1:11" x14ac:dyDescent="0.25">
      <c r="A41" s="34">
        <f t="shared" si="1"/>
        <v>36</v>
      </c>
      <c r="B41" s="26" t="s">
        <v>14</v>
      </c>
      <c r="C41" s="28" t="str">
        <f>'Инвентаризация на 01.07.16'!M71</f>
        <v xml:space="preserve">Красноярская </v>
      </c>
      <c r="D41" s="29" t="str">
        <f>'Инвентаризация на 01.07.16'!N71</f>
        <v>36</v>
      </c>
      <c r="E41" s="37">
        <f t="shared" si="0"/>
        <v>1122452.46</v>
      </c>
      <c r="F41" s="38">
        <f>'Инвентаризация на 01.07.16'!E71+'Инвентаризация на 01.04.17 '!E603</f>
        <v>338468.46</v>
      </c>
      <c r="G41" s="38">
        <f>'Инвентаризация на 01.07.16'!E109+'Инвентаризация на 01.07.16'!E137+'Инвентаризация на 01.07.16'!E171+'Инвентаризация на 01.07.16'!E194+'Инвентаризация на 01.08.16'!E220+'Инвентаризация на 01.04.17 '!E639</f>
        <v>783984</v>
      </c>
      <c r="H41" s="38"/>
      <c r="I41" s="38"/>
      <c r="J41" s="38"/>
      <c r="K41" s="38"/>
    </row>
    <row r="42" spans="1:11" x14ac:dyDescent="0.25">
      <c r="A42" s="34">
        <f t="shared" si="1"/>
        <v>37</v>
      </c>
      <c r="B42" s="26" t="s">
        <v>14</v>
      </c>
      <c r="C42" s="28" t="str">
        <f>'Инвентаризация на 01.07.16'!M73</f>
        <v>Сакко и Ванцетти</v>
      </c>
      <c r="D42" s="29" t="str">
        <f>'Инвентаризация на 01.07.16'!N73</f>
        <v>52</v>
      </c>
      <c r="E42" s="37">
        <f t="shared" si="0"/>
        <v>425457.87</v>
      </c>
      <c r="F42" s="38">
        <f>'Инвентаризация на 01.07.16'!E73+'Инвентаризация на 01.07.16'!E134</f>
        <v>127637.36</v>
      </c>
      <c r="G42" s="38">
        <f>'Инвентаризация на 01.07.16'!E106+'Инвентаризация на 01.07.16'!E152</f>
        <v>297820.51</v>
      </c>
      <c r="H42" s="38"/>
      <c r="I42" s="38"/>
      <c r="J42" s="38"/>
      <c r="K42" s="38"/>
    </row>
    <row r="43" spans="1:11" x14ac:dyDescent="0.25">
      <c r="A43" s="34">
        <f t="shared" si="1"/>
        <v>38</v>
      </c>
      <c r="B43" s="26" t="s">
        <v>14</v>
      </c>
      <c r="C43" s="28" t="str">
        <f>'Инвентаризация на 01.07.16'!M74</f>
        <v>Ветлужская</v>
      </c>
      <c r="D43" s="29" t="str">
        <f>'Инвентаризация на 01.07.16'!N74</f>
        <v>26</v>
      </c>
      <c r="E43" s="37">
        <f t="shared" si="0"/>
        <v>500720</v>
      </c>
      <c r="F43" s="38">
        <f>'Инвентаризация на 01.07.16'!E74</f>
        <v>150216</v>
      </c>
      <c r="G43" s="38">
        <f>'Инвентаризация на 01.07.16'!E114</f>
        <v>350504</v>
      </c>
      <c r="H43" s="38"/>
      <c r="I43" s="38"/>
      <c r="J43" s="38"/>
      <c r="K43" s="38"/>
    </row>
    <row r="44" spans="1:11" x14ac:dyDescent="0.25">
      <c r="A44" s="34">
        <f t="shared" si="1"/>
        <v>39</v>
      </c>
      <c r="B44" s="26" t="s">
        <v>14</v>
      </c>
      <c r="C44" s="28" t="str">
        <f>'Инвентаризация на 01.07.16'!M75</f>
        <v>1905 года</v>
      </c>
      <c r="D44" s="29" t="str">
        <f>'Инвентаризация на 01.07.16'!N75</f>
        <v>85</v>
      </c>
      <c r="E44" s="37">
        <f t="shared" si="0"/>
        <v>1351709.41</v>
      </c>
      <c r="F44" s="38">
        <f>'Инвентаризация на 01.07.16'!E75</f>
        <v>180000</v>
      </c>
      <c r="G44" s="38">
        <f>'Инвентаризация на 01.07.16'!E123+'Инвентаризация на 01.08.16'!E297+'Инвентаризация на 01.12.16 '!E447+'Инвентаризация на 01.12.16 '!E488+'Инвентаризация на 01.04.17 '!E610</f>
        <v>1171709.4099999999</v>
      </c>
      <c r="H44" s="38"/>
      <c r="I44" s="38"/>
      <c r="J44" s="38"/>
      <c r="K44" s="38"/>
    </row>
    <row r="45" spans="1:11" x14ac:dyDescent="0.25">
      <c r="A45" s="34">
        <f t="shared" si="1"/>
        <v>40</v>
      </c>
      <c r="B45" s="26" t="s">
        <v>248</v>
      </c>
      <c r="C45" s="28" t="str">
        <f>'Инвентаризация на 01.07.16'!M79</f>
        <v>Микрорайон</v>
      </c>
      <c r="D45" s="29" t="str">
        <f>'Инвентаризация на 01.07.16'!N79</f>
        <v>16</v>
      </c>
      <c r="E45" s="37">
        <f t="shared" si="0"/>
        <v>432197.89</v>
      </c>
      <c r="F45" s="38">
        <f>'Инвентаризация на 01.07.16'!E79+'Инвентаризация на 01.10.16 '!E380</f>
        <v>129659.37</v>
      </c>
      <c r="G45" s="38">
        <f>'Инвентаризация на 01.07.16'!E99+'Инвентаризация на 01.12.16 '!E412</f>
        <v>302538.52</v>
      </c>
      <c r="H45" s="38"/>
      <c r="I45" s="38"/>
      <c r="J45" s="38"/>
      <c r="K45" s="38"/>
    </row>
    <row r="46" spans="1:11" x14ac:dyDescent="0.25">
      <c r="A46" s="34">
        <f t="shared" si="1"/>
        <v>41</v>
      </c>
      <c r="B46" s="26" t="s">
        <v>14</v>
      </c>
      <c r="C46" s="28" t="str">
        <f>'Инвентаризация на 01.07.16'!M80</f>
        <v>Железнодорожная</v>
      </c>
      <c r="D46" s="29" t="str">
        <f>'Инвентаризация на 01.07.16'!N80</f>
        <v>8/1</v>
      </c>
      <c r="E46" s="37">
        <f t="shared" si="0"/>
        <v>4169786.55</v>
      </c>
      <c r="F46" s="38">
        <f>'Инвентаризация на 01.07.16'!E80+'Инвентаризация на 01.07.16'!E81</f>
        <v>375526.33999999997</v>
      </c>
      <c r="G46" s="38">
        <f>'Инвентаризация на 01.07.16'!E82+'Инвентаризация на 01.07.16'!E122+'Инвентаризация на 01.07.16'!E127+'Инвентаризация на 01.12.16 '!E400+'Инвентаризация на 01.02.17 '!E571</f>
        <v>3794260.21</v>
      </c>
      <c r="H46" s="38"/>
      <c r="I46" s="38"/>
      <c r="J46" s="38"/>
      <c r="K46" s="38"/>
    </row>
    <row r="47" spans="1:11" x14ac:dyDescent="0.25">
      <c r="A47" s="34">
        <f t="shared" si="1"/>
        <v>42</v>
      </c>
      <c r="B47" s="26" t="s">
        <v>14</v>
      </c>
      <c r="C47" s="28" t="str">
        <f>'Инвентаризация на 01.07.16'!M83</f>
        <v>Степная</v>
      </c>
      <c r="D47" s="29" t="str">
        <f>'Инвентаризация на 01.07.16'!N83</f>
        <v>55а</v>
      </c>
      <c r="E47" s="37">
        <f t="shared" si="0"/>
        <v>376253.56999999995</v>
      </c>
      <c r="F47" s="38">
        <f>'Инвентаризация на 01.07.16'!E83+'Инвентаризация на 01.12.16 '!E324</f>
        <v>152982.97999999998</v>
      </c>
      <c r="G47" s="38">
        <f>'Инвентаризация на 01.07.16'!E149+'Инвентаризация на 01.12.16 '!E462+'Инвентаризация на 01.02.17 '!E577</f>
        <v>223270.59</v>
      </c>
      <c r="H47" s="38"/>
      <c r="I47" s="38"/>
      <c r="J47" s="38"/>
      <c r="K47" s="38"/>
    </row>
    <row r="48" spans="1:11" x14ac:dyDescent="0.25">
      <c r="A48" s="34">
        <f t="shared" si="1"/>
        <v>43</v>
      </c>
      <c r="B48" s="26" t="s">
        <v>14</v>
      </c>
      <c r="C48" s="28" t="str">
        <f>'Инвентаризация на 01.07.16'!M84</f>
        <v>Бориса Богаткова</v>
      </c>
      <c r="D48" s="29" t="str">
        <f>'Инвентаризация на 01.07.16'!N84</f>
        <v>194/7</v>
      </c>
      <c r="E48" s="37">
        <f t="shared" si="0"/>
        <v>371481</v>
      </c>
      <c r="F48" s="38">
        <f>'Инвентаризация на 01.07.16'!E84</f>
        <v>71801.100000000006</v>
      </c>
      <c r="G48" s="38">
        <f>'Инвентаризация на 01.07.16'!E96+'Инвентаризация на 01.08.16'!E274+'Инвентаризация на 01.09.16 '!E337</f>
        <v>299679.89999999997</v>
      </c>
      <c r="H48" s="38"/>
      <c r="I48" s="38"/>
      <c r="J48" s="38"/>
      <c r="K48" s="38"/>
    </row>
    <row r="49" spans="1:11" x14ac:dyDescent="0.25">
      <c r="A49" s="34">
        <f t="shared" si="1"/>
        <v>44</v>
      </c>
      <c r="B49" s="26" t="s">
        <v>14</v>
      </c>
      <c r="C49" s="28" t="str">
        <f>'Инвентаризация на 01.07.16'!M87</f>
        <v>Вертковская</v>
      </c>
      <c r="D49" s="29" t="str">
        <f>'Инвентаризация на 01.07.16'!N87</f>
        <v>8/1</v>
      </c>
      <c r="E49" s="37">
        <f t="shared" si="0"/>
        <v>212528.00999999998</v>
      </c>
      <c r="F49" s="38">
        <f>'Инвентаризация на 01.07.16'!E87</f>
        <v>63758.400000000001</v>
      </c>
      <c r="G49" s="38">
        <f>'Инвентаризация на 01.07.16'!E136</f>
        <v>148769.60999999999</v>
      </c>
      <c r="H49" s="38"/>
      <c r="I49" s="38"/>
      <c r="J49" s="38"/>
      <c r="K49" s="38"/>
    </row>
    <row r="50" spans="1:11" x14ac:dyDescent="0.25">
      <c r="A50" s="34">
        <f t="shared" si="1"/>
        <v>45</v>
      </c>
      <c r="B50" s="26" t="s">
        <v>14</v>
      </c>
      <c r="C50" s="28" t="str">
        <f>'Инвентаризация на 01.07.16'!M88</f>
        <v>Молодости</v>
      </c>
      <c r="D50" s="29" t="str">
        <f>'Инвентаризация на 01.07.16'!N88</f>
        <v>24</v>
      </c>
      <c r="E50" s="37">
        <f t="shared" si="0"/>
        <v>1748072.8399999999</v>
      </c>
      <c r="F50" s="38">
        <f>'Инвентаризация на 01.07.16'!E88+'Инвентаризация на 01.07.16'!E208+'Инвентаризация на 01.02.17 '!E556</f>
        <v>733721.9</v>
      </c>
      <c r="G50" s="38">
        <f>'Инвентаризация на 01.07.16'!E126+'Инвентаризация на 01.08.16'!E264+'Инвентаризация на 01.10.16 '!E373</f>
        <v>1014350.94</v>
      </c>
      <c r="H50" s="38"/>
      <c r="I50" s="38"/>
      <c r="J50" s="38"/>
      <c r="K50" s="38"/>
    </row>
    <row r="51" spans="1:11" x14ac:dyDescent="0.25">
      <c r="A51" s="34">
        <f t="shared" si="1"/>
        <v>46</v>
      </c>
      <c r="B51" s="26" t="s">
        <v>283</v>
      </c>
      <c r="C51" s="26" t="str">
        <f>'Инвентаризация на 01.07.16'!M93</f>
        <v>нет</v>
      </c>
      <c r="D51" s="29" t="str">
        <f>'Инвентаризация на 01.07.16'!N93</f>
        <v>3</v>
      </c>
      <c r="E51" s="37">
        <f t="shared" si="0"/>
        <v>1336207.1800000002</v>
      </c>
      <c r="F51" s="38">
        <f>'Инвентаризация на 01.07.16'!E93+'Инвентаризация на 01.07.16'!E94+'Инвентаризация на 01.12.16 '!E410</f>
        <v>400862.15</v>
      </c>
      <c r="G51" s="38">
        <f>'Инвентаризация на 01.07.16'!E125+'Инвентаризация на 01.07.16'!E169+'Инвентаризация на 01.02.17 '!E557</f>
        <v>935345.03</v>
      </c>
      <c r="H51" s="38"/>
      <c r="I51" s="38"/>
      <c r="J51" s="38"/>
      <c r="K51" s="38"/>
    </row>
    <row r="52" spans="1:11" x14ac:dyDescent="0.25">
      <c r="A52" s="34">
        <f t="shared" si="1"/>
        <v>47</v>
      </c>
      <c r="B52" s="26" t="s">
        <v>14</v>
      </c>
      <c r="C52" s="28" t="str">
        <f>'Инвентаризация на 01.07.16'!M95</f>
        <v>Белинского</v>
      </c>
      <c r="D52" s="29" t="str">
        <f>'Инвентаризация на 01.07.16'!N95</f>
        <v>3</v>
      </c>
      <c r="E52" s="37">
        <f t="shared" si="0"/>
        <v>1099130</v>
      </c>
      <c r="F52" s="38">
        <f>'Инвентаризация на 01.07.16'!E95</f>
        <v>329739</v>
      </c>
      <c r="G52" s="38">
        <f>'Инвентаризация на 01.07.16'!E132</f>
        <v>769391</v>
      </c>
      <c r="H52" s="38"/>
      <c r="I52" s="38"/>
      <c r="J52" s="38"/>
      <c r="K52" s="38"/>
    </row>
    <row r="53" spans="1:11" x14ac:dyDescent="0.25">
      <c r="A53" s="34">
        <f t="shared" si="1"/>
        <v>48</v>
      </c>
      <c r="B53" s="26" t="s">
        <v>14</v>
      </c>
      <c r="C53" s="28" t="str">
        <f>'Инвентаризация на 01.07.16'!M101</f>
        <v>Кропоткина</v>
      </c>
      <c r="D53" s="29" t="str">
        <f>'Инвентаризация на 01.07.16'!N101</f>
        <v>104</v>
      </c>
      <c r="E53" s="37">
        <f t="shared" si="0"/>
        <v>277509.87</v>
      </c>
      <c r="F53" s="38">
        <f>'Инвентаризация на 01.07.16'!E101</f>
        <v>83252.960000000006</v>
      </c>
      <c r="G53" s="38">
        <f>'Инвентаризация на 01.07.16'!E133</f>
        <v>194256.91</v>
      </c>
      <c r="H53" s="38"/>
      <c r="I53" s="38"/>
      <c r="J53" s="38"/>
      <c r="K53" s="38"/>
    </row>
    <row r="54" spans="1:11" x14ac:dyDescent="0.25">
      <c r="A54" s="34">
        <f t="shared" si="1"/>
        <v>49</v>
      </c>
      <c r="B54" s="26" t="s">
        <v>27</v>
      </c>
      <c r="C54" s="28" t="str">
        <f>'Инвентаризация на 01.07.16'!M102</f>
        <v>Павлова</v>
      </c>
      <c r="D54" s="29" t="str">
        <f>'Инвентаризация на 01.07.16'!N102</f>
        <v>4/1</v>
      </c>
      <c r="E54" s="37">
        <f t="shared" si="0"/>
        <v>329117.33999999997</v>
      </c>
      <c r="F54" s="38">
        <f>'Инвентаризация на 01.07.16'!E102</f>
        <v>98735</v>
      </c>
      <c r="G54" s="38">
        <f>'Инвентаризация на 01.07.16'!E150</f>
        <v>230382.34</v>
      </c>
      <c r="H54" s="38"/>
      <c r="I54" s="38"/>
      <c r="J54" s="38"/>
      <c r="K54" s="38"/>
    </row>
    <row r="55" spans="1:11" x14ac:dyDescent="0.25">
      <c r="A55" s="34">
        <f t="shared" si="1"/>
        <v>50</v>
      </c>
      <c r="B55" s="26" t="s">
        <v>14</v>
      </c>
      <c r="C55" s="28" t="str">
        <f>'Инвентаризация на 01.07.16'!M112</f>
        <v>Демакова</v>
      </c>
      <c r="D55" s="29" t="str">
        <f>'Инвентаризация на 01.07.16'!N112</f>
        <v>12</v>
      </c>
      <c r="E55" s="37">
        <f t="shared" si="0"/>
        <v>600000</v>
      </c>
      <c r="F55" s="38"/>
      <c r="G55" s="38">
        <f>'Инвентаризация на 01.07.16'!E112</f>
        <v>600000</v>
      </c>
      <c r="H55" s="38"/>
      <c r="I55" s="38"/>
      <c r="J55" s="38"/>
      <c r="K55" s="38"/>
    </row>
    <row r="56" spans="1:11" x14ac:dyDescent="0.25">
      <c r="A56" s="34">
        <f t="shared" si="1"/>
        <v>51</v>
      </c>
      <c r="B56" s="26" t="s">
        <v>14</v>
      </c>
      <c r="C56" s="28" t="str">
        <f>'Инвентаризация на 01.07.16'!M111</f>
        <v>Новогодняя</v>
      </c>
      <c r="D56" s="29" t="str">
        <f>'Инвентаризация на 01.07.16'!N111</f>
        <v>34/1</v>
      </c>
      <c r="E56" s="37">
        <f t="shared" si="0"/>
        <v>250166.28</v>
      </c>
      <c r="F56" s="38">
        <f>'Инвентаризация на 01.07.16'!E111</f>
        <v>75049.88</v>
      </c>
      <c r="G56" s="38">
        <f>'Инвентаризация на 01.07.16'!E142</f>
        <v>175116.4</v>
      </c>
      <c r="H56" s="38"/>
      <c r="I56" s="38"/>
      <c r="J56" s="38"/>
      <c r="K56" s="38"/>
    </row>
    <row r="57" spans="1:11" x14ac:dyDescent="0.25">
      <c r="A57" s="34">
        <f t="shared" si="1"/>
        <v>52</v>
      </c>
      <c r="B57" s="26" t="s">
        <v>14</v>
      </c>
      <c r="C57" s="28" t="str">
        <f>'Инвентаризация на 01.07.16'!M116</f>
        <v>Бориса Богаткова</v>
      </c>
      <c r="D57" s="29" t="str">
        <f>'Инвентаризация на 01.07.16'!N116</f>
        <v>208/1</v>
      </c>
      <c r="E57" s="37">
        <f t="shared" si="0"/>
        <v>707715</v>
      </c>
      <c r="F57" s="38">
        <f>'Инвентаризация на 01.07.16'!E116+'Инвентаризация на 01.07.16'!F116</f>
        <v>212317</v>
      </c>
      <c r="G57" s="38">
        <f>'Инвентаризация на 01.07.16'!E154+'Инвентаризация на 01.07.16'!F154+'Инвентаризация на 01.07.16'!E157+'Инвентаризация на 01.07.16'!F157</f>
        <v>495398</v>
      </c>
      <c r="H57" s="38"/>
      <c r="I57" s="38"/>
      <c r="J57" s="38"/>
      <c r="K57" s="38"/>
    </row>
    <row r="58" spans="1:11" x14ac:dyDescent="0.25">
      <c r="A58" s="34">
        <f t="shared" si="1"/>
        <v>53</v>
      </c>
      <c r="B58" s="26" t="s">
        <v>14</v>
      </c>
      <c r="C58" s="28" t="str">
        <f>'Инвентаризация на 01.07.16'!M117</f>
        <v>Станиславского</v>
      </c>
      <c r="D58" s="29" t="s">
        <v>229</v>
      </c>
      <c r="E58" s="37">
        <f t="shared" si="0"/>
        <v>810374.76</v>
      </c>
      <c r="F58" s="38">
        <f>'Инвентаризация на 01.07.16'!E117</f>
        <v>450374.76</v>
      </c>
      <c r="G58" s="38">
        <f>'Инвентаризация на 01.07.16'!E176</f>
        <v>360000</v>
      </c>
      <c r="H58" s="38"/>
      <c r="I58" s="38"/>
      <c r="J58" s="38"/>
      <c r="K58" s="38"/>
    </row>
    <row r="59" spans="1:11" x14ac:dyDescent="0.25">
      <c r="A59" s="34">
        <f t="shared" si="1"/>
        <v>54</v>
      </c>
      <c r="B59" s="26" t="s">
        <v>14</v>
      </c>
      <c r="C59" s="28" t="str">
        <f>'Инвентаризация на 01.07.16'!M124</f>
        <v xml:space="preserve">пр.Дзержинского </v>
      </c>
      <c r="D59" s="29" t="s">
        <v>341</v>
      </c>
      <c r="E59" s="37">
        <f t="shared" si="0"/>
        <v>211152.03999999998</v>
      </c>
      <c r="F59" s="38">
        <f>'Инвентаризация на 01.07.16'!E124+'Инвентаризация на 01.08.16'!E238</f>
        <v>63345.61</v>
      </c>
      <c r="G59" s="38">
        <f>'Инвентаризация на 01.07.16'!E147+'Инвентаризация на 01.09.16 '!E332</f>
        <v>147806.43</v>
      </c>
      <c r="H59" s="38"/>
      <c r="I59" s="38"/>
      <c r="J59" s="38"/>
      <c r="K59" s="38"/>
    </row>
    <row r="60" spans="1:11" x14ac:dyDescent="0.25">
      <c r="A60" s="34">
        <f t="shared" si="1"/>
        <v>55</v>
      </c>
      <c r="B60" s="26" t="s">
        <v>27</v>
      </c>
      <c r="C60" s="28" t="str">
        <f>'Инвентаризация на 01.07.16'!M129</f>
        <v>Горького</v>
      </c>
      <c r="D60" s="29" t="s">
        <v>350</v>
      </c>
      <c r="E60" s="37">
        <f t="shared" si="0"/>
        <v>860078</v>
      </c>
      <c r="F60" s="38"/>
      <c r="G60" s="38">
        <f>'Инвентаризация на 01.07.16'!E129</f>
        <v>860078</v>
      </c>
      <c r="H60" s="38"/>
      <c r="I60" s="38"/>
      <c r="J60" s="38"/>
      <c r="K60" s="38"/>
    </row>
    <row r="61" spans="1:11" x14ac:dyDescent="0.25">
      <c r="A61" s="34">
        <f t="shared" si="1"/>
        <v>56</v>
      </c>
      <c r="B61" s="26" t="s">
        <v>14</v>
      </c>
      <c r="C61" s="28" t="str">
        <f>'Инвентаризация на 01.07.16'!M131</f>
        <v>Нарымская</v>
      </c>
      <c r="D61" s="29" t="s">
        <v>356</v>
      </c>
      <c r="E61" s="37">
        <f t="shared" si="0"/>
        <v>413243.89999999997</v>
      </c>
      <c r="F61" s="38">
        <f>'Инвентаризация на 01.07.16'!E131</f>
        <v>123973.17</v>
      </c>
      <c r="G61" s="38">
        <f>'Инвентаризация на 01.07.16'!E159</f>
        <v>289270.73</v>
      </c>
      <c r="H61" s="38"/>
      <c r="I61" s="38"/>
      <c r="J61" s="38"/>
      <c r="K61" s="38"/>
    </row>
    <row r="62" spans="1:11" x14ac:dyDescent="0.25">
      <c r="A62" s="34">
        <f t="shared" si="1"/>
        <v>57</v>
      </c>
      <c r="B62" s="26" t="s">
        <v>14</v>
      </c>
      <c r="C62" s="28" t="str">
        <f>'Инвентаризация на 01.07.16'!M141</f>
        <v>Бориса Богаткова</v>
      </c>
      <c r="D62" s="29" t="s">
        <v>369</v>
      </c>
      <c r="E62" s="37">
        <f t="shared" si="0"/>
        <v>718194.4</v>
      </c>
      <c r="F62" s="38">
        <f>'Инвентаризация на 01.07.16'!E141</f>
        <v>96600</v>
      </c>
      <c r="G62" s="38">
        <f>'Инвентаризация на 01.07.16'!E161+'Инвентаризация на 01.10.16 '!E346</f>
        <v>621594.4</v>
      </c>
      <c r="H62" s="38"/>
      <c r="I62" s="38"/>
      <c r="J62" s="38"/>
      <c r="K62" s="38"/>
    </row>
    <row r="63" spans="1:11" x14ac:dyDescent="0.25">
      <c r="A63" s="34">
        <f t="shared" si="1"/>
        <v>58</v>
      </c>
      <c r="B63" s="26" t="s">
        <v>14</v>
      </c>
      <c r="C63" s="28" t="str">
        <f>'Инвентаризация на 01.07.16'!M143</f>
        <v>Трудовая</v>
      </c>
      <c r="D63" s="29" t="s">
        <v>374</v>
      </c>
      <c r="E63" s="37">
        <f t="shared" si="0"/>
        <v>412914.2</v>
      </c>
      <c r="F63" s="38">
        <f>'Инвентаризация на 01.07.16'!E143+'Инвентаризация на 01.10.16 '!E370</f>
        <v>174970.2</v>
      </c>
      <c r="G63" s="38">
        <f>'Инвентаризация на 01.07.16'!E162</f>
        <v>237944</v>
      </c>
      <c r="H63" s="38"/>
      <c r="I63" s="38"/>
      <c r="J63" s="38"/>
      <c r="K63" s="38"/>
    </row>
    <row r="64" spans="1:11" x14ac:dyDescent="0.25">
      <c r="A64" s="34">
        <f t="shared" si="1"/>
        <v>59</v>
      </c>
      <c r="B64" s="26" t="s">
        <v>14</v>
      </c>
      <c r="C64" s="28" t="str">
        <f>'Инвентаризация на 01.07.16'!M146</f>
        <v>ул.Добролюбова</v>
      </c>
      <c r="D64" s="29" t="s">
        <v>188</v>
      </c>
      <c r="E64" s="37">
        <f t="shared" si="0"/>
        <v>480708.14</v>
      </c>
      <c r="F64" s="38">
        <f>'Инвентаризация на 01.07.16'!E146</f>
        <v>144212.44</v>
      </c>
      <c r="G64" s="38">
        <f>'Инвентаризация на 01.07.16'!E173</f>
        <v>336495.7</v>
      </c>
      <c r="H64" s="38"/>
      <c r="I64" s="38"/>
      <c r="J64" s="38"/>
      <c r="K64" s="38"/>
    </row>
    <row r="65" spans="1:11" x14ac:dyDescent="0.25">
      <c r="A65" s="34">
        <f t="shared" si="1"/>
        <v>60</v>
      </c>
      <c r="B65" s="26" t="s">
        <v>14</v>
      </c>
      <c r="C65" s="28" t="str">
        <f>'Инвентаризация на 01.07.16'!M148</f>
        <v>ул.Иванова</v>
      </c>
      <c r="D65" s="29" t="s">
        <v>393</v>
      </c>
      <c r="E65" s="37">
        <f t="shared" si="0"/>
        <v>815000</v>
      </c>
      <c r="F65" s="38">
        <f>'Инвентаризация на 01.12.16 '!E404</f>
        <v>150000</v>
      </c>
      <c r="G65" s="38">
        <f>'Инвентаризация на 01.07.16'!E148+'Инвентаризация на 01.12.16 '!E489</f>
        <v>665000</v>
      </c>
      <c r="H65" s="38"/>
      <c r="I65" s="38"/>
      <c r="J65" s="38"/>
      <c r="K65" s="38"/>
    </row>
    <row r="66" spans="1:11" x14ac:dyDescent="0.25">
      <c r="A66" s="34">
        <f t="shared" si="1"/>
        <v>61</v>
      </c>
      <c r="B66" s="26" t="s">
        <v>14</v>
      </c>
      <c r="C66" s="28" t="str">
        <f>'Инвентаризация на 01.07.16'!M153</f>
        <v>ул.Вертковская</v>
      </c>
      <c r="D66" s="29" t="s">
        <v>405</v>
      </c>
      <c r="E66" s="37">
        <f t="shared" si="0"/>
        <v>700058.59</v>
      </c>
      <c r="F66" s="38">
        <f>'Инвентаризация на 01.07.16'!E153</f>
        <v>243374.85</v>
      </c>
      <c r="G66" s="38">
        <f>'Инвентаризация на 01.12.16 '!E432</f>
        <v>456683.74</v>
      </c>
      <c r="H66" s="38"/>
      <c r="I66" s="38"/>
      <c r="J66" s="38"/>
      <c r="K66" s="38"/>
    </row>
    <row r="67" spans="1:11" x14ac:dyDescent="0.25">
      <c r="A67" s="34">
        <f t="shared" si="1"/>
        <v>62</v>
      </c>
      <c r="B67" s="26" t="s">
        <v>14</v>
      </c>
      <c r="C67" s="28" t="str">
        <f>'Инвентаризация на 01.07.16'!M158</f>
        <v>Бориса Богаткова</v>
      </c>
      <c r="D67" s="29" t="s">
        <v>419</v>
      </c>
      <c r="E67" s="37">
        <f t="shared" si="0"/>
        <v>1320366.8999999999</v>
      </c>
      <c r="F67" s="38">
        <f>'Инвентаризация на 01.07.16'!E158</f>
        <v>753783.88</v>
      </c>
      <c r="G67" s="38">
        <f>'Инвентаризация на 01.09.16 '!E313+'Инвентаризация на 01.10.16 '!E353+'Инвентаризация на 01.12.16 '!E416+'Инвентаризация на 01.12.16 '!E470+'Инвентаризация на 01.02.17 '!E508</f>
        <v>566583.02</v>
      </c>
      <c r="H67" s="38"/>
      <c r="I67" s="38"/>
      <c r="J67" s="38"/>
      <c r="K67" s="38"/>
    </row>
    <row r="68" spans="1:11" x14ac:dyDescent="0.25">
      <c r="A68" s="34">
        <f t="shared" si="1"/>
        <v>63</v>
      </c>
      <c r="B68" s="26" t="s">
        <v>14</v>
      </c>
      <c r="C68" s="28" t="str">
        <f>'Инвентаризация на 01.07.16'!M160</f>
        <v xml:space="preserve">Бориса Богаткова </v>
      </c>
      <c r="D68" s="29" t="s">
        <v>425</v>
      </c>
      <c r="E68" s="37">
        <f t="shared" si="0"/>
        <v>1052166.04</v>
      </c>
      <c r="F68" s="38">
        <f>'Инвентаризация на 01.07.16'!E160</f>
        <v>179626.33</v>
      </c>
      <c r="G68" s="38">
        <f>'Инвентаризация на 01.07.16'!E190+'Инвентаризация на 01.12.16 '!E411+'Инвентаризация на 01.12.16 '!E482</f>
        <v>872539.71000000008</v>
      </c>
      <c r="H68" s="38"/>
      <c r="I68" s="38"/>
      <c r="J68" s="38"/>
      <c r="K68" s="38"/>
    </row>
    <row r="69" spans="1:11" x14ac:dyDescent="0.25">
      <c r="A69" s="34">
        <f t="shared" si="1"/>
        <v>64</v>
      </c>
      <c r="B69" s="26" t="s">
        <v>14</v>
      </c>
      <c r="C69" s="28" t="str">
        <f>'Инвентаризация на 01.07.16'!M163</f>
        <v xml:space="preserve"> ул.Лебедевского</v>
      </c>
      <c r="D69" s="29" t="s">
        <v>434</v>
      </c>
      <c r="E69" s="37">
        <f t="shared" si="0"/>
        <v>3186339.06</v>
      </c>
      <c r="F69" s="38">
        <f>'Инвентаризация на 01.12.16 '!E403+'Инвентаризация на 01.12.16 '!E413</f>
        <v>249795</v>
      </c>
      <c r="G69" s="38">
        <f>'Инвентаризация на 01.07.16'!E163+'Инвентаризация на 01.12.16 '!E493+'Инвентаризация на 01.12.16 '!E485</f>
        <v>2936544.06</v>
      </c>
      <c r="H69" s="38"/>
      <c r="I69" s="38"/>
      <c r="J69" s="38"/>
      <c r="K69" s="38"/>
    </row>
    <row r="70" spans="1:11" x14ac:dyDescent="0.25">
      <c r="A70" s="34">
        <f t="shared" si="1"/>
        <v>65</v>
      </c>
      <c r="B70" s="26" t="s">
        <v>14</v>
      </c>
      <c r="C70" s="26" t="s">
        <v>867</v>
      </c>
      <c r="D70" s="29" t="s">
        <v>439</v>
      </c>
      <c r="E70" s="37">
        <f t="shared" si="0"/>
        <v>1651600</v>
      </c>
      <c r="F70" s="38">
        <f>'Инвентаризация на 01.07.16'!E164</f>
        <v>350000</v>
      </c>
      <c r="G70" s="38">
        <f>'Инвентаризация на 01.07.16'!E188+'Инвентаризация на 01.08.16'!E216+'Инвентаризация на 01.09.16 '!E310+'Инвентаризация на 01.10.16 '!E376+'Инвентаризация на 01.12.16 '!E430+'Инвентаризация на 01.12.16 '!E494+'Инвентаризация на 01.02.17 '!E558+'Инвентаризация на 01.02.17 '!E578+'Инвентаризация на 01.04.17 '!E617</f>
        <v>1301600</v>
      </c>
      <c r="H70" s="38"/>
      <c r="I70" s="38"/>
      <c r="J70" s="38"/>
      <c r="K70" s="38"/>
    </row>
    <row r="71" spans="1:11" x14ac:dyDescent="0.25">
      <c r="A71" s="34">
        <f t="shared" si="1"/>
        <v>66</v>
      </c>
      <c r="B71" s="26" t="s">
        <v>14</v>
      </c>
      <c r="C71" s="28" t="str">
        <f>'Инвентаризация на 01.07.16'!M166</f>
        <v>ул.Молодости</v>
      </c>
      <c r="D71" s="29" t="s">
        <v>447</v>
      </c>
      <c r="E71" s="37">
        <f t="shared" ref="E71:E134" si="2">F71+G71</f>
        <v>600000</v>
      </c>
      <c r="F71" s="38"/>
      <c r="G71" s="38">
        <f>'Инвентаризация на 01.07.16'!E166+'Инвентаризация на 01.07.16'!E167+'Инвентаризация на 01.07.16'!E168</f>
        <v>600000</v>
      </c>
      <c r="H71" s="38"/>
      <c r="I71" s="38"/>
      <c r="J71" s="38"/>
      <c r="K71" s="38"/>
    </row>
    <row r="72" spans="1:11" x14ac:dyDescent="0.25">
      <c r="A72" s="34">
        <f t="shared" si="1"/>
        <v>67</v>
      </c>
      <c r="B72" s="26" t="str">
        <f>'Инвентаризация на 01.07.16'!L172</f>
        <v>с.Криводановка</v>
      </c>
      <c r="C72" s="26" t="s">
        <v>141</v>
      </c>
      <c r="D72" s="29" t="s">
        <v>458</v>
      </c>
      <c r="E72" s="37">
        <f t="shared" si="2"/>
        <v>210000</v>
      </c>
      <c r="F72" s="38">
        <f>'Инвентаризация на 01.08.16'!E172</f>
        <v>63000</v>
      </c>
      <c r="G72" s="38">
        <f>'Инвентаризация на 01.08.16'!E204</f>
        <v>147000</v>
      </c>
      <c r="H72" s="38"/>
      <c r="I72" s="38"/>
      <c r="J72" s="38"/>
      <c r="K72" s="38"/>
    </row>
    <row r="73" spans="1:11" x14ac:dyDescent="0.25">
      <c r="A73" s="34">
        <f t="shared" ref="A73:A94" si="3">A72+1</f>
        <v>68</v>
      </c>
      <c r="B73" s="26" t="s">
        <v>14</v>
      </c>
      <c r="C73" s="28" t="str">
        <f>'Инвентаризация на 01.07.16'!M175</f>
        <v>Высоцкого</v>
      </c>
      <c r="D73" s="29" t="s">
        <v>464</v>
      </c>
      <c r="E73" s="37">
        <f t="shared" si="2"/>
        <v>1949868.5699999998</v>
      </c>
      <c r="F73" s="38"/>
      <c r="G73" s="38">
        <f>'Инвентаризация на 01.07.16'!E175+'Инвентаризация на 01.04.17 '!E618</f>
        <v>1949868.5699999998</v>
      </c>
      <c r="H73" s="38"/>
      <c r="I73" s="38"/>
      <c r="J73" s="38"/>
      <c r="K73" s="38"/>
    </row>
    <row r="74" spans="1:11" x14ac:dyDescent="0.25">
      <c r="A74" s="34">
        <f t="shared" si="3"/>
        <v>69</v>
      </c>
      <c r="B74" s="26" t="s">
        <v>14</v>
      </c>
      <c r="C74" s="26" t="str">
        <f>'Инвентаризация на 01.07.16'!M178</f>
        <v>ул.Ильича</v>
      </c>
      <c r="D74" s="29">
        <v>3</v>
      </c>
      <c r="E74" s="37">
        <f t="shared" si="2"/>
        <v>373391.05</v>
      </c>
      <c r="F74" s="38">
        <f>'Инвентаризация на 01.07.16'!E178</f>
        <v>135000</v>
      </c>
      <c r="G74" s="38">
        <f>'Инвентаризация на 01.09.16 '!E316</f>
        <v>238391.05</v>
      </c>
      <c r="H74" s="38"/>
      <c r="I74" s="38"/>
      <c r="J74" s="38"/>
      <c r="K74" s="38"/>
    </row>
    <row r="75" spans="1:11" x14ac:dyDescent="0.25">
      <c r="A75" s="34">
        <f t="shared" si="3"/>
        <v>70</v>
      </c>
      <c r="B75" s="26" t="s">
        <v>14</v>
      </c>
      <c r="C75" s="26" t="str">
        <f>'Инвентаризация на 01.07.16'!M177</f>
        <v>ул.Сибиряков-Гвардейцев</v>
      </c>
      <c r="D75" s="29" t="s">
        <v>470</v>
      </c>
      <c r="E75" s="37">
        <f t="shared" si="2"/>
        <v>200010.74</v>
      </c>
      <c r="F75" s="38">
        <f>'Инвентаризация на 01.07.16'!E177</f>
        <v>60000</v>
      </c>
      <c r="G75" s="38">
        <f>'Инвентаризация на 01.07.16'!E207</f>
        <v>140010.74</v>
      </c>
      <c r="H75" s="38"/>
      <c r="I75" s="38"/>
      <c r="J75" s="38"/>
      <c r="K75" s="38"/>
    </row>
    <row r="76" spans="1:11" x14ac:dyDescent="0.25">
      <c r="A76" s="34">
        <f t="shared" si="3"/>
        <v>71</v>
      </c>
      <c r="B76" s="26" t="s">
        <v>14</v>
      </c>
      <c r="C76" s="26" t="str">
        <f>'Инвентаризация на 01.07.16'!M181</f>
        <v>Высоцкого</v>
      </c>
      <c r="D76" s="29" t="s">
        <v>61</v>
      </c>
      <c r="E76" s="37">
        <f t="shared" si="2"/>
        <v>1703650</v>
      </c>
      <c r="F76" s="38">
        <f>'Инвентаризация на 01.07.16'!E181</f>
        <v>511095</v>
      </c>
      <c r="G76" s="38">
        <f>'Инвентаризация на 01.07.16'!E193+'Инвентаризация на 01.08.16'!E218</f>
        <v>1192555</v>
      </c>
      <c r="H76" s="38"/>
      <c r="I76" s="38"/>
      <c r="J76" s="38"/>
      <c r="K76" s="38"/>
    </row>
    <row r="77" spans="1:11" x14ac:dyDescent="0.25">
      <c r="A77" s="34">
        <f t="shared" si="3"/>
        <v>72</v>
      </c>
      <c r="B77" s="26" t="s">
        <v>14</v>
      </c>
      <c r="C77" s="28" t="str">
        <f>'Инвентаризация на 01.07.16'!M183</f>
        <v>Тамбовская</v>
      </c>
      <c r="D77" s="29" t="s">
        <v>490</v>
      </c>
      <c r="E77" s="37">
        <f t="shared" si="2"/>
        <v>500938.32</v>
      </c>
      <c r="F77" s="38">
        <f>'Инвентаризация на 01.07.16'!E183</f>
        <v>150281.5</v>
      </c>
      <c r="G77" s="38">
        <f>'Инвентаризация на 01.08.16'!E251</f>
        <v>350656.82</v>
      </c>
      <c r="H77" s="38"/>
      <c r="I77" s="38"/>
      <c r="J77" s="38"/>
      <c r="K77" s="38"/>
    </row>
    <row r="78" spans="1:11" x14ac:dyDescent="0.25">
      <c r="A78" s="34">
        <f t="shared" si="3"/>
        <v>73</v>
      </c>
      <c r="B78" s="26" t="s">
        <v>14</v>
      </c>
      <c r="C78" s="26" t="str">
        <f>'Инвентаризация на 01.07.16'!M180</f>
        <v>Некрасова</v>
      </c>
      <c r="D78" s="29" t="s">
        <v>722</v>
      </c>
      <c r="E78" s="37">
        <f t="shared" si="2"/>
        <v>1128606.96</v>
      </c>
      <c r="F78" s="38">
        <f>'Инвентаризация на 01.07.16'!E180</f>
        <v>338211.25</v>
      </c>
      <c r="G78" s="38">
        <f>'Инвентаризация на 01.08.16'!E239+'Инвентаризация на 01.09.16 '!E320+'Инвентаризация на 01.10.16 '!E389+'Инвентаризация на 01.02.17 '!E539+'Инвентаризация на 01.04.17 '!E637</f>
        <v>790395.71000000008</v>
      </c>
      <c r="H78" s="38"/>
      <c r="I78" s="38"/>
      <c r="J78" s="38"/>
      <c r="K78" s="38"/>
    </row>
    <row r="79" spans="1:11" x14ac:dyDescent="0.25">
      <c r="A79" s="34">
        <f t="shared" si="3"/>
        <v>74</v>
      </c>
      <c r="B79" s="26" t="s">
        <v>14</v>
      </c>
      <c r="C79" s="28" t="str">
        <f>'Инвентаризация на 01.07.16'!M182</f>
        <v>Березовая</v>
      </c>
      <c r="D79" s="29" t="s">
        <v>487</v>
      </c>
      <c r="E79" s="37">
        <f t="shared" si="2"/>
        <v>219818</v>
      </c>
      <c r="F79" s="38">
        <f>'Инвентаризация на 01.07.16'!E182</f>
        <v>65945.399999999994</v>
      </c>
      <c r="G79" s="38">
        <f>'Инвентаризация на 01.08.16'!E229</f>
        <v>153872.6</v>
      </c>
      <c r="H79" s="38"/>
      <c r="I79" s="38"/>
      <c r="J79" s="38"/>
      <c r="K79" s="38"/>
    </row>
    <row r="80" spans="1:11" x14ac:dyDescent="0.25">
      <c r="A80" s="34">
        <f t="shared" si="3"/>
        <v>75</v>
      </c>
      <c r="B80" s="26" t="s">
        <v>14</v>
      </c>
      <c r="C80" s="28" t="str">
        <f>'Инвентаризация на 01.07.16'!M185</f>
        <v>ул.Петухова</v>
      </c>
      <c r="D80" s="29" t="s">
        <v>497</v>
      </c>
      <c r="E80" s="37">
        <f t="shared" si="2"/>
        <v>741556.84</v>
      </c>
      <c r="F80" s="38"/>
      <c r="G80" s="38">
        <f>'Инвентаризация на 01.07.16'!E185+'Инвентаризация на 01.02.17 '!E580+'Инвентаризация на 01.04.17 '!E632</f>
        <v>741556.84</v>
      </c>
      <c r="H80" s="38"/>
      <c r="I80" s="38"/>
      <c r="J80" s="38"/>
      <c r="K80" s="38"/>
    </row>
    <row r="81" spans="1:11" x14ac:dyDescent="0.25">
      <c r="A81" s="34">
        <f t="shared" si="3"/>
        <v>76</v>
      </c>
      <c r="B81" s="26" t="s">
        <v>14</v>
      </c>
      <c r="C81" s="28" t="str">
        <f>'Инвентаризация на 01.07.16'!M189</f>
        <v>Красноярская</v>
      </c>
      <c r="D81" s="29" t="s">
        <v>510</v>
      </c>
      <c r="E81" s="37">
        <f t="shared" si="2"/>
        <v>510000</v>
      </c>
      <c r="F81" s="38">
        <f>'Инвентаризация на 01.07.16'!E189</f>
        <v>153000</v>
      </c>
      <c r="G81" s="38">
        <f>'Инвентаризация на 01.07.16'!E205+'Инвентаризация на 01.07.16'!E206</f>
        <v>357000</v>
      </c>
      <c r="H81" s="38"/>
      <c r="I81" s="38"/>
      <c r="J81" s="38"/>
      <c r="K81" s="38"/>
    </row>
    <row r="82" spans="1:11" x14ac:dyDescent="0.25">
      <c r="A82" s="34">
        <f t="shared" si="3"/>
        <v>77</v>
      </c>
      <c r="B82" s="26" t="str">
        <f>'Инвентаризация на 01.07.16'!L186</f>
        <v>с.Криводановка</v>
      </c>
      <c r="C82" s="28" t="s">
        <v>933</v>
      </c>
      <c r="D82" s="29" t="s">
        <v>501</v>
      </c>
      <c r="E82" s="37">
        <f t="shared" si="2"/>
        <v>210000</v>
      </c>
      <c r="F82" s="38">
        <f>'Инвентаризация на 01.07.16'!E186</f>
        <v>63000</v>
      </c>
      <c r="G82" s="38">
        <f>'Инвентаризация на 01.10.16 '!E369</f>
        <v>147000</v>
      </c>
      <c r="H82" s="38"/>
      <c r="I82" s="38"/>
      <c r="J82" s="38"/>
      <c r="K82" s="38"/>
    </row>
    <row r="83" spans="1:11" x14ac:dyDescent="0.25">
      <c r="A83" s="34">
        <f t="shared" si="3"/>
        <v>78</v>
      </c>
      <c r="B83" s="26" t="s">
        <v>14</v>
      </c>
      <c r="C83" s="28" t="str">
        <f>'Инвентаризация на 01.07.16'!M187</f>
        <v>Есенина</v>
      </c>
      <c r="D83" s="29" t="s">
        <v>121</v>
      </c>
      <c r="E83" s="37">
        <f t="shared" si="2"/>
        <v>81151.88</v>
      </c>
      <c r="F83" s="38">
        <f>'Инвентаризация на 01.07.16'!E187</f>
        <v>24345.56</v>
      </c>
      <c r="G83" s="38">
        <f>'Инвентаризация на 01.08.16'!E237</f>
        <v>56806.32</v>
      </c>
      <c r="H83" s="38"/>
      <c r="I83" s="38"/>
      <c r="J83" s="38"/>
      <c r="K83" s="38"/>
    </row>
    <row r="84" spans="1:11" x14ac:dyDescent="0.25">
      <c r="A84" s="34">
        <f t="shared" si="3"/>
        <v>79</v>
      </c>
      <c r="B84" s="26" t="s">
        <v>14</v>
      </c>
      <c r="C84" s="28" t="str">
        <f>'Инвентаризация на 01.07.16'!M192</f>
        <v>Адриена Лежена</v>
      </c>
      <c r="D84" s="29" t="s">
        <v>464</v>
      </c>
      <c r="E84" s="37">
        <f t="shared" si="2"/>
        <v>1364734.13</v>
      </c>
      <c r="F84" s="38">
        <f>'Инвентаризация на 01.07.16'!E192+'Инвентаризация на 01.03.17 '!E601</f>
        <v>654989.5</v>
      </c>
      <c r="G84" s="38">
        <f>'Инвентаризация на 01.08.16'!E234</f>
        <v>709744.63</v>
      </c>
      <c r="H84" s="38"/>
      <c r="I84" s="38"/>
      <c r="J84" s="38"/>
      <c r="K84" s="38"/>
    </row>
    <row r="85" spans="1:11" x14ac:dyDescent="0.25">
      <c r="A85" s="34">
        <f t="shared" si="3"/>
        <v>80</v>
      </c>
      <c r="B85" s="26" t="s">
        <v>14</v>
      </c>
      <c r="C85" s="28" t="str">
        <f>'Инвентаризация на 01.07.16'!M202</f>
        <v>Полякова</v>
      </c>
      <c r="D85" s="29" t="s">
        <v>772</v>
      </c>
      <c r="E85" s="37">
        <f t="shared" si="2"/>
        <v>255594</v>
      </c>
      <c r="F85" s="38">
        <f>'Инвентаризация на 01.07.16'!E202</f>
        <v>76678.2</v>
      </c>
      <c r="G85" s="38">
        <f>'Инвентаризация на 01.08.16'!E228</f>
        <v>178915.8</v>
      </c>
      <c r="H85" s="38"/>
      <c r="I85" s="38"/>
      <c r="J85" s="38"/>
      <c r="K85" s="38"/>
    </row>
    <row r="86" spans="1:11" x14ac:dyDescent="0.25">
      <c r="A86" s="34">
        <f t="shared" si="3"/>
        <v>81</v>
      </c>
      <c r="B86" s="26" t="s">
        <v>14</v>
      </c>
      <c r="C86" s="28" t="str">
        <f>'Инвентаризация на 01.07.16'!M201</f>
        <v>Сибревкома</v>
      </c>
      <c r="D86" s="29" t="s">
        <v>434</v>
      </c>
      <c r="E86" s="37">
        <f t="shared" si="2"/>
        <v>170000</v>
      </c>
      <c r="F86" s="38">
        <f>'Инвентаризация на 01.07.16'!E201</f>
        <v>51000</v>
      </c>
      <c r="G86" s="38">
        <f>'Инвентаризация на 01.08.16'!E300</f>
        <v>119000</v>
      </c>
      <c r="H86" s="38"/>
      <c r="I86" s="38"/>
      <c r="J86" s="38"/>
      <c r="K86" s="38"/>
    </row>
    <row r="87" spans="1:11" x14ac:dyDescent="0.25">
      <c r="A87" s="34">
        <f t="shared" si="3"/>
        <v>82</v>
      </c>
      <c r="B87" s="26" t="s">
        <v>14</v>
      </c>
      <c r="C87" s="28" t="str">
        <f>'Инвентаризация на 01.07.16'!M196</f>
        <v>Куприна</v>
      </c>
      <c r="D87" s="29" t="s">
        <v>78</v>
      </c>
      <c r="E87" s="37">
        <f t="shared" si="2"/>
        <v>642294.05000000005</v>
      </c>
      <c r="F87" s="38">
        <f>'Инвентаризация на 01.07.16'!E196</f>
        <v>225581.37</v>
      </c>
      <c r="G87" s="38">
        <f>'Инвентаризация на 01.09.16 '!E328+'Инвентаризация на 01.10.16 '!E363+'Инвентаризация на 01.02.17 '!E550+'Инвентаризация на 01.04.17 '!E608</f>
        <v>416712.68</v>
      </c>
      <c r="H87" s="38"/>
      <c r="I87" s="38"/>
      <c r="J87" s="38"/>
      <c r="K87" s="38"/>
    </row>
    <row r="88" spans="1:11" x14ac:dyDescent="0.25">
      <c r="A88" s="34">
        <f t="shared" si="3"/>
        <v>83</v>
      </c>
      <c r="B88" s="26" t="s">
        <v>14</v>
      </c>
      <c r="C88" s="26" t="s">
        <v>768</v>
      </c>
      <c r="D88" s="29" t="s">
        <v>771</v>
      </c>
      <c r="E88" s="37">
        <f t="shared" si="2"/>
        <v>1358553.42</v>
      </c>
      <c r="F88" s="38">
        <f>'Инвентаризация на 01.07.16'!E199</f>
        <v>335150.56</v>
      </c>
      <c r="G88" s="38">
        <f>'Инвентаризация на 01.08.16'!E240+'Инвентаризация на 01.08.16'!E290+'Инвентаризация на 01.09.16 '!E318+'Инвентаризация на 01.10.16 '!E388+'Инвентаризация на 01.10.16 '!E375+'Инвентаризация на 01.12.16 '!E454+'Инвентаризация на 01.02.17 '!E502+'Инвентаризация на 01.02.17 '!E554+'Инвентаризация на 01.02.17 '!E582</f>
        <v>1023402.86</v>
      </c>
      <c r="H88" s="38"/>
      <c r="I88" s="38"/>
      <c r="J88" s="38"/>
      <c r="K88" s="38"/>
    </row>
    <row r="89" spans="1:11" x14ac:dyDescent="0.25">
      <c r="A89" s="34">
        <f t="shared" si="3"/>
        <v>84</v>
      </c>
      <c r="B89" s="26" t="s">
        <v>14</v>
      </c>
      <c r="C89" s="26" t="s">
        <v>774</v>
      </c>
      <c r="D89" s="29" t="s">
        <v>195</v>
      </c>
      <c r="E89" s="37">
        <f t="shared" si="2"/>
        <v>544227.76</v>
      </c>
      <c r="F89" s="38">
        <f>'Инвентаризация на 01.07.16'!E213</f>
        <v>166676.67000000001</v>
      </c>
      <c r="G89" s="38">
        <f>'Инвентаризация на 01.09.16 '!E317+'Инвентаризация на 01.02.17 '!E548+'Инвентаризация на 01.02.17 '!E537+'Инвентаризация на 01.02.17 '!E538</f>
        <v>377551.09</v>
      </c>
      <c r="H89" s="38"/>
      <c r="I89" s="38"/>
      <c r="J89" s="38"/>
      <c r="K89" s="38"/>
    </row>
    <row r="90" spans="1:11" x14ac:dyDescent="0.25">
      <c r="A90" s="34">
        <f t="shared" si="3"/>
        <v>85</v>
      </c>
      <c r="B90" s="26" t="s">
        <v>14</v>
      </c>
      <c r="C90" s="26" t="s">
        <v>15</v>
      </c>
      <c r="D90" s="29" t="s">
        <v>775</v>
      </c>
      <c r="E90" s="37">
        <f t="shared" si="2"/>
        <v>881546</v>
      </c>
      <c r="F90" s="38">
        <f>'Инвентаризация на 01.07.16'!E211+'Инвентаризация на 01.07.16'!E212</f>
        <v>264463.8</v>
      </c>
      <c r="G90" s="38">
        <f>'Инвентаризация на 01.08.16'!E269+'Инвентаризация на 01.08.16'!E279</f>
        <v>617082.19999999995</v>
      </c>
      <c r="H90" s="38"/>
      <c r="I90" s="38"/>
      <c r="J90" s="38"/>
      <c r="K90" s="38"/>
    </row>
    <row r="91" spans="1:11" x14ac:dyDescent="0.25">
      <c r="A91" s="34">
        <f t="shared" si="3"/>
        <v>86</v>
      </c>
      <c r="B91" s="26" t="s">
        <v>14</v>
      </c>
      <c r="C91" s="26" t="s">
        <v>65</v>
      </c>
      <c r="D91" s="29" t="s">
        <v>776</v>
      </c>
      <c r="E91" s="37">
        <f t="shared" si="2"/>
        <v>1790001</v>
      </c>
      <c r="F91" s="38">
        <f>'Инвентаризация на 01.07.16'!E215</f>
        <v>537000.30000000005</v>
      </c>
      <c r="G91" s="38">
        <f>'Инвентаризация на 01.09.16 '!E330+'Инвентаризация на 01.10.16 '!E393+'Инвентаризация на 01.02.17 '!E559+'Инвентаризация на 01.04.17 '!E606</f>
        <v>1253000.7</v>
      </c>
      <c r="H91" s="38"/>
      <c r="I91" s="38"/>
      <c r="J91" s="38"/>
      <c r="K91" s="38"/>
    </row>
    <row r="92" spans="1:11" x14ac:dyDescent="0.25">
      <c r="A92" s="34">
        <f t="shared" si="3"/>
        <v>87</v>
      </c>
      <c r="B92" s="26" t="s">
        <v>14</v>
      </c>
      <c r="C92" s="26" t="s">
        <v>15</v>
      </c>
      <c r="D92" s="29" t="s">
        <v>377</v>
      </c>
      <c r="E92" s="37">
        <f t="shared" si="2"/>
        <v>305529.08999999997</v>
      </c>
      <c r="F92" s="38">
        <f>'Инвентаризация на 01.07.16'!E144+'Инвентаризация на 01.07.16'!E209+'Инвентаризация на 01.07.16'!E210</f>
        <v>91658.73</v>
      </c>
      <c r="G92" s="38">
        <f>'Инвентаризация на 01.07.16'!E179</f>
        <v>213870.36</v>
      </c>
      <c r="H92" s="38"/>
      <c r="I92" s="38"/>
      <c r="J92" s="38"/>
      <c r="K92" s="38"/>
    </row>
    <row r="93" spans="1:11" x14ac:dyDescent="0.25">
      <c r="A93" s="34">
        <f t="shared" si="3"/>
        <v>88</v>
      </c>
      <c r="B93" s="26" t="s">
        <v>14</v>
      </c>
      <c r="C93" s="26" t="s">
        <v>442</v>
      </c>
      <c r="D93" s="29" t="s">
        <v>443</v>
      </c>
      <c r="E93" s="37">
        <f t="shared" si="2"/>
        <v>5358015.16</v>
      </c>
      <c r="F93" s="38"/>
      <c r="G93" s="38">
        <f>'Инвентаризация на 01.07.16'!E165</f>
        <v>5358015.16</v>
      </c>
      <c r="H93" s="38"/>
      <c r="I93" s="38"/>
      <c r="J93" s="38"/>
      <c r="K93" s="38"/>
    </row>
    <row r="94" spans="1:11" x14ac:dyDescent="0.25">
      <c r="A94" s="34">
        <f t="shared" si="3"/>
        <v>89</v>
      </c>
      <c r="B94" s="26" t="s">
        <v>14</v>
      </c>
      <c r="C94" s="26" t="s">
        <v>801</v>
      </c>
      <c r="D94" s="29" t="s">
        <v>770</v>
      </c>
      <c r="E94" s="37">
        <f t="shared" si="2"/>
        <v>2854566.3</v>
      </c>
      <c r="F94" s="38">
        <f>'Инвентаризация на 01.07.16'!E198+'Инвентаризация на 01.12.16 '!E484</f>
        <v>1077804.8400000001</v>
      </c>
      <c r="G94" s="38">
        <f>'Инвентаризация на 01.10.16 '!E364+'Инвентаризация на 01.04.17 '!E635</f>
        <v>1776761.46</v>
      </c>
      <c r="H94" s="38"/>
      <c r="I94" s="38"/>
      <c r="J94" s="38"/>
      <c r="K94" s="38"/>
    </row>
    <row r="95" spans="1:11" x14ac:dyDescent="0.25">
      <c r="A95" s="34">
        <v>89</v>
      </c>
      <c r="B95" s="26" t="s">
        <v>14</v>
      </c>
      <c r="C95" s="26" t="s">
        <v>395</v>
      </c>
      <c r="D95" s="29" t="s">
        <v>110</v>
      </c>
      <c r="E95" s="37">
        <f t="shared" si="2"/>
        <v>0</v>
      </c>
      <c r="F95" s="38">
        <f>30000-30000</f>
        <v>0</v>
      </c>
      <c r="G95" s="38"/>
      <c r="H95" s="38"/>
      <c r="I95" s="38"/>
      <c r="J95" s="38"/>
      <c r="K95" s="38"/>
    </row>
    <row r="96" spans="1:11" x14ac:dyDescent="0.25">
      <c r="A96" s="34">
        <v>90</v>
      </c>
      <c r="B96" s="26" t="s">
        <v>14</v>
      </c>
      <c r="C96" s="26" t="s">
        <v>865</v>
      </c>
      <c r="D96" s="29" t="s">
        <v>866</v>
      </c>
      <c r="E96" s="37">
        <f t="shared" si="2"/>
        <v>565078.86</v>
      </c>
      <c r="F96" s="38">
        <f>'Инвентаризация на 01.08.16'!E217</f>
        <v>170945.32</v>
      </c>
      <c r="G96" s="38">
        <f>'Инвентаризация на 01.09.16 '!E322</f>
        <v>394133.54</v>
      </c>
      <c r="H96" s="38"/>
      <c r="I96" s="38"/>
      <c r="J96" s="38"/>
      <c r="K96" s="38"/>
    </row>
    <row r="97" spans="1:11" x14ac:dyDescent="0.25">
      <c r="A97" s="34">
        <v>91</v>
      </c>
      <c r="B97" s="26" t="s">
        <v>248</v>
      </c>
      <c r="C97" s="26" t="s">
        <v>141</v>
      </c>
      <c r="D97" s="29" t="s">
        <v>929</v>
      </c>
      <c r="E97" s="37">
        <f t="shared" si="2"/>
        <v>235000</v>
      </c>
      <c r="F97" s="38">
        <f>'Инвентаризация на 01.08.16'!E221</f>
        <v>70500</v>
      </c>
      <c r="G97" s="38">
        <f>'Инвентаризация на 01.10.16 '!E359</f>
        <v>164500</v>
      </c>
      <c r="H97" s="38"/>
      <c r="I97" s="38"/>
      <c r="J97" s="38"/>
      <c r="K97" s="38"/>
    </row>
    <row r="98" spans="1:11" x14ac:dyDescent="0.25">
      <c r="A98" s="34">
        <v>92</v>
      </c>
      <c r="B98" s="26" t="s">
        <v>248</v>
      </c>
      <c r="C98" s="26" t="s">
        <v>933</v>
      </c>
      <c r="D98" s="29" t="s">
        <v>918</v>
      </c>
      <c r="E98" s="37">
        <f t="shared" si="2"/>
        <v>375500</v>
      </c>
      <c r="F98" s="38">
        <f>'Инвентаризация на 01.08.16'!E222</f>
        <v>112650</v>
      </c>
      <c r="G98" s="38">
        <f>'Инвентаризация на 01.10.16 '!E360</f>
        <v>262850</v>
      </c>
      <c r="H98" s="38"/>
      <c r="I98" s="38"/>
      <c r="J98" s="38"/>
      <c r="K98" s="38"/>
    </row>
    <row r="99" spans="1:11" x14ac:dyDescent="0.25">
      <c r="A99" s="34">
        <v>93</v>
      </c>
      <c r="B99" s="26" t="s">
        <v>14</v>
      </c>
      <c r="C99" s="26" t="s">
        <v>151</v>
      </c>
      <c r="D99" s="29" t="s">
        <v>447</v>
      </c>
      <c r="E99" s="37">
        <f t="shared" si="2"/>
        <v>770946.89</v>
      </c>
      <c r="F99" s="38">
        <f>'Инвентаризация на 01.08.16'!E223+'Инвентаризация на 01.08.16'!E252+'Инвентаризация на 01.09.16 '!E315</f>
        <v>206571.89</v>
      </c>
      <c r="G99" s="38">
        <f>'Инвентаризация на 01.10.16 '!E387+'Инвентаризация на 01.02.17 '!E501+'Инвентаризация на 01.03.17 '!E586+'Инвентаризация на 01.04.17 '!E634</f>
        <v>564375</v>
      </c>
      <c r="H99" s="38"/>
      <c r="I99" s="38"/>
      <c r="J99" s="38"/>
      <c r="K99" s="38"/>
    </row>
    <row r="100" spans="1:11" x14ac:dyDescent="0.25">
      <c r="A100" s="34">
        <v>94</v>
      </c>
      <c r="B100" s="26" t="s">
        <v>248</v>
      </c>
      <c r="C100" s="26" t="s">
        <v>141</v>
      </c>
      <c r="D100" s="29" t="s">
        <v>924</v>
      </c>
      <c r="E100" s="37">
        <f t="shared" si="2"/>
        <v>316200</v>
      </c>
      <c r="F100" s="38">
        <f>'Инвентаризация на 01.08.16'!E224</f>
        <v>94860</v>
      </c>
      <c r="G100" s="38">
        <f>'Инвентаризация на 01.10.16 '!E361</f>
        <v>221340</v>
      </c>
      <c r="H100" s="38"/>
      <c r="I100" s="38"/>
      <c r="J100" s="38"/>
      <c r="K100" s="38"/>
    </row>
    <row r="101" spans="1:11" x14ac:dyDescent="0.25">
      <c r="A101" s="34">
        <v>95</v>
      </c>
      <c r="B101" s="26" t="s">
        <v>14</v>
      </c>
      <c r="C101" s="26" t="s">
        <v>65</v>
      </c>
      <c r="D101" s="29" t="s">
        <v>881</v>
      </c>
      <c r="E101" s="37">
        <f t="shared" si="2"/>
        <v>1510951.88</v>
      </c>
      <c r="F101" s="38">
        <f>'Инвентаризация на 01.08.16'!E225</f>
        <v>474338.4</v>
      </c>
      <c r="G101" s="38">
        <f>'Инвентаризация на 01.09.16 '!E323+'Инвентаризация на 01.12.16 '!E418</f>
        <v>1036613.48</v>
      </c>
      <c r="H101" s="38"/>
      <c r="I101" s="38"/>
      <c r="J101" s="38"/>
      <c r="K101" s="38"/>
    </row>
    <row r="102" spans="1:11" x14ac:dyDescent="0.25">
      <c r="A102" s="34">
        <v>96</v>
      </c>
      <c r="B102" s="26" t="s">
        <v>14</v>
      </c>
      <c r="C102" s="26" t="s">
        <v>65</v>
      </c>
      <c r="D102" s="29" t="s">
        <v>920</v>
      </c>
      <c r="E102" s="37">
        <f t="shared" si="2"/>
        <v>150000</v>
      </c>
      <c r="F102" s="38">
        <f>'Инвентаризация на 01.08.16'!E226</f>
        <v>45000</v>
      </c>
      <c r="G102" s="38">
        <f>'Инвентаризация на 01.08.16'!E277</f>
        <v>105000</v>
      </c>
      <c r="H102" s="38"/>
      <c r="I102" s="38"/>
      <c r="J102" s="38"/>
      <c r="K102" s="38"/>
    </row>
    <row r="103" spans="1:11" x14ac:dyDescent="0.25">
      <c r="A103" s="34">
        <v>97</v>
      </c>
      <c r="B103" s="26" t="s">
        <v>14</v>
      </c>
      <c r="C103" s="26" t="s">
        <v>917</v>
      </c>
      <c r="D103" s="29" t="s">
        <v>918</v>
      </c>
      <c r="E103" s="37">
        <f t="shared" si="2"/>
        <v>560497.80999999994</v>
      </c>
      <c r="F103" s="38">
        <f>'Инвентаризация на 01.08.16'!E227</f>
        <v>228668.27</v>
      </c>
      <c r="G103" s="38">
        <f>'Инвентаризация на 01.02.17 '!E543</f>
        <v>331829.53999999998</v>
      </c>
      <c r="H103" s="38"/>
      <c r="I103" s="38"/>
      <c r="J103" s="38"/>
      <c r="K103" s="38"/>
    </row>
    <row r="104" spans="1:11" x14ac:dyDescent="0.25">
      <c r="A104" s="34">
        <v>98</v>
      </c>
      <c r="B104" s="26" t="s">
        <v>14</v>
      </c>
      <c r="C104" s="26" t="s">
        <v>875</v>
      </c>
      <c r="D104" s="29" t="s">
        <v>213</v>
      </c>
      <c r="E104" s="37">
        <f t="shared" si="2"/>
        <v>384927.09</v>
      </c>
      <c r="F104" s="38"/>
      <c r="G104" s="38">
        <f>'Инвентаризация на 01.08.16'!E232+'Инвентаризация на 01.08.16'!E250</f>
        <v>384927.09</v>
      </c>
      <c r="H104" s="38"/>
      <c r="I104" s="38"/>
      <c r="J104" s="38"/>
      <c r="K104" s="38"/>
    </row>
    <row r="105" spans="1:11" x14ac:dyDescent="0.25">
      <c r="A105" s="34">
        <v>99</v>
      </c>
      <c r="B105" s="26" t="s">
        <v>14</v>
      </c>
      <c r="C105" s="26" t="s">
        <v>872</v>
      </c>
      <c r="D105" s="29" t="s">
        <v>458</v>
      </c>
      <c r="E105" s="37">
        <f t="shared" si="2"/>
        <v>1670310</v>
      </c>
      <c r="F105" s="38">
        <f>'Инвентаризация на 01.08.16'!E233</f>
        <v>501093</v>
      </c>
      <c r="G105" s="38">
        <f>'Инвентаризация на 01.08.16'!E302+'Инвентаризация на 01.12.16 '!E402+'Инвентаризация на 01.12.16 '!E455+'Инвентаризация на 01.02.17 '!E515</f>
        <v>1169217</v>
      </c>
      <c r="H105" s="38"/>
      <c r="I105" s="38"/>
      <c r="J105" s="38"/>
      <c r="K105" s="38"/>
    </row>
    <row r="106" spans="1:11" x14ac:dyDescent="0.25">
      <c r="A106" s="34">
        <v>100</v>
      </c>
      <c r="B106" s="26" t="s">
        <v>14</v>
      </c>
      <c r="C106" s="26" t="s">
        <v>960</v>
      </c>
      <c r="D106" s="29" t="s">
        <v>961</v>
      </c>
      <c r="E106" s="37">
        <f t="shared" si="2"/>
        <v>226530.44</v>
      </c>
      <c r="F106" s="38"/>
      <c r="G106" s="38">
        <f>'Инвентаризация на 01.08.16'!E235+'Инвентаризация на 01.10.16 '!E362+'Инвентаризация на 01.02.17 '!E497+'Инвентаризация на 01.02.17 '!E498+'Инвентаризация на 01.02.17 '!E499</f>
        <v>226530.44</v>
      </c>
      <c r="H106" s="38"/>
      <c r="I106" s="38"/>
      <c r="J106" s="38"/>
      <c r="K106" s="38"/>
    </row>
    <row r="107" spans="1:11" x14ac:dyDescent="0.25">
      <c r="A107" s="34">
        <v>101</v>
      </c>
      <c r="B107" s="26" t="s">
        <v>14</v>
      </c>
      <c r="C107" s="26" t="s">
        <v>1267</v>
      </c>
      <c r="D107" s="29" t="s">
        <v>907</v>
      </c>
      <c r="E107" s="37">
        <f t="shared" si="2"/>
        <v>2007759</v>
      </c>
      <c r="F107" s="38">
        <f>'Инвентаризация на 01.08.16'!E236</f>
        <v>426991.5</v>
      </c>
      <c r="G107" s="38">
        <f>'Инвентаризация на 01.08.16'!E288+'Инвентаризация на 01.12.16 '!E436+'Инвентаризация на 01.04.17 '!E626</f>
        <v>1580767.5</v>
      </c>
      <c r="H107" s="38"/>
      <c r="I107" s="38"/>
      <c r="J107" s="38"/>
      <c r="K107" s="38"/>
    </row>
    <row r="108" spans="1:11" x14ac:dyDescent="0.25">
      <c r="A108" s="34">
        <v>102</v>
      </c>
      <c r="B108" s="26" t="s">
        <v>14</v>
      </c>
      <c r="C108" s="26" t="s">
        <v>65</v>
      </c>
      <c r="D108" s="29" t="s">
        <v>885</v>
      </c>
      <c r="E108" s="37">
        <f t="shared" si="2"/>
        <v>1850000</v>
      </c>
      <c r="F108" s="38">
        <f>'Инвентаризация на 01.08.16'!E241</f>
        <v>555000</v>
      </c>
      <c r="G108" s="38">
        <f>'Инвентаризация на 01.12.16 '!E421</f>
        <v>1295000</v>
      </c>
      <c r="H108" s="38"/>
      <c r="I108" s="38"/>
      <c r="J108" s="38"/>
      <c r="K108" s="38"/>
    </row>
    <row r="109" spans="1:11" x14ac:dyDescent="0.25">
      <c r="A109" s="34">
        <v>103</v>
      </c>
      <c r="B109" s="26" t="s">
        <v>14</v>
      </c>
      <c r="C109" s="26" t="s">
        <v>317</v>
      </c>
      <c r="D109" s="29" t="s">
        <v>218</v>
      </c>
      <c r="E109" s="37">
        <f t="shared" si="2"/>
        <v>208053.57</v>
      </c>
      <c r="F109" s="38"/>
      <c r="G109" s="38">
        <f>'Инвентаризация на 01.08.16'!E242+'Инвентаризация на 01.08.16'!E243</f>
        <v>208053.57</v>
      </c>
      <c r="H109" s="38"/>
      <c r="I109" s="38"/>
      <c r="J109" s="38"/>
      <c r="K109" s="38"/>
    </row>
    <row r="110" spans="1:11" x14ac:dyDescent="0.25">
      <c r="A110" s="34">
        <v>104</v>
      </c>
      <c r="B110" s="26" t="s">
        <v>248</v>
      </c>
      <c r="C110" s="26" t="s">
        <v>141</v>
      </c>
      <c r="D110" s="29" t="s">
        <v>907</v>
      </c>
      <c r="E110" s="37">
        <f t="shared" si="2"/>
        <v>355470.92000000004</v>
      </c>
      <c r="F110" s="38">
        <f>'Инвентаризация на 01.08.16'!E244</f>
        <v>106641.28</v>
      </c>
      <c r="G110" s="38">
        <f>'Инвентаризация на 01.08.16'!E287</f>
        <v>248829.64</v>
      </c>
      <c r="H110" s="38"/>
      <c r="I110" s="38"/>
      <c r="J110" s="38"/>
      <c r="K110" s="38"/>
    </row>
    <row r="111" spans="1:11" x14ac:dyDescent="0.25">
      <c r="A111" s="34">
        <v>105</v>
      </c>
      <c r="B111" s="26" t="s">
        <v>14</v>
      </c>
      <c r="C111" s="26" t="s">
        <v>322</v>
      </c>
      <c r="D111" s="29" t="s">
        <v>148</v>
      </c>
      <c r="E111" s="37">
        <f t="shared" si="2"/>
        <v>453751.13</v>
      </c>
      <c r="F111" s="38">
        <f>'Инвентаризация на 01.08.16'!E245+'Инвентаризация на 01.08.16'!E247+'Инвентаризация на 01.12.16 '!E449</f>
        <v>43800</v>
      </c>
      <c r="G111" s="38">
        <f>'Инвентаризация на 01.08.16'!E253+'Инвентаризация на 01.09.16 '!E329+'Инвентаризация на 01.12.16 '!E495</f>
        <v>409951.13</v>
      </c>
      <c r="H111" s="38"/>
      <c r="I111" s="38"/>
      <c r="J111" s="38"/>
      <c r="K111" s="38"/>
    </row>
    <row r="112" spans="1:11" x14ac:dyDescent="0.25">
      <c r="A112" s="34">
        <v>106</v>
      </c>
      <c r="B112" s="26" t="s">
        <v>14</v>
      </c>
      <c r="C112" s="26" t="s">
        <v>65</v>
      </c>
      <c r="D112" s="29" t="s">
        <v>943</v>
      </c>
      <c r="E112" s="37">
        <f t="shared" si="2"/>
        <v>160600</v>
      </c>
      <c r="F112" s="38">
        <f>'Инвентаризация на 01.08.16'!E246</f>
        <v>48180</v>
      </c>
      <c r="G112" s="38">
        <f>'Инвентаризация на 01.10.16 '!E384</f>
        <v>112420</v>
      </c>
      <c r="H112" s="38"/>
      <c r="I112" s="38"/>
      <c r="J112" s="38"/>
      <c r="K112" s="38"/>
    </row>
    <row r="113" spans="1:11" x14ac:dyDescent="0.25">
      <c r="A113" s="34">
        <v>107</v>
      </c>
      <c r="B113" s="26" t="s">
        <v>14</v>
      </c>
      <c r="C113" s="26" t="s">
        <v>867</v>
      </c>
      <c r="D113" s="29" t="s">
        <v>948</v>
      </c>
      <c r="E113" s="37">
        <f t="shared" si="2"/>
        <v>1436936.67</v>
      </c>
      <c r="F113" s="38">
        <f>'Инвентаризация на 01.08.16'!E248</f>
        <v>431081</v>
      </c>
      <c r="G113" s="38">
        <f>'Инвентаризация на 01.10.16 '!E355+'Инвентаризация на 01.12.16 '!E492</f>
        <v>1005855.6699999999</v>
      </c>
      <c r="H113" s="38"/>
      <c r="I113" s="38"/>
      <c r="J113" s="38"/>
      <c r="K113" s="38"/>
    </row>
    <row r="114" spans="1:11" x14ac:dyDescent="0.25">
      <c r="A114" s="34">
        <v>108</v>
      </c>
      <c r="B114" s="26" t="s">
        <v>14</v>
      </c>
      <c r="C114" s="26" t="s">
        <v>950</v>
      </c>
      <c r="D114" s="29" t="s">
        <v>350</v>
      </c>
      <c r="E114" s="37">
        <f t="shared" si="2"/>
        <v>1675002.92</v>
      </c>
      <c r="F114" s="38">
        <f>'Инвентаризация на 01.08.16'!E249</f>
        <v>1000552.68</v>
      </c>
      <c r="G114" s="38">
        <f>'Инвентаризация на 01.02.17 '!E560</f>
        <v>674450.24</v>
      </c>
      <c r="H114" s="38"/>
      <c r="I114" s="38"/>
      <c r="J114" s="38"/>
      <c r="K114" s="38"/>
    </row>
    <row r="115" spans="1:11" x14ac:dyDescent="0.25">
      <c r="A115" s="34">
        <v>109</v>
      </c>
      <c r="B115" s="26" t="s">
        <v>14</v>
      </c>
      <c r="C115" s="26" t="s">
        <v>1012</v>
      </c>
      <c r="D115" s="29" t="s">
        <v>1014</v>
      </c>
      <c r="E115" s="37">
        <f t="shared" si="2"/>
        <v>344699.41000000003</v>
      </c>
      <c r="F115" s="38">
        <f>'Инвентаризация на 01.08.16'!E255</f>
        <v>103409.82</v>
      </c>
      <c r="G115" s="38">
        <f>'Инвентаризация на 01.10.16 '!E356</f>
        <v>241289.59</v>
      </c>
      <c r="H115" s="38"/>
      <c r="I115" s="38"/>
      <c r="J115" s="38"/>
      <c r="K115" s="38"/>
    </row>
    <row r="116" spans="1:11" x14ac:dyDescent="0.25">
      <c r="A116" s="34">
        <v>110</v>
      </c>
      <c r="B116" s="26" t="s">
        <v>14</v>
      </c>
      <c r="C116" s="26" t="s">
        <v>388</v>
      </c>
      <c r="D116" s="29" t="s">
        <v>1013</v>
      </c>
      <c r="E116" s="37">
        <f t="shared" si="2"/>
        <v>344039.62</v>
      </c>
      <c r="F116" s="38">
        <f>'Инвентаризация на 01.08.16'!E256</f>
        <v>117039.62</v>
      </c>
      <c r="G116" s="38">
        <f>'Инвентаризация на 01.12.16 '!E434</f>
        <v>227000</v>
      </c>
      <c r="H116" s="38"/>
      <c r="I116" s="38"/>
      <c r="J116" s="38"/>
      <c r="K116" s="38"/>
    </row>
    <row r="117" spans="1:11" x14ac:dyDescent="0.25">
      <c r="A117" s="34">
        <v>111</v>
      </c>
      <c r="B117" s="26" t="s">
        <v>248</v>
      </c>
      <c r="C117" s="26" t="s">
        <v>141</v>
      </c>
      <c r="D117" s="29" t="s">
        <v>148</v>
      </c>
      <c r="E117" s="37">
        <f t="shared" si="2"/>
        <v>250591.88</v>
      </c>
      <c r="F117" s="38">
        <f>'Инвентаризация на 01.08.16'!E257</f>
        <v>75177.56</v>
      </c>
      <c r="G117" s="38">
        <f>'Инвентаризация на 01.09.16 '!E342</f>
        <v>175414.32</v>
      </c>
      <c r="H117" s="38"/>
      <c r="I117" s="38"/>
      <c r="J117" s="38"/>
      <c r="K117" s="38"/>
    </row>
    <row r="118" spans="1:11" x14ac:dyDescent="0.25">
      <c r="A118" s="34">
        <v>112</v>
      </c>
      <c r="B118" s="26" t="s">
        <v>14</v>
      </c>
      <c r="C118" s="26" t="s">
        <v>1016</v>
      </c>
      <c r="D118" s="29" t="s">
        <v>1021</v>
      </c>
      <c r="E118" s="37">
        <f t="shared" si="2"/>
        <v>1637414</v>
      </c>
      <c r="F118" s="38">
        <f>'Инвентаризация на 01.08.16'!E260</f>
        <v>491224.2</v>
      </c>
      <c r="G118" s="38">
        <f>'Инвентаризация на 01.09.16 '!E309+'Инвентаризация на 01.10.16 '!E394</f>
        <v>1146189.8</v>
      </c>
      <c r="H118" s="38"/>
      <c r="I118" s="38"/>
      <c r="J118" s="38"/>
      <c r="K118" s="38"/>
    </row>
    <row r="119" spans="1:11" x14ac:dyDescent="0.25">
      <c r="A119" s="34">
        <v>113</v>
      </c>
      <c r="B119" s="26" t="s">
        <v>14</v>
      </c>
      <c r="C119" s="26" t="s">
        <v>875</v>
      </c>
      <c r="D119" s="29" t="s">
        <v>1022</v>
      </c>
      <c r="E119" s="37">
        <f t="shared" si="2"/>
        <v>931164.8</v>
      </c>
      <c r="F119" s="38">
        <f>'Инвентаризация на 01.08.16'!E261</f>
        <v>243018</v>
      </c>
      <c r="G119" s="38">
        <f>'Инвентаризация на 01.08.16'!E306+'Инвентаризация на 01.10.16 '!E357</f>
        <v>688146.8</v>
      </c>
      <c r="H119" s="38"/>
      <c r="I119" s="38"/>
      <c r="J119" s="38"/>
      <c r="K119" s="38"/>
    </row>
    <row r="120" spans="1:11" x14ac:dyDescent="0.25">
      <c r="A120" s="34">
        <v>114</v>
      </c>
      <c r="B120" s="26" t="s">
        <v>14</v>
      </c>
      <c r="C120" s="26" t="s">
        <v>1017</v>
      </c>
      <c r="D120" s="29" t="s">
        <v>1023</v>
      </c>
      <c r="E120" s="37">
        <f t="shared" si="2"/>
        <v>418879.28</v>
      </c>
      <c r="F120" s="38">
        <f>'Инвентаризация на 01.08.16'!E262</f>
        <v>125663.78</v>
      </c>
      <c r="G120" s="38">
        <f>'Инвентаризация на 01.12.16 '!E431</f>
        <v>293215.5</v>
      </c>
      <c r="H120" s="38"/>
      <c r="I120" s="38"/>
      <c r="J120" s="38"/>
      <c r="K120" s="38"/>
    </row>
    <row r="121" spans="1:11" x14ac:dyDescent="0.25">
      <c r="A121" s="34">
        <v>115</v>
      </c>
      <c r="B121" s="26" t="s">
        <v>14</v>
      </c>
      <c r="C121" s="26" t="s">
        <v>1018</v>
      </c>
      <c r="D121" s="29" t="s">
        <v>1024</v>
      </c>
      <c r="E121" s="37">
        <f t="shared" si="2"/>
        <v>243800</v>
      </c>
      <c r="F121" s="38">
        <f>'Инвентаризация на 01.08.16'!E263</f>
        <v>73140</v>
      </c>
      <c r="G121" s="38">
        <f>'Инвентаризация на 01.12.16 '!E429</f>
        <v>170660</v>
      </c>
      <c r="H121" s="38"/>
      <c r="I121" s="38"/>
      <c r="J121" s="38"/>
      <c r="K121" s="38"/>
    </row>
    <row r="122" spans="1:11" x14ac:dyDescent="0.25">
      <c r="A122" s="34">
        <v>116</v>
      </c>
      <c r="B122" s="26" t="s">
        <v>14</v>
      </c>
      <c r="C122" s="26" t="s">
        <v>208</v>
      </c>
      <c r="D122" s="29" t="s">
        <v>1026</v>
      </c>
      <c r="E122" s="37">
        <f t="shared" si="2"/>
        <v>730866.90999999992</v>
      </c>
      <c r="F122" s="38">
        <f>'Инвентаризация на 01.08.16'!E267</f>
        <v>214961.9</v>
      </c>
      <c r="G122" s="38">
        <f>'Инвентаризация на 01.12.16 '!E476+'Инвентаризация на 01.12.16 '!E487</f>
        <v>515905.00999999995</v>
      </c>
      <c r="H122" s="38"/>
      <c r="I122" s="38"/>
      <c r="J122" s="38"/>
      <c r="K122" s="38"/>
    </row>
    <row r="123" spans="1:11" x14ac:dyDescent="0.25">
      <c r="A123" s="34">
        <v>117</v>
      </c>
      <c r="B123" s="26" t="s">
        <v>14</v>
      </c>
      <c r="C123" s="26" t="s">
        <v>890</v>
      </c>
      <c r="D123" s="29" t="s">
        <v>1027</v>
      </c>
      <c r="E123" s="37">
        <f t="shared" si="2"/>
        <v>990520</v>
      </c>
      <c r="F123" s="38">
        <f>'Инвентаризация на 01.08.16'!E268</f>
        <v>297156</v>
      </c>
      <c r="G123" s="38">
        <f>'Инвентаризация на 01.10.16 '!E385</f>
        <v>693364</v>
      </c>
      <c r="H123" s="38"/>
      <c r="I123" s="38"/>
      <c r="J123" s="38"/>
      <c r="K123" s="38"/>
    </row>
    <row r="124" spans="1:11" x14ac:dyDescent="0.25">
      <c r="A124" s="34">
        <v>118</v>
      </c>
      <c r="B124" s="26" t="s">
        <v>14</v>
      </c>
      <c r="C124" s="26" t="s">
        <v>65</v>
      </c>
      <c r="D124" s="29" t="s">
        <v>1028</v>
      </c>
      <c r="E124" s="37">
        <f t="shared" si="2"/>
        <v>1175981.6299999999</v>
      </c>
      <c r="F124" s="38">
        <f>'Инвентаризация на 01.08.16'!E270</f>
        <v>482981.63</v>
      </c>
      <c r="G124" s="38">
        <f>'Инвентаризация на 01.10.16 '!E390+'Инвентаризация на 01.02.17 '!E503+'Инвентаризация на 01.03.17 '!E593</f>
        <v>693000</v>
      </c>
      <c r="H124" s="38"/>
      <c r="I124" s="38"/>
      <c r="J124" s="38"/>
      <c r="K124" s="38"/>
    </row>
    <row r="125" spans="1:11" x14ac:dyDescent="0.25">
      <c r="A125" s="34">
        <v>119</v>
      </c>
      <c r="B125" s="26" t="s">
        <v>14</v>
      </c>
      <c r="C125" s="26" t="s">
        <v>1019</v>
      </c>
      <c r="D125" s="29" t="s">
        <v>881</v>
      </c>
      <c r="E125" s="37">
        <f t="shared" si="2"/>
        <v>1259538.8999999999</v>
      </c>
      <c r="F125" s="38">
        <f>'Инвентаризация на 01.08.16'!E271+'Инвентаризация на 01.08.16'!E272+'Инвентаризация на 01.09.16 '!E331</f>
        <v>377861.67</v>
      </c>
      <c r="G125" s="38">
        <f>'Инвентаризация на 01.02.17 '!E505</f>
        <v>881677.23</v>
      </c>
      <c r="H125" s="38"/>
      <c r="I125" s="38"/>
      <c r="J125" s="38"/>
      <c r="K125" s="38"/>
    </row>
    <row r="126" spans="1:11" x14ac:dyDescent="0.25">
      <c r="A126" s="34">
        <v>120</v>
      </c>
      <c r="B126" s="26" t="s">
        <v>14</v>
      </c>
      <c r="C126" s="26" t="s">
        <v>1020</v>
      </c>
      <c r="D126" s="29" t="s">
        <v>1029</v>
      </c>
      <c r="E126" s="37">
        <f t="shared" si="2"/>
        <v>610000</v>
      </c>
      <c r="F126" s="38">
        <f>'Инвентаризация на 01.08.16'!E273</f>
        <v>183000</v>
      </c>
      <c r="G126" s="38">
        <f>'Инвентаризация на 01.10.16 '!E391</f>
        <v>427000</v>
      </c>
      <c r="H126" s="38"/>
      <c r="I126" s="38"/>
      <c r="J126" s="38"/>
      <c r="K126" s="38"/>
    </row>
    <row r="127" spans="1:11" x14ac:dyDescent="0.25">
      <c r="A127" s="34">
        <v>121</v>
      </c>
      <c r="B127" s="26" t="s">
        <v>14</v>
      </c>
      <c r="C127" s="26" t="s">
        <v>1030</v>
      </c>
      <c r="D127" s="29" t="s">
        <v>501</v>
      </c>
      <c r="E127" s="37">
        <f t="shared" si="2"/>
        <v>1038370.9</v>
      </c>
      <c r="F127" s="38">
        <f>'Инвентаризация на 01.08.16'!E275</f>
        <v>323370.90000000002</v>
      </c>
      <c r="G127" s="38">
        <f>'Инвентаризация на 01.12.16 '!E460+'Инвентаризация на 01.02.17 '!E532+'Инвентаризация на 01.04.17 '!E604</f>
        <v>715000</v>
      </c>
      <c r="H127" s="38"/>
      <c r="I127" s="38"/>
      <c r="J127" s="38"/>
      <c r="K127" s="38"/>
    </row>
    <row r="128" spans="1:11" x14ac:dyDescent="0.25">
      <c r="A128" s="34">
        <v>122</v>
      </c>
      <c r="B128" s="26" t="s">
        <v>14</v>
      </c>
      <c r="C128" s="26" t="s">
        <v>1031</v>
      </c>
      <c r="D128" s="29" t="s">
        <v>1015</v>
      </c>
      <c r="E128" s="37">
        <f t="shared" si="2"/>
        <v>542905.44000000006</v>
      </c>
      <c r="F128" s="38">
        <f>'Инвентаризация на 01.08.16'!E276</f>
        <v>137639.09</v>
      </c>
      <c r="G128" s="38">
        <f>'Инвентаризация на 01.12.16 '!E446+'Инвентаризация на 01.02.17 '!E567+'Инвентаризация на 01.02.17 '!E568</f>
        <v>405266.35000000003</v>
      </c>
      <c r="H128" s="38"/>
      <c r="I128" s="38"/>
      <c r="J128" s="38"/>
      <c r="K128" s="38"/>
    </row>
    <row r="129" spans="1:11" x14ac:dyDescent="0.25">
      <c r="A129" s="34">
        <v>123</v>
      </c>
      <c r="B129" s="26" t="s">
        <v>14</v>
      </c>
      <c r="C129" s="26" t="s">
        <v>1032</v>
      </c>
      <c r="D129" s="29" t="s">
        <v>918</v>
      </c>
      <c r="E129" s="37">
        <f t="shared" si="2"/>
        <v>472541.62</v>
      </c>
      <c r="F129" s="38">
        <f>'Инвентаризация на 01.08.16'!E278</f>
        <v>141762.49</v>
      </c>
      <c r="G129" s="38">
        <f>'Инвентаризация на 01.10.16 '!E399+'Инвентаризация на 01.02.17 '!E541</f>
        <v>330779.13</v>
      </c>
      <c r="H129" s="38"/>
      <c r="I129" s="38"/>
      <c r="J129" s="38"/>
      <c r="K129" s="38"/>
    </row>
    <row r="130" spans="1:11" x14ac:dyDescent="0.25">
      <c r="A130" s="34">
        <v>124</v>
      </c>
      <c r="B130" s="26" t="s">
        <v>14</v>
      </c>
      <c r="C130" s="26" t="s">
        <v>45</v>
      </c>
      <c r="D130" s="29" t="s">
        <v>510</v>
      </c>
      <c r="E130" s="37">
        <f t="shared" si="2"/>
        <v>502734</v>
      </c>
      <c r="F130" s="38">
        <f>'Инвентаризация на 01.08.16'!E283</f>
        <v>150820.20000000001</v>
      </c>
      <c r="G130" s="38">
        <f>'Инвентаризация на 01.12.16 '!E441</f>
        <v>351913.8</v>
      </c>
      <c r="H130" s="38"/>
      <c r="I130" s="38"/>
      <c r="J130" s="38"/>
      <c r="K130" s="38"/>
    </row>
    <row r="131" spans="1:11" x14ac:dyDescent="0.25">
      <c r="A131" s="34">
        <v>125</v>
      </c>
      <c r="B131" s="26" t="s">
        <v>14</v>
      </c>
      <c r="C131" s="26" t="s">
        <v>252</v>
      </c>
      <c r="D131" s="29" t="s">
        <v>1021</v>
      </c>
      <c r="E131" s="37">
        <f t="shared" si="2"/>
        <v>1837585.68</v>
      </c>
      <c r="F131" s="38">
        <f>'Инвентаризация на 01.08.16'!E284</f>
        <v>551275.69999999995</v>
      </c>
      <c r="G131" s="38">
        <f>'Инвентаризация на 01.12.16 '!E467</f>
        <v>1286309.98</v>
      </c>
      <c r="H131" s="38"/>
      <c r="I131" s="38"/>
      <c r="J131" s="38"/>
      <c r="K131" s="38"/>
    </row>
    <row r="132" spans="1:11" x14ac:dyDescent="0.25">
      <c r="A132" s="34">
        <v>126</v>
      </c>
      <c r="B132" s="26" t="s">
        <v>1222</v>
      </c>
      <c r="C132" s="26" t="s">
        <v>1224</v>
      </c>
      <c r="D132" s="29" t="s">
        <v>218</v>
      </c>
      <c r="E132" s="37">
        <f t="shared" si="2"/>
        <v>647887</v>
      </c>
      <c r="F132" s="38">
        <f>'Инвентаризация на 01.08.16'!E285</f>
        <v>436083.6</v>
      </c>
      <c r="G132" s="38">
        <f>'Инвентаризация на 01.12.16 '!E475</f>
        <v>211803.4</v>
      </c>
      <c r="H132" s="38"/>
      <c r="I132" s="38"/>
      <c r="J132" s="38"/>
      <c r="K132" s="38"/>
    </row>
    <row r="133" spans="1:11" x14ac:dyDescent="0.25">
      <c r="A133" s="34">
        <v>127</v>
      </c>
      <c r="B133" s="26" t="s">
        <v>14</v>
      </c>
      <c r="C133" s="26" t="s">
        <v>15</v>
      </c>
      <c r="D133" s="29" t="s">
        <v>1233</v>
      </c>
      <c r="E133" s="37">
        <f t="shared" si="2"/>
        <v>887694.15</v>
      </c>
      <c r="F133" s="38">
        <f>'Инвентаризация на 01.08.16'!E289</f>
        <v>266308.25</v>
      </c>
      <c r="G133" s="38">
        <f>'Инвентаризация на 01.10.16 '!E374</f>
        <v>621385.9</v>
      </c>
      <c r="H133" s="38"/>
      <c r="I133" s="38"/>
      <c r="J133" s="38"/>
      <c r="K133" s="38"/>
    </row>
    <row r="134" spans="1:11" x14ac:dyDescent="0.25">
      <c r="A134" s="34">
        <v>128</v>
      </c>
      <c r="B134" s="26" t="s">
        <v>14</v>
      </c>
      <c r="C134" s="26" t="s">
        <v>1250</v>
      </c>
      <c r="D134" s="29" t="s">
        <v>1252</v>
      </c>
      <c r="E134" s="37">
        <f t="shared" si="2"/>
        <v>726055.68</v>
      </c>
      <c r="F134" s="38">
        <f>'Инвентаризация на 01.08.16'!E291</f>
        <v>222173.04</v>
      </c>
      <c r="G134" s="38">
        <f>'Инвентаризация на 01.10.16 '!E386+'Инвентаризация на 01.02.17 '!E524</f>
        <v>503882.64</v>
      </c>
      <c r="H134" s="38"/>
      <c r="I134" s="38"/>
      <c r="J134" s="38"/>
      <c r="K134" s="38"/>
    </row>
    <row r="135" spans="1:11" x14ac:dyDescent="0.25">
      <c r="A135" s="34">
        <v>129</v>
      </c>
      <c r="B135" s="26" t="s">
        <v>14</v>
      </c>
      <c r="C135" s="26" t="s">
        <v>890</v>
      </c>
      <c r="D135" s="29" t="s">
        <v>1253</v>
      </c>
      <c r="E135" s="37">
        <f t="shared" ref="E135:E229" si="4">F135+G135</f>
        <v>272806.84000000003</v>
      </c>
      <c r="F135" s="38">
        <f>'Инвентаризация на 01.08.16'!E292</f>
        <v>87842.05</v>
      </c>
      <c r="G135" s="38">
        <f>'Инвентаризация на 01.02.17 '!E509</f>
        <v>184964.79</v>
      </c>
      <c r="H135" s="38"/>
      <c r="I135" s="38"/>
      <c r="J135" s="38"/>
      <c r="K135" s="38"/>
    </row>
    <row r="136" spans="1:11" x14ac:dyDescent="0.25">
      <c r="A136" s="34">
        <v>130</v>
      </c>
      <c r="B136" s="26" t="s">
        <v>14</v>
      </c>
      <c r="C136" s="26" t="s">
        <v>1251</v>
      </c>
      <c r="D136" s="29" t="s">
        <v>458</v>
      </c>
      <c r="E136" s="37">
        <f t="shared" si="4"/>
        <v>354392.58</v>
      </c>
      <c r="F136" s="38">
        <f>'Инвентаризация на 01.08.16'!E293</f>
        <v>72080.77</v>
      </c>
      <c r="G136" s="38">
        <f>'Инвентаризация на 01.12.16 '!E425+'Инвентаризация на 01.02.17 '!E526+'Инвентаризация на 01.02.17 '!E553</f>
        <v>282311.81</v>
      </c>
      <c r="H136" s="38"/>
      <c r="I136" s="38"/>
      <c r="J136" s="38"/>
      <c r="K136" s="38"/>
    </row>
    <row r="137" spans="1:11" x14ac:dyDescent="0.25">
      <c r="A137" s="34">
        <v>131</v>
      </c>
      <c r="B137" s="26" t="s">
        <v>14</v>
      </c>
      <c r="C137" s="26" t="s">
        <v>1017</v>
      </c>
      <c r="D137" s="29" t="s">
        <v>1264</v>
      </c>
      <c r="E137" s="37">
        <f t="shared" si="4"/>
        <v>533001</v>
      </c>
      <c r="F137" s="38">
        <f>'Инвентаризация на 01.08.16'!E294</f>
        <v>159900.29999999999</v>
      </c>
      <c r="G137" s="38">
        <f>'Инвентаризация на 01.12.16 '!E456+'Инвентаризация на 01.02.17 '!E579</f>
        <v>373100.7</v>
      </c>
      <c r="H137" s="38"/>
      <c r="I137" s="38"/>
      <c r="J137" s="38"/>
      <c r="K137" s="38"/>
    </row>
    <row r="138" spans="1:11" x14ac:dyDescent="0.25">
      <c r="A138" s="34">
        <v>132</v>
      </c>
      <c r="B138" s="26" t="s">
        <v>14</v>
      </c>
      <c r="C138" s="26" t="s">
        <v>1018</v>
      </c>
      <c r="D138" s="29" t="s">
        <v>61</v>
      </c>
      <c r="E138" s="37">
        <f t="shared" si="4"/>
        <v>303728.3</v>
      </c>
      <c r="F138" s="38">
        <f>'Инвентаризация на 01.08.16'!E295</f>
        <v>91118.49</v>
      </c>
      <c r="G138" s="38">
        <f>'Инвентаризация на 01.09.16 '!E321</f>
        <v>212609.81</v>
      </c>
      <c r="H138" s="38"/>
      <c r="I138" s="38"/>
      <c r="J138" s="38"/>
      <c r="K138" s="38"/>
    </row>
    <row r="139" spans="1:11" x14ac:dyDescent="0.25">
      <c r="A139" s="34">
        <v>133</v>
      </c>
      <c r="B139" s="26" t="s">
        <v>14</v>
      </c>
      <c r="C139" s="26" t="s">
        <v>890</v>
      </c>
      <c r="D139" s="29" t="s">
        <v>1254</v>
      </c>
      <c r="E139" s="37">
        <f t="shared" si="4"/>
        <v>1233981.6400000001</v>
      </c>
      <c r="F139" s="38">
        <f>'Инвентаризация на 01.08.16'!E296</f>
        <v>482981.64</v>
      </c>
      <c r="G139" s="38">
        <f>'Инвентаризация на 01.12.16 '!E405+'Инвентаризация на 01.04.17 '!E640</f>
        <v>751000</v>
      </c>
      <c r="H139" s="38"/>
      <c r="I139" s="38"/>
      <c r="J139" s="38"/>
      <c r="K139" s="38"/>
    </row>
    <row r="140" spans="1:11" x14ac:dyDescent="0.25">
      <c r="A140" s="34">
        <v>134</v>
      </c>
      <c r="B140" s="26" t="s">
        <v>14</v>
      </c>
      <c r="C140" s="26" t="s">
        <v>92</v>
      </c>
      <c r="D140" s="29" t="s">
        <v>405</v>
      </c>
      <c r="E140" s="37">
        <f t="shared" si="4"/>
        <v>118005.6</v>
      </c>
      <c r="F140" s="38">
        <f>'Инвентаризация на 01.08.16'!E298</f>
        <v>118005.6</v>
      </c>
      <c r="G140" s="38"/>
      <c r="H140" s="38"/>
      <c r="I140" s="38"/>
      <c r="J140" s="38"/>
      <c r="K140" s="38"/>
    </row>
    <row r="141" spans="1:11" x14ac:dyDescent="0.25">
      <c r="A141" s="34">
        <v>135</v>
      </c>
      <c r="B141" s="26" t="s">
        <v>14</v>
      </c>
      <c r="C141" s="26" t="s">
        <v>890</v>
      </c>
      <c r="D141" s="29" t="s">
        <v>1255</v>
      </c>
      <c r="E141" s="37">
        <f t="shared" si="4"/>
        <v>139538.59</v>
      </c>
      <c r="F141" s="38">
        <f>'Инвентаризация на 01.08.16'!E299</f>
        <v>41861.58</v>
      </c>
      <c r="G141" s="38">
        <f>'Инвентаризация на 01.12.16 '!E409</f>
        <v>97677.01</v>
      </c>
      <c r="H141" s="38"/>
      <c r="I141" s="38"/>
      <c r="J141" s="38"/>
      <c r="K141" s="38"/>
    </row>
    <row r="142" spans="1:11" x14ac:dyDescent="0.25">
      <c r="A142" s="34">
        <v>136</v>
      </c>
      <c r="B142" s="26" t="s">
        <v>248</v>
      </c>
      <c r="C142" s="26" t="s">
        <v>141</v>
      </c>
      <c r="D142" s="29" t="s">
        <v>405</v>
      </c>
      <c r="E142" s="37">
        <f t="shared" si="4"/>
        <v>195000</v>
      </c>
      <c r="F142" s="38">
        <f>'Инвентаризация на 01.08.16'!E219</f>
        <v>58500</v>
      </c>
      <c r="G142" s="38">
        <f>'Инвентаризация на 01.08.16'!E301</f>
        <v>136500</v>
      </c>
      <c r="H142" s="38"/>
      <c r="I142" s="38"/>
      <c r="J142" s="38"/>
      <c r="K142" s="38"/>
    </row>
    <row r="143" spans="1:11" x14ac:dyDescent="0.25">
      <c r="A143" s="34">
        <v>137</v>
      </c>
      <c r="B143" s="26" t="str">
        <f>'Инвентаризация на 01.08.16'!L305</f>
        <v>г.Новосибирск</v>
      </c>
      <c r="C143" s="28" t="str">
        <f>'Инвентаризация на 01.08.16'!M305</f>
        <v>Терешковой</v>
      </c>
      <c r="D143" s="29" t="s">
        <v>443</v>
      </c>
      <c r="E143" s="37">
        <f t="shared" si="4"/>
        <v>1784376</v>
      </c>
      <c r="F143" s="38">
        <f>'Инвентаризация на 01.08.16'!E305</f>
        <v>535312.80000000005</v>
      </c>
      <c r="G143" s="38">
        <f>'Инвентаризация на 01.12.16 '!E474+'Инвентаризация на 01.02.17 '!E544+'Инвентаризация на 01.02.17 '!E581</f>
        <v>1249063.2</v>
      </c>
      <c r="H143" s="38"/>
      <c r="I143" s="38"/>
      <c r="J143" s="38"/>
      <c r="K143" s="38"/>
    </row>
    <row r="144" spans="1:11" x14ac:dyDescent="0.25">
      <c r="A144" s="34">
        <v>138</v>
      </c>
      <c r="B144" s="26" t="s">
        <v>14</v>
      </c>
      <c r="C144" s="26" t="s">
        <v>890</v>
      </c>
      <c r="D144" s="29" t="s">
        <v>1375</v>
      </c>
      <c r="E144" s="37">
        <f t="shared" si="4"/>
        <v>377893.23</v>
      </c>
      <c r="F144" s="38">
        <f>'Инвентаризация на 01.09.16 '!E312</f>
        <v>113367.97</v>
      </c>
      <c r="G144" s="38">
        <f>'Инвентаризация на 01.10.16 '!E392</f>
        <v>264525.26</v>
      </c>
      <c r="H144" s="38"/>
      <c r="I144" s="38"/>
      <c r="J144" s="38"/>
      <c r="K144" s="38"/>
    </row>
    <row r="145" spans="1:11" x14ac:dyDescent="0.25">
      <c r="A145" s="34">
        <v>139</v>
      </c>
      <c r="B145" s="26" t="str">
        <f>'Инвентаризация на 01.09.16 '!L319</f>
        <v>г.Болотное</v>
      </c>
      <c r="C145" s="28" t="str">
        <f>'Инвентаризация на 01.09.16 '!M319</f>
        <v>Степная</v>
      </c>
      <c r="D145" s="29" t="s">
        <v>1415</v>
      </c>
      <c r="E145" s="37">
        <f t="shared" si="4"/>
        <v>133000</v>
      </c>
      <c r="F145" s="38">
        <f>'Инвентаризация на 01.09.16 '!E319</f>
        <v>39900</v>
      </c>
      <c r="G145" s="38">
        <f>'Инвентаризация на 01.10.16 '!E367</f>
        <v>93100</v>
      </c>
      <c r="H145" s="38"/>
      <c r="I145" s="38"/>
      <c r="J145" s="38"/>
      <c r="K145" s="38"/>
    </row>
    <row r="146" spans="1:11" x14ac:dyDescent="0.25">
      <c r="A146" s="34">
        <v>140</v>
      </c>
      <c r="B146" s="26" t="s">
        <v>14</v>
      </c>
      <c r="C146" s="28" t="s">
        <v>890</v>
      </c>
      <c r="D146" s="29" t="s">
        <v>1413</v>
      </c>
      <c r="E146" s="37">
        <f t="shared" si="4"/>
        <v>1016862.6799999999</v>
      </c>
      <c r="F146" s="38">
        <f>'Инвентаризация на 01.09.16 '!E314</f>
        <v>268223.28999999998</v>
      </c>
      <c r="G146" s="38">
        <f>'Инвентаризация на 01.12.16 '!E453+'Инвентаризация на 01.02.17 '!E510</f>
        <v>748639.39</v>
      </c>
      <c r="H146" s="38"/>
      <c r="I146" s="38"/>
      <c r="J146" s="38"/>
      <c r="K146" s="38"/>
    </row>
    <row r="147" spans="1:11" x14ac:dyDescent="0.25">
      <c r="A147" s="34">
        <v>141</v>
      </c>
      <c r="B147" s="26" t="s">
        <v>14</v>
      </c>
      <c r="C147" s="28" t="s">
        <v>15</v>
      </c>
      <c r="D147" s="29" t="s">
        <v>1436</v>
      </c>
      <c r="E147" s="37">
        <f t="shared" si="4"/>
        <v>1416954.62</v>
      </c>
      <c r="F147" s="38">
        <f>'Инвентаризация на 01.09.16 '!E326</f>
        <v>425086.38</v>
      </c>
      <c r="G147" s="38">
        <f>'Инвентаризация на 01.12.16 '!E415</f>
        <v>991868.24</v>
      </c>
      <c r="H147" s="38"/>
      <c r="I147" s="38"/>
      <c r="J147" s="38"/>
      <c r="K147" s="38"/>
    </row>
    <row r="148" spans="1:11" x14ac:dyDescent="0.25">
      <c r="A148" s="34">
        <v>142</v>
      </c>
      <c r="B148" s="26" t="s">
        <v>14</v>
      </c>
      <c r="C148" s="28" t="s">
        <v>1435</v>
      </c>
      <c r="D148" s="29" t="s">
        <v>1437</v>
      </c>
      <c r="E148" s="37">
        <f t="shared" si="4"/>
        <v>532877.38</v>
      </c>
      <c r="F148" s="38">
        <f>'Инвентаризация на 01.09.16 '!E327</f>
        <v>159863.21</v>
      </c>
      <c r="G148" s="38">
        <f>'Инвентаризация на 01.12.16 '!E424</f>
        <v>373014.17</v>
      </c>
      <c r="H148" s="38"/>
      <c r="I148" s="38"/>
      <c r="J148" s="38"/>
      <c r="K148" s="38"/>
    </row>
    <row r="149" spans="1:11" x14ac:dyDescent="0.25">
      <c r="A149" s="34">
        <v>143</v>
      </c>
      <c r="B149" s="26" t="s">
        <v>14</v>
      </c>
      <c r="C149" s="28" t="s">
        <v>1456</v>
      </c>
      <c r="D149" s="29" t="s">
        <v>458</v>
      </c>
      <c r="E149" s="37">
        <f t="shared" si="4"/>
        <v>343796</v>
      </c>
      <c r="F149" s="38">
        <f>'Инвентаризация на 01.09.16 '!E333</f>
        <v>103138.8</v>
      </c>
      <c r="G149" s="38">
        <f>'Инвентаризация на 01.02.17 '!E561</f>
        <v>240657.2</v>
      </c>
      <c r="H149" s="38"/>
      <c r="I149" s="38"/>
      <c r="J149" s="38"/>
      <c r="K149" s="38"/>
    </row>
    <row r="150" spans="1:11" x14ac:dyDescent="0.25">
      <c r="A150" s="34">
        <v>144</v>
      </c>
      <c r="B150" s="26" t="s">
        <v>14</v>
      </c>
      <c r="C150" s="28" t="s">
        <v>1020</v>
      </c>
      <c r="D150" s="29" t="s">
        <v>1457</v>
      </c>
      <c r="E150" s="37">
        <f t="shared" si="4"/>
        <v>88209.01</v>
      </c>
      <c r="F150" s="38">
        <f>'Инвентаризация на 01.09.16 '!E334</f>
        <v>88209.01</v>
      </c>
      <c r="G150" s="38"/>
      <c r="H150" s="38"/>
      <c r="I150" s="38"/>
      <c r="J150" s="38"/>
      <c r="K150" s="38"/>
    </row>
    <row r="151" spans="1:11" x14ac:dyDescent="0.25">
      <c r="A151" s="34">
        <v>145</v>
      </c>
      <c r="B151" s="26" t="s">
        <v>14</v>
      </c>
      <c r="C151" s="28" t="s">
        <v>1031</v>
      </c>
      <c r="D151" s="29" t="s">
        <v>510</v>
      </c>
      <c r="E151" s="37">
        <f t="shared" si="4"/>
        <v>155737.57999999999</v>
      </c>
      <c r="F151" s="38">
        <f>'Инвентаризация на 01.09.16 '!E335</f>
        <v>46721.27</v>
      </c>
      <c r="G151" s="38">
        <f>'Инвентаризация на 01.12.16 '!E464</f>
        <v>109016.31</v>
      </c>
      <c r="H151" s="38"/>
      <c r="I151" s="38"/>
      <c r="J151" s="38"/>
      <c r="K151" s="38"/>
    </row>
    <row r="152" spans="1:11" x14ac:dyDescent="0.25">
      <c r="A152" s="34">
        <v>146</v>
      </c>
      <c r="B152" s="134" t="s">
        <v>283</v>
      </c>
      <c r="C152" s="16"/>
      <c r="D152" s="136" t="s">
        <v>464</v>
      </c>
      <c r="E152" s="37">
        <f t="shared" si="4"/>
        <v>973210.31</v>
      </c>
      <c r="F152" s="38">
        <f>'Инвентаризация на 01.09.16 '!E336</f>
        <v>291963.09000000003</v>
      </c>
      <c r="G152" s="38">
        <f>'Инвентаризация на 01.12.16 '!E471</f>
        <v>681247.22</v>
      </c>
      <c r="H152" s="38"/>
      <c r="I152" s="38"/>
      <c r="J152" s="38"/>
      <c r="K152" s="38"/>
    </row>
    <row r="153" spans="1:11" x14ac:dyDescent="0.25">
      <c r="A153" s="34">
        <v>147</v>
      </c>
      <c r="B153" s="26" t="s">
        <v>14</v>
      </c>
      <c r="C153" s="28" t="s">
        <v>180</v>
      </c>
      <c r="D153" s="29" t="s">
        <v>195</v>
      </c>
      <c r="E153" s="37">
        <f t="shared" si="4"/>
        <v>1206323</v>
      </c>
      <c r="F153" s="38">
        <v>0</v>
      </c>
      <c r="G153" s="38">
        <f>'Инвентаризация на 01.10.16 '!E371+'Инвентаризация на 01.12.16 '!E457</f>
        <v>1206323</v>
      </c>
      <c r="H153" s="38"/>
      <c r="I153" s="38"/>
      <c r="J153" s="38"/>
      <c r="K153" s="38"/>
    </row>
    <row r="154" spans="1:11" x14ac:dyDescent="0.25">
      <c r="A154" s="34">
        <v>148</v>
      </c>
      <c r="B154" s="26" t="s">
        <v>283</v>
      </c>
      <c r="C154" s="28"/>
      <c r="D154" s="29" t="s">
        <v>1021</v>
      </c>
      <c r="E154" s="37">
        <f t="shared" si="4"/>
        <v>439374.15</v>
      </c>
      <c r="F154" s="38">
        <f>'Инвентаризация на 01.09.16 '!E341</f>
        <v>128987.41</v>
      </c>
      <c r="G154" s="38">
        <f>'Инвентаризация на 01.12.16 '!E459+'Инвентаризация на 01.12.16 '!E439</f>
        <v>310386.74000000005</v>
      </c>
      <c r="H154" s="38"/>
      <c r="I154" s="38"/>
      <c r="J154" s="38"/>
      <c r="K154" s="38"/>
    </row>
    <row r="155" spans="1:11" x14ac:dyDescent="0.25">
      <c r="A155" s="34">
        <v>149</v>
      </c>
      <c r="B155" s="26" t="s">
        <v>14</v>
      </c>
      <c r="C155" s="28" t="s">
        <v>1475</v>
      </c>
      <c r="D155" s="29" t="s">
        <v>121</v>
      </c>
      <c r="E155" s="37">
        <f t="shared" si="4"/>
        <v>1108766.94</v>
      </c>
      <c r="F155" s="38">
        <f>'Инвентаризация на 01.09.16 '!E343</f>
        <v>332630.08</v>
      </c>
      <c r="G155" s="38">
        <f>'Инвентаризация на 01.02.17 '!E549+'Инвентаризация на 01.02.17 '!E545+'Инвентаризация на 01.02.17 '!E546+'Инвентаризация на 01.04.17 '!E613</f>
        <v>776136.86</v>
      </c>
      <c r="H155" s="38"/>
      <c r="I155" s="38"/>
      <c r="J155" s="38"/>
      <c r="K155" s="38"/>
    </row>
    <row r="156" spans="1:11" x14ac:dyDescent="0.25">
      <c r="A156" s="34">
        <v>150</v>
      </c>
      <c r="B156" s="26" t="s">
        <v>14</v>
      </c>
      <c r="C156" s="28" t="s">
        <v>1476</v>
      </c>
      <c r="D156" s="29" t="s">
        <v>195</v>
      </c>
      <c r="E156" s="37">
        <f t="shared" si="4"/>
        <v>149922.83000000002</v>
      </c>
      <c r="F156" s="38">
        <f>'Инвентаризация на 01.09.16 '!E344</f>
        <v>44976.84</v>
      </c>
      <c r="G156" s="38">
        <f>'Инвентаризация на 01.02.17 '!E504</f>
        <v>104945.99</v>
      </c>
      <c r="H156" s="38"/>
      <c r="I156" s="38"/>
      <c r="J156" s="38"/>
      <c r="K156" s="38"/>
    </row>
    <row r="157" spans="1:11" x14ac:dyDescent="0.25">
      <c r="A157" s="34">
        <v>151</v>
      </c>
      <c r="B157" s="26" t="s">
        <v>14</v>
      </c>
      <c r="C157" s="142" t="s">
        <v>890</v>
      </c>
      <c r="D157" s="143" t="s">
        <v>1490</v>
      </c>
      <c r="E157" s="37">
        <f t="shared" si="4"/>
        <v>994000</v>
      </c>
      <c r="F157" s="38">
        <v>330000</v>
      </c>
      <c r="G157" s="38">
        <f>'Инвентаризация на 01.12.16 '!E481+'Инвентаризация на 01.04.17 '!E633</f>
        <v>664000</v>
      </c>
      <c r="H157" s="38"/>
      <c r="I157" s="38"/>
      <c r="J157" s="38"/>
      <c r="K157" s="38"/>
    </row>
    <row r="158" spans="1:11" x14ac:dyDescent="0.25">
      <c r="A158" s="34">
        <v>152</v>
      </c>
      <c r="B158" s="26" t="s">
        <v>14</v>
      </c>
      <c r="C158" s="142" t="s">
        <v>774</v>
      </c>
      <c r="D158" s="143" t="s">
        <v>218</v>
      </c>
      <c r="E158" s="37">
        <f t="shared" si="4"/>
        <v>1970932.4300000002</v>
      </c>
      <c r="F158" s="38">
        <f>'Инвентаризация на 01.10.16 '!E398</f>
        <v>591564.07999999996</v>
      </c>
      <c r="G158" s="38">
        <f>'Инвентаризация на 01.02.17 '!E500</f>
        <v>1379368.35</v>
      </c>
      <c r="H158" s="38"/>
      <c r="I158" s="38"/>
      <c r="J158" s="38"/>
      <c r="K158" s="38"/>
    </row>
    <row r="159" spans="1:11" x14ac:dyDescent="0.25">
      <c r="A159" s="34">
        <v>153</v>
      </c>
      <c r="B159" s="26" t="s">
        <v>14</v>
      </c>
      <c r="C159" s="142" t="s">
        <v>1537</v>
      </c>
      <c r="D159" s="143" t="s">
        <v>772</v>
      </c>
      <c r="E159" s="37">
        <f t="shared" si="4"/>
        <v>481856.58999999997</v>
      </c>
      <c r="F159" s="38">
        <f>'Инвентаризация на 01.10.16 '!E372</f>
        <v>144556.97</v>
      </c>
      <c r="G159" s="38">
        <f>'Инвентаризация на 01.12.16 '!E435</f>
        <v>337299.62</v>
      </c>
      <c r="H159" s="38"/>
      <c r="I159" s="38"/>
      <c r="J159" s="38"/>
      <c r="K159" s="38"/>
    </row>
    <row r="160" spans="1:11" x14ac:dyDescent="0.25">
      <c r="A160" s="34">
        <v>154</v>
      </c>
      <c r="B160" s="26" t="s">
        <v>14</v>
      </c>
      <c r="C160" s="142" t="s">
        <v>1643</v>
      </c>
      <c r="D160" s="143" t="s">
        <v>229</v>
      </c>
      <c r="E160" s="37">
        <f t="shared" si="4"/>
        <v>374577.80000000005</v>
      </c>
      <c r="F160" s="38">
        <f>'Инвентаризация на 01.10.16 '!E345+'Инвентаризация на 01.10.16 '!E351+'Инвентаризация на 01.10.16 '!E352</f>
        <v>112373.34</v>
      </c>
      <c r="G160" s="38">
        <f>'Инвентаризация на 01.12.16 '!E428+'Инвентаризация на 01.12.16 '!E437+'Инвентаризация на 01.12.16 '!E477</f>
        <v>262204.46000000002</v>
      </c>
      <c r="H160" s="38"/>
      <c r="I160" s="38"/>
      <c r="J160" s="38"/>
      <c r="K160" s="38"/>
    </row>
    <row r="161" spans="1:11" x14ac:dyDescent="0.25">
      <c r="A161" s="34">
        <v>155</v>
      </c>
      <c r="B161" s="141" t="s">
        <v>14</v>
      </c>
      <c r="C161" s="142" t="s">
        <v>1020</v>
      </c>
      <c r="D161" s="143" t="s">
        <v>241</v>
      </c>
      <c r="E161" s="37">
        <f t="shared" si="4"/>
        <v>1760449.54</v>
      </c>
      <c r="F161" s="38">
        <f>'Инвентаризация на 01.10.16 '!E347</f>
        <v>528134.86</v>
      </c>
      <c r="G161" s="38">
        <f>'Инвентаризация на 01.10.16 '!E396+'Инвентаризация на 01.04.17 '!E621</f>
        <v>1232314.68</v>
      </c>
      <c r="H161" s="38"/>
      <c r="I161" s="38"/>
      <c r="J161" s="38"/>
      <c r="K161" s="38"/>
    </row>
    <row r="162" spans="1:11" x14ac:dyDescent="0.25">
      <c r="A162" s="34">
        <v>156</v>
      </c>
      <c r="B162" s="141" t="s">
        <v>14</v>
      </c>
      <c r="C162" s="142" t="s">
        <v>1573</v>
      </c>
      <c r="D162" s="143" t="s">
        <v>470</v>
      </c>
      <c r="E162" s="37">
        <f t="shared" si="4"/>
        <v>680768.51</v>
      </c>
      <c r="F162" s="38">
        <f>'Инвентаризация на 01.10.16 '!E348</f>
        <v>213917.91</v>
      </c>
      <c r="G162" s="38">
        <f>'Инвентаризация на 01.12.16 '!E406+'Инвентаризация на 01.12.16 '!E469</f>
        <v>466850.6</v>
      </c>
      <c r="H162" s="38"/>
      <c r="I162" s="38"/>
      <c r="J162" s="38"/>
      <c r="K162" s="38"/>
    </row>
    <row r="163" spans="1:11" x14ac:dyDescent="0.25">
      <c r="A163" s="34">
        <v>157</v>
      </c>
      <c r="B163" s="141" t="s">
        <v>14</v>
      </c>
      <c r="C163" s="142" t="s">
        <v>1644</v>
      </c>
      <c r="D163" s="143" t="s">
        <v>1574</v>
      </c>
      <c r="E163" s="37">
        <f t="shared" si="4"/>
        <v>224703.86</v>
      </c>
      <c r="F163" s="38">
        <f>'Инвентаризация на 01.10.16 '!E349+'Инвентаризация на 01.10.16 '!E350+'Инвентаризация на 01.10.16 '!E381</f>
        <v>224703.86</v>
      </c>
      <c r="G163" s="38"/>
      <c r="H163" s="38"/>
      <c r="I163" s="38"/>
      <c r="J163" s="38"/>
      <c r="K163" s="38"/>
    </row>
    <row r="164" spans="1:11" x14ac:dyDescent="0.25">
      <c r="A164" s="34">
        <v>158</v>
      </c>
      <c r="B164" s="141" t="s">
        <v>14</v>
      </c>
      <c r="C164" s="142" t="s">
        <v>65</v>
      </c>
      <c r="D164" s="143" t="s">
        <v>1531</v>
      </c>
      <c r="E164" s="37">
        <f t="shared" si="4"/>
        <v>341286</v>
      </c>
      <c r="F164" s="38">
        <f>'Инвентаризация на 01.10.16 '!E358</f>
        <v>102385.8</v>
      </c>
      <c r="G164" s="38">
        <f>'Инвентаризация на 01.12.16 '!E463</f>
        <v>238900.2</v>
      </c>
      <c r="H164" s="38"/>
      <c r="I164" s="38"/>
      <c r="J164" s="38"/>
      <c r="K164" s="38"/>
    </row>
    <row r="165" spans="1:11" x14ac:dyDescent="0.25">
      <c r="A165" s="34">
        <v>159</v>
      </c>
      <c r="B165" s="141" t="s">
        <v>14</v>
      </c>
      <c r="C165" s="142" t="s">
        <v>774</v>
      </c>
      <c r="D165" s="143" t="s">
        <v>1535</v>
      </c>
      <c r="E165" s="37">
        <f t="shared" si="4"/>
        <v>465536.3</v>
      </c>
      <c r="F165" s="38">
        <f>'Инвентаризация на 01.10.16 '!E366</f>
        <v>465536.3</v>
      </c>
      <c r="G165" s="38"/>
      <c r="H165" s="38"/>
      <c r="I165" s="38"/>
      <c r="J165" s="38"/>
      <c r="K165" s="38"/>
    </row>
    <row r="166" spans="1:11" x14ac:dyDescent="0.25">
      <c r="A166" s="34">
        <v>160</v>
      </c>
      <c r="B166" s="141" t="s">
        <v>248</v>
      </c>
      <c r="C166" s="142" t="s">
        <v>141</v>
      </c>
      <c r="D166" s="143" t="s">
        <v>142</v>
      </c>
      <c r="E166" s="37">
        <f t="shared" si="4"/>
        <v>110514.67</v>
      </c>
      <c r="F166" s="38">
        <f>'Инвентаризация на 01.10.16 '!E377</f>
        <v>110514.67</v>
      </c>
      <c r="G166" s="38"/>
      <c r="H166" s="38"/>
      <c r="I166" s="38"/>
      <c r="J166" s="38"/>
      <c r="K166" s="38"/>
    </row>
    <row r="167" spans="1:11" x14ac:dyDescent="0.25">
      <c r="A167" s="34">
        <v>161</v>
      </c>
      <c r="B167" s="141" t="s">
        <v>14</v>
      </c>
      <c r="C167" s="142" t="s">
        <v>92</v>
      </c>
      <c r="D167" s="143" t="s">
        <v>1529</v>
      </c>
      <c r="E167" s="37">
        <f t="shared" si="4"/>
        <v>396600</v>
      </c>
      <c r="F167" s="38">
        <f>'Инвентаризация на 01.10.16 '!E379</f>
        <v>118980</v>
      </c>
      <c r="G167" s="38">
        <f>'Инвентаризация на 01.02.17 '!E564</f>
        <v>277620</v>
      </c>
      <c r="H167" s="38"/>
      <c r="I167" s="38"/>
      <c r="J167" s="38"/>
      <c r="K167" s="38"/>
    </row>
    <row r="168" spans="1:11" x14ac:dyDescent="0.25">
      <c r="A168" s="34">
        <v>162</v>
      </c>
      <c r="B168" s="141" t="s">
        <v>14</v>
      </c>
      <c r="C168" s="142" t="s">
        <v>1645</v>
      </c>
      <c r="D168" s="143" t="s">
        <v>443</v>
      </c>
      <c r="E168" s="37">
        <f t="shared" si="4"/>
        <v>217241.29</v>
      </c>
      <c r="F168" s="38">
        <f>'Инвентаризация на 01.10.16 '!E382</f>
        <v>217241.29</v>
      </c>
      <c r="G168" s="38"/>
      <c r="H168" s="38"/>
      <c r="I168" s="38"/>
      <c r="J168" s="38"/>
      <c r="K168" s="38"/>
    </row>
    <row r="169" spans="1:11" x14ac:dyDescent="0.25">
      <c r="A169" s="34">
        <v>163</v>
      </c>
      <c r="B169" s="26" t="s">
        <v>14</v>
      </c>
      <c r="C169" s="142" t="s">
        <v>917</v>
      </c>
      <c r="D169" s="143" t="s">
        <v>1599</v>
      </c>
      <c r="E169" s="37">
        <f t="shared" si="4"/>
        <v>240000</v>
      </c>
      <c r="F169" s="38">
        <f>'Инвентаризация на 01.10.16 '!E383</f>
        <v>72000</v>
      </c>
      <c r="G169" s="38">
        <f>'Инвентаризация на 01.12.16 '!E466</f>
        <v>168000</v>
      </c>
      <c r="H169" s="38"/>
      <c r="I169" s="38"/>
      <c r="J169" s="38"/>
      <c r="K169" s="38"/>
    </row>
    <row r="170" spans="1:11" x14ac:dyDescent="0.25">
      <c r="A170" s="34">
        <v>164</v>
      </c>
      <c r="B170" s="141" t="s">
        <v>27</v>
      </c>
      <c r="C170" s="142" t="s">
        <v>92</v>
      </c>
      <c r="D170" s="143" t="s">
        <v>405</v>
      </c>
      <c r="E170" s="37">
        <f t="shared" si="4"/>
        <v>275346.40000000002</v>
      </c>
      <c r="F170" s="38">
        <f>'Инвентаризация на 01.12.16 '!E401</f>
        <v>275346.40000000002</v>
      </c>
      <c r="G170" s="38"/>
      <c r="H170" s="38"/>
      <c r="I170" s="38"/>
      <c r="J170" s="38"/>
      <c r="K170" s="38"/>
    </row>
    <row r="171" spans="1:11" x14ac:dyDescent="0.25">
      <c r="A171" s="34">
        <v>165</v>
      </c>
      <c r="B171" s="141" t="s">
        <v>248</v>
      </c>
      <c r="C171" s="142" t="s">
        <v>141</v>
      </c>
      <c r="D171" s="143" t="s">
        <v>213</v>
      </c>
      <c r="E171" s="37">
        <f t="shared" si="4"/>
        <v>223200</v>
      </c>
      <c r="F171" s="38">
        <f>'Инвентаризация на 01.12.16 '!E407+'Инвентаризация на 01.12.16 '!E408</f>
        <v>66960</v>
      </c>
      <c r="G171" s="38">
        <f>'Инвентаризация на 01.02.17 '!E517+'Инвентаризация на 01.02.17 '!E518</f>
        <v>156240</v>
      </c>
      <c r="H171" s="38"/>
      <c r="I171" s="38"/>
      <c r="J171" s="38"/>
      <c r="K171" s="38"/>
    </row>
    <row r="172" spans="1:11" x14ac:dyDescent="0.25">
      <c r="A172" s="34">
        <v>166</v>
      </c>
      <c r="B172" s="141" t="s">
        <v>14</v>
      </c>
      <c r="C172" s="142" t="s">
        <v>1695</v>
      </c>
      <c r="D172" s="143" t="s">
        <v>501</v>
      </c>
      <c r="E172" s="37">
        <f t="shared" si="4"/>
        <v>390000</v>
      </c>
      <c r="F172" s="38">
        <f>'Инвентаризация на 01.12.16 '!E420+'Инвентаризация на 01.12.16 '!E427</f>
        <v>117000</v>
      </c>
      <c r="G172" s="38">
        <f>'Инвентаризация на 01.12.16 '!E491+'Инвентаризация на 01.02.17 '!E513</f>
        <v>273000</v>
      </c>
      <c r="H172" s="38"/>
      <c r="I172" s="38"/>
      <c r="J172" s="38"/>
      <c r="K172" s="38"/>
    </row>
    <row r="173" spans="1:11" x14ac:dyDescent="0.25">
      <c r="A173" s="34">
        <v>167</v>
      </c>
      <c r="B173" s="141" t="s">
        <v>14</v>
      </c>
      <c r="C173" s="142" t="s">
        <v>65</v>
      </c>
      <c r="D173" s="143" t="s">
        <v>1715</v>
      </c>
      <c r="E173" s="37">
        <f t="shared" si="4"/>
        <v>484180</v>
      </c>
      <c r="F173" s="38">
        <f>'Инвентаризация на 01.12.16 '!E426</f>
        <v>145254</v>
      </c>
      <c r="G173" s="38">
        <f>'Инвентаризация на 01.02.17 '!E574</f>
        <v>338926</v>
      </c>
      <c r="H173" s="38"/>
      <c r="I173" s="38"/>
      <c r="J173" s="38"/>
      <c r="K173" s="38"/>
    </row>
    <row r="174" spans="1:11" x14ac:dyDescent="0.25">
      <c r="A174" s="34">
        <v>168</v>
      </c>
      <c r="B174" s="141" t="s">
        <v>14</v>
      </c>
      <c r="C174" s="142" t="s">
        <v>1720</v>
      </c>
      <c r="D174" s="143" t="s">
        <v>203</v>
      </c>
      <c r="E174" s="37">
        <f t="shared" si="4"/>
        <v>459935.92</v>
      </c>
      <c r="F174" s="38">
        <f>'Инвентаризация на 01.12.16 '!E414</f>
        <v>19342</v>
      </c>
      <c r="G174" s="38">
        <f>'Инвентаризация на 01.12.16 '!E423+'Инвентаризация на 01.02.17 '!E542+'Инвентаризация на 01.04.17 '!E641</f>
        <v>440593.91999999998</v>
      </c>
      <c r="H174" s="38"/>
      <c r="I174" s="38"/>
      <c r="J174" s="38"/>
      <c r="K174" s="38"/>
    </row>
    <row r="175" spans="1:11" x14ac:dyDescent="0.25">
      <c r="A175" s="34">
        <v>169</v>
      </c>
      <c r="B175" s="141" t="s">
        <v>14</v>
      </c>
      <c r="C175" s="142" t="s">
        <v>1699</v>
      </c>
      <c r="D175" s="143" t="s">
        <v>1700</v>
      </c>
      <c r="E175" s="37">
        <f t="shared" si="4"/>
        <v>51819</v>
      </c>
      <c r="F175" s="38">
        <f>'Инвентаризация на 01.12.16 '!E419</f>
        <v>51819</v>
      </c>
      <c r="G175" s="38"/>
      <c r="H175" s="38"/>
      <c r="I175" s="38"/>
      <c r="J175" s="38"/>
      <c r="K175" s="38"/>
    </row>
    <row r="176" spans="1:11" x14ac:dyDescent="0.25">
      <c r="A176" s="34">
        <v>170</v>
      </c>
      <c r="B176" s="141" t="s">
        <v>14</v>
      </c>
      <c r="C176" s="142" t="s">
        <v>1020</v>
      </c>
      <c r="D176" s="143" t="s">
        <v>1755</v>
      </c>
      <c r="E176" s="37">
        <f t="shared" si="4"/>
        <v>1552441.4</v>
      </c>
      <c r="F176" s="38">
        <f>'Инвентаризация на 01.12.16 '!E442</f>
        <v>594963.59</v>
      </c>
      <c r="G176" s="38">
        <f>'Инвентаризация на 01.12.16 '!E473</f>
        <v>957477.81</v>
      </c>
      <c r="H176" s="38"/>
      <c r="I176" s="38"/>
      <c r="J176" s="38"/>
      <c r="K176" s="38"/>
    </row>
    <row r="177" spans="1:11" x14ac:dyDescent="0.25">
      <c r="A177" s="34">
        <v>171</v>
      </c>
      <c r="B177" s="141" t="s">
        <v>27</v>
      </c>
      <c r="C177" s="142" t="s">
        <v>1757</v>
      </c>
      <c r="D177" s="143" t="s">
        <v>1021</v>
      </c>
      <c r="E177" s="37">
        <f t="shared" si="4"/>
        <v>370000</v>
      </c>
      <c r="F177" s="38"/>
      <c r="G177" s="38">
        <f>'Инвентаризация на 01.12.16 '!E443</f>
        <v>370000</v>
      </c>
      <c r="H177" s="38"/>
      <c r="I177" s="38"/>
      <c r="J177" s="38"/>
      <c r="K177" s="38"/>
    </row>
    <row r="178" spans="1:11" x14ac:dyDescent="0.25">
      <c r="A178" s="34">
        <v>172</v>
      </c>
      <c r="B178" s="141" t="s">
        <v>27</v>
      </c>
      <c r="C178" s="142" t="s">
        <v>1757</v>
      </c>
      <c r="D178" s="143" t="s">
        <v>56</v>
      </c>
      <c r="E178" s="37">
        <f t="shared" si="4"/>
        <v>1104097.6800000002</v>
      </c>
      <c r="F178" s="38"/>
      <c r="G178" s="38">
        <f>'Инвентаризация на 01.12.16 '!E451+'Инвентаризация на 01.02.17 '!E530</f>
        <v>1104097.6800000002</v>
      </c>
      <c r="H178" s="38"/>
      <c r="I178" s="38"/>
      <c r="J178" s="38"/>
      <c r="K178" s="38"/>
    </row>
    <row r="179" spans="1:11" x14ac:dyDescent="0.25">
      <c r="A179" s="34">
        <v>173</v>
      </c>
      <c r="B179" s="141" t="s">
        <v>14</v>
      </c>
      <c r="C179" s="142" t="s">
        <v>1789</v>
      </c>
      <c r="D179" s="143" t="s">
        <v>203</v>
      </c>
      <c r="E179" s="37">
        <f t="shared" si="4"/>
        <v>350309.62</v>
      </c>
      <c r="F179" s="38">
        <f>'Инвентаризация на 01.12.16 '!E450</f>
        <v>350309.62</v>
      </c>
      <c r="G179" s="38"/>
      <c r="H179" s="38"/>
      <c r="I179" s="38"/>
      <c r="J179" s="38"/>
      <c r="K179" s="38"/>
    </row>
    <row r="180" spans="1:11" x14ac:dyDescent="0.25">
      <c r="A180" s="34">
        <v>174</v>
      </c>
      <c r="B180" s="141" t="s">
        <v>14</v>
      </c>
      <c r="C180" s="142" t="s">
        <v>1267</v>
      </c>
      <c r="D180" s="143" t="s">
        <v>1022</v>
      </c>
      <c r="E180" s="37">
        <f t="shared" si="4"/>
        <v>350480.07999999996</v>
      </c>
      <c r="F180" s="38">
        <f>'Инвентаризация на 01.12.16 '!E440+'Инвентаризация на 01.04.17 '!E630</f>
        <v>299998.8</v>
      </c>
      <c r="G180" s="38">
        <f>'Инвентаризация на 01.04.17 '!E622</f>
        <v>50481.279999999999</v>
      </c>
      <c r="H180" s="38"/>
      <c r="I180" s="38"/>
      <c r="J180" s="38"/>
      <c r="K180" s="38"/>
    </row>
    <row r="181" spans="1:11" x14ac:dyDescent="0.25">
      <c r="A181" s="34">
        <v>175</v>
      </c>
      <c r="B181" s="141" t="s">
        <v>14</v>
      </c>
      <c r="C181" s="142" t="s">
        <v>60</v>
      </c>
      <c r="D181" s="143" t="s">
        <v>56</v>
      </c>
      <c r="E181" s="37">
        <f t="shared" si="4"/>
        <v>170597.34</v>
      </c>
      <c r="F181" s="38">
        <f>'Инвентаризация на 01.12.16 '!E445</f>
        <v>51179.199999999997</v>
      </c>
      <c r="G181" s="38">
        <f>'Инвентаризация на 01.03.17 '!E590</f>
        <v>119418.14</v>
      </c>
      <c r="H181" s="38"/>
      <c r="I181" s="38"/>
      <c r="J181" s="38"/>
      <c r="K181" s="38"/>
    </row>
    <row r="182" spans="1:11" x14ac:dyDescent="0.25">
      <c r="A182" s="34">
        <v>176</v>
      </c>
      <c r="B182" s="141" t="s">
        <v>14</v>
      </c>
      <c r="C182" s="142" t="s">
        <v>1795</v>
      </c>
      <c r="D182" s="143" t="s">
        <v>142</v>
      </c>
      <c r="E182" s="37">
        <f t="shared" si="4"/>
        <v>298445.77999999997</v>
      </c>
      <c r="F182" s="38">
        <f>'Инвентаризация на 01.12.16 '!E448</f>
        <v>89533.73</v>
      </c>
      <c r="G182" s="38">
        <f>'Инвентаризация на 01.02.17 '!E536</f>
        <v>208912.05</v>
      </c>
      <c r="H182" s="38"/>
      <c r="I182" s="38"/>
      <c r="J182" s="38"/>
      <c r="K182" s="38"/>
    </row>
    <row r="183" spans="1:11" x14ac:dyDescent="0.25">
      <c r="A183" s="34">
        <v>177</v>
      </c>
      <c r="B183" s="141" t="s">
        <v>14</v>
      </c>
      <c r="C183" s="142" t="s">
        <v>774</v>
      </c>
      <c r="D183" s="143" t="s">
        <v>1799</v>
      </c>
      <c r="E183" s="37">
        <f t="shared" si="4"/>
        <v>762468.15999999992</v>
      </c>
      <c r="F183" s="38">
        <f>'Инвентаризация на 01.12.16 '!E444</f>
        <v>299468.15999999997</v>
      </c>
      <c r="G183" s="38">
        <f>'Инвентаризация на 01.02.17 '!E563</f>
        <v>463000</v>
      </c>
      <c r="H183" s="38"/>
      <c r="I183" s="38"/>
      <c r="J183" s="38"/>
      <c r="K183" s="38"/>
    </row>
    <row r="184" spans="1:11" x14ac:dyDescent="0.25">
      <c r="A184" s="34">
        <v>178</v>
      </c>
      <c r="B184" s="141" t="s">
        <v>1801</v>
      </c>
      <c r="C184" s="142" t="s">
        <v>1804</v>
      </c>
      <c r="D184" s="143" t="s">
        <v>1021</v>
      </c>
      <c r="E184" s="37">
        <f t="shared" si="4"/>
        <v>248063.64</v>
      </c>
      <c r="F184" s="38">
        <f>'Инвентаризация на 01.12.16 '!E458</f>
        <v>70000</v>
      </c>
      <c r="G184" s="38">
        <f>'Инвентаризация на 01.02.17 '!E506</f>
        <v>178063.64</v>
      </c>
      <c r="H184" s="38"/>
      <c r="I184" s="38"/>
      <c r="J184" s="38"/>
      <c r="K184" s="38"/>
    </row>
    <row r="185" spans="1:11" x14ac:dyDescent="0.25">
      <c r="A185" s="34">
        <v>179</v>
      </c>
      <c r="B185" s="141" t="s">
        <v>27</v>
      </c>
      <c r="C185" s="142" t="s">
        <v>141</v>
      </c>
      <c r="D185" s="143" t="s">
        <v>142</v>
      </c>
      <c r="E185" s="37">
        <f t="shared" si="4"/>
        <v>408123.95999999996</v>
      </c>
      <c r="F185" s="38"/>
      <c r="G185" s="38">
        <f>'Инвентаризация на 01.12.16 '!E422+'Инвентаризация на 01.02.17 '!E535</f>
        <v>408123.95999999996</v>
      </c>
      <c r="H185" s="38"/>
      <c r="I185" s="38"/>
      <c r="J185" s="38"/>
      <c r="K185" s="38"/>
    </row>
    <row r="186" spans="1:11" x14ac:dyDescent="0.25">
      <c r="A186" s="34">
        <v>180</v>
      </c>
      <c r="B186" s="141" t="s">
        <v>14</v>
      </c>
      <c r="C186" s="142" t="s">
        <v>1845</v>
      </c>
      <c r="D186" s="143" t="s">
        <v>1844</v>
      </c>
      <c r="E186" s="37">
        <f t="shared" si="4"/>
        <v>176055.99</v>
      </c>
      <c r="F186" s="38">
        <f>'Инвентаризация на 01.12.16 '!E468</f>
        <v>176055.99</v>
      </c>
      <c r="G186" s="38"/>
      <c r="H186" s="38"/>
      <c r="I186" s="38"/>
      <c r="J186" s="38"/>
      <c r="K186" s="38"/>
    </row>
    <row r="187" spans="1:11" x14ac:dyDescent="0.25">
      <c r="A187" s="34">
        <v>181</v>
      </c>
      <c r="B187" s="141" t="s">
        <v>14</v>
      </c>
      <c r="C187" s="142" t="s">
        <v>1859</v>
      </c>
      <c r="D187" s="143" t="s">
        <v>213</v>
      </c>
      <c r="E187" s="37">
        <f t="shared" si="4"/>
        <v>480883.35000000003</v>
      </c>
      <c r="F187" s="38">
        <f>'Инвентаризация на 01.12.16 '!E472</f>
        <v>144265.01</v>
      </c>
      <c r="G187" s="38">
        <f>'Инвентаризация на 01.02.17 '!E540</f>
        <v>336618.34</v>
      </c>
      <c r="H187" s="38"/>
      <c r="I187" s="38"/>
      <c r="J187" s="38"/>
      <c r="K187" s="38"/>
    </row>
    <row r="188" spans="1:11" x14ac:dyDescent="0.25">
      <c r="A188" s="34">
        <v>182</v>
      </c>
      <c r="B188" s="141" t="s">
        <v>14</v>
      </c>
      <c r="C188" s="142" t="s">
        <v>1699</v>
      </c>
      <c r="D188" s="143" t="s">
        <v>1876</v>
      </c>
      <c r="E188" s="37">
        <f t="shared" si="4"/>
        <v>365332.20999999996</v>
      </c>
      <c r="F188" s="38">
        <f>'Инвентаризация на 01.12.16 '!E479</f>
        <v>109599.66</v>
      </c>
      <c r="G188" s="38">
        <f>'Инвентаризация на 01.02.17 '!E519</f>
        <v>255732.55</v>
      </c>
      <c r="H188" s="38"/>
      <c r="I188" s="38"/>
      <c r="J188" s="38"/>
      <c r="K188" s="38"/>
    </row>
    <row r="189" spans="1:11" x14ac:dyDescent="0.25">
      <c r="A189" s="34">
        <v>183</v>
      </c>
      <c r="B189" s="141" t="s">
        <v>14</v>
      </c>
      <c r="C189" s="142" t="s">
        <v>1898</v>
      </c>
      <c r="D189" s="143" t="s">
        <v>1878</v>
      </c>
      <c r="E189" s="37">
        <f t="shared" si="4"/>
        <v>526312</v>
      </c>
      <c r="F189" s="38">
        <f>'Инвентаризация на 01.12.16 '!E480</f>
        <v>157893.6</v>
      </c>
      <c r="G189" s="38">
        <f>'Инвентаризация на 01.02.17 '!E551</f>
        <v>368418.4</v>
      </c>
      <c r="H189" s="38"/>
      <c r="I189" s="38"/>
      <c r="J189" s="38"/>
      <c r="K189" s="38"/>
    </row>
    <row r="190" spans="1:11" x14ac:dyDescent="0.25">
      <c r="A190" s="34">
        <v>184</v>
      </c>
      <c r="B190" s="141" t="s">
        <v>14</v>
      </c>
      <c r="C190" s="142" t="s">
        <v>1017</v>
      </c>
      <c r="D190" s="143" t="s">
        <v>1875</v>
      </c>
      <c r="E190" s="37">
        <f t="shared" si="4"/>
        <v>677887.7</v>
      </c>
      <c r="F190" s="38">
        <f>'Инвентаризация на 01.12.16 '!E478</f>
        <v>134351.51999999999</v>
      </c>
      <c r="G190" s="38">
        <f>'Инвентаризация на 01.02.17 '!E569+'Инвентаризация на 01.02.17 '!E584</f>
        <v>543536.17999999993</v>
      </c>
      <c r="H190" s="38"/>
      <c r="I190" s="38"/>
      <c r="J190" s="38"/>
      <c r="K190" s="38"/>
    </row>
    <row r="191" spans="1:11" x14ac:dyDescent="0.25">
      <c r="A191" s="34">
        <v>185</v>
      </c>
      <c r="B191" s="141" t="s">
        <v>1222</v>
      </c>
      <c r="C191" s="142" t="s">
        <v>1952</v>
      </c>
      <c r="D191" s="143" t="s">
        <v>1948</v>
      </c>
      <c r="E191" s="37">
        <f t="shared" si="4"/>
        <v>147000</v>
      </c>
      <c r="F191" s="38"/>
      <c r="G191" s="38">
        <f>'Инвентаризация на 01.02.17 '!E507</f>
        <v>147000</v>
      </c>
      <c r="H191" s="38"/>
      <c r="I191" s="38"/>
      <c r="J191" s="38"/>
      <c r="K191" s="38"/>
    </row>
    <row r="192" spans="1:11" x14ac:dyDescent="0.25">
      <c r="A192" s="34">
        <v>186</v>
      </c>
      <c r="B192" s="141" t="s">
        <v>14</v>
      </c>
      <c r="C192" s="142" t="s">
        <v>187</v>
      </c>
      <c r="D192" s="143" t="s">
        <v>253</v>
      </c>
      <c r="E192" s="37">
        <f t="shared" si="4"/>
        <v>57000</v>
      </c>
      <c r="F192" s="38">
        <f>'Инвентаризация на 01.02.17 '!E512</f>
        <v>57000</v>
      </c>
      <c r="G192" s="38"/>
      <c r="H192" s="38"/>
      <c r="I192" s="38"/>
      <c r="J192" s="38"/>
      <c r="K192" s="38"/>
    </row>
    <row r="193" spans="1:11" x14ac:dyDescent="0.25">
      <c r="A193" s="34">
        <v>187</v>
      </c>
      <c r="B193" s="141" t="s">
        <v>14</v>
      </c>
      <c r="C193" s="142" t="s">
        <v>1956</v>
      </c>
      <c r="D193" s="143" t="s">
        <v>1957</v>
      </c>
      <c r="E193" s="37">
        <f t="shared" si="4"/>
        <v>357412</v>
      </c>
      <c r="F193" s="38">
        <f>'Инвентаризация на 01.02.17 '!E514</f>
        <v>107223</v>
      </c>
      <c r="G193" s="38">
        <f>'Инвентаризация на 01.02.17 '!E576</f>
        <v>250189</v>
      </c>
      <c r="H193" s="38"/>
      <c r="I193" s="38"/>
      <c r="J193" s="38"/>
      <c r="K193" s="38"/>
    </row>
    <row r="194" spans="1:11" x14ac:dyDescent="0.25">
      <c r="A194" s="34">
        <v>188</v>
      </c>
      <c r="B194" s="141" t="s">
        <v>14</v>
      </c>
      <c r="C194" s="142" t="s">
        <v>1643</v>
      </c>
      <c r="D194" s="143" t="s">
        <v>1015</v>
      </c>
      <c r="E194" s="37">
        <f t="shared" si="4"/>
        <v>529997.39</v>
      </c>
      <c r="F194" s="38">
        <f>'Инвентаризация на 01.02.17 '!E511</f>
        <v>158999.22</v>
      </c>
      <c r="G194" s="38">
        <f>'Инвентаризация на 01.03.17 '!E592</f>
        <v>370998.17</v>
      </c>
      <c r="H194" s="38"/>
      <c r="I194" s="38"/>
      <c r="J194" s="38"/>
      <c r="K194" s="38"/>
    </row>
    <row r="195" spans="1:11" x14ac:dyDescent="0.25">
      <c r="A195" s="34">
        <v>189</v>
      </c>
      <c r="B195" s="141" t="s">
        <v>14</v>
      </c>
      <c r="C195" s="142" t="s">
        <v>1986</v>
      </c>
      <c r="D195" s="143" t="s">
        <v>1988</v>
      </c>
      <c r="E195" s="37">
        <f t="shared" si="4"/>
        <v>357530</v>
      </c>
      <c r="F195" s="38">
        <f>'Инвентаризация на 01.02.17 '!E520+'Инвентаризация на 01.02.17 '!E521</f>
        <v>107259</v>
      </c>
      <c r="G195" s="38">
        <f>'Инвентаризация на 01.02.17 '!E572+'Инвентаризация на 01.02.17 '!E573</f>
        <v>250271</v>
      </c>
      <c r="H195" s="38"/>
      <c r="I195" s="38"/>
      <c r="J195" s="38"/>
      <c r="K195" s="38"/>
    </row>
    <row r="196" spans="1:11" x14ac:dyDescent="0.25">
      <c r="A196" s="34">
        <v>190</v>
      </c>
      <c r="B196" s="141" t="s">
        <v>1999</v>
      </c>
      <c r="C196" s="142" t="s">
        <v>1998</v>
      </c>
      <c r="D196" s="143" t="s">
        <v>61</v>
      </c>
      <c r="E196" s="37">
        <f t="shared" si="4"/>
        <v>258734</v>
      </c>
      <c r="F196" s="38">
        <f>'Инвентаризация на 01.02.17 '!E516</f>
        <v>77620.2</v>
      </c>
      <c r="G196" s="38">
        <f>'Инвентаризация на 01.02.17 '!E575</f>
        <v>181113.8</v>
      </c>
      <c r="H196" s="38"/>
      <c r="I196" s="38"/>
      <c r="J196" s="38"/>
      <c r="K196" s="38"/>
    </row>
    <row r="197" spans="1:11" x14ac:dyDescent="0.25">
      <c r="A197" s="34">
        <v>191</v>
      </c>
      <c r="B197" s="141" t="s">
        <v>14</v>
      </c>
      <c r="C197" s="142" t="s">
        <v>50</v>
      </c>
      <c r="D197" s="143" t="s">
        <v>2002</v>
      </c>
      <c r="E197" s="37">
        <f t="shared" si="4"/>
        <v>55000</v>
      </c>
      <c r="F197" s="38"/>
      <c r="G197" s="38">
        <f>'Инвентаризация на 01.02.17 '!E522</f>
        <v>55000</v>
      </c>
      <c r="H197" s="38"/>
      <c r="I197" s="38"/>
      <c r="J197" s="38"/>
      <c r="K197" s="38"/>
    </row>
    <row r="198" spans="1:11" x14ac:dyDescent="0.25">
      <c r="A198" s="34">
        <v>192</v>
      </c>
      <c r="B198" s="141" t="s">
        <v>14</v>
      </c>
      <c r="C198" s="142" t="s">
        <v>2005</v>
      </c>
      <c r="D198" s="143" t="s">
        <v>929</v>
      </c>
      <c r="E198" s="37">
        <f t="shared" si="4"/>
        <v>840507.2</v>
      </c>
      <c r="F198" s="38"/>
      <c r="G198" s="38">
        <f>'Инвентаризация на 01.02.17 '!E523</f>
        <v>840507.2</v>
      </c>
      <c r="H198" s="38"/>
      <c r="I198" s="38"/>
      <c r="J198" s="38"/>
      <c r="K198" s="38"/>
    </row>
    <row r="199" spans="1:11" x14ac:dyDescent="0.25">
      <c r="A199" s="34">
        <v>193</v>
      </c>
      <c r="B199" s="141" t="s">
        <v>14</v>
      </c>
      <c r="C199" s="142" t="s">
        <v>104</v>
      </c>
      <c r="D199" s="143" t="s">
        <v>2008</v>
      </c>
      <c r="E199" s="37">
        <f t="shared" si="4"/>
        <v>418794.33999999997</v>
      </c>
      <c r="F199" s="38">
        <f>'Инвентаризация на 01.02.17 '!E528+'Инвентаризация на 01.02.17 '!E529+'Инвентаризация на 01.02.17 '!E547</f>
        <v>129794.34</v>
      </c>
      <c r="G199" s="38">
        <f>'Инвентаризация на 01.04.17 '!E627</f>
        <v>289000</v>
      </c>
      <c r="H199" s="38"/>
      <c r="I199" s="38"/>
      <c r="J199" s="38"/>
      <c r="K199" s="38"/>
    </row>
    <row r="200" spans="1:11" x14ac:dyDescent="0.25">
      <c r="A200" s="34">
        <v>194</v>
      </c>
      <c r="B200" s="141" t="s">
        <v>14</v>
      </c>
      <c r="C200" s="142" t="s">
        <v>2027</v>
      </c>
      <c r="D200" s="143" t="s">
        <v>61</v>
      </c>
      <c r="E200" s="37">
        <f t="shared" si="4"/>
        <v>1305998.33</v>
      </c>
      <c r="F200" s="38">
        <f>'Инвентаризация на 01.02.17 '!E533+'Инвентаризация на 01.02.17 '!E534</f>
        <v>391799.5</v>
      </c>
      <c r="G200" s="38">
        <f>'Инвентаризация на 01.03.17 '!E600+'Инвентаризация на 01.03.17 '!E597</f>
        <v>914198.83</v>
      </c>
      <c r="H200" s="38"/>
      <c r="I200" s="38"/>
      <c r="J200" s="38"/>
      <c r="K200" s="38"/>
    </row>
    <row r="201" spans="1:11" x14ac:dyDescent="0.25">
      <c r="A201" s="34">
        <v>195</v>
      </c>
      <c r="B201" s="141" t="s">
        <v>14</v>
      </c>
      <c r="C201" s="142" t="s">
        <v>1017</v>
      </c>
      <c r="D201" s="143" t="s">
        <v>924</v>
      </c>
      <c r="E201" s="37">
        <f t="shared" si="4"/>
        <v>147758.93</v>
      </c>
      <c r="F201" s="38">
        <f>'Инвентаризация на 01.02.17 '!E531</f>
        <v>147758.93</v>
      </c>
      <c r="G201" s="38"/>
      <c r="H201" s="38"/>
      <c r="I201" s="38"/>
      <c r="J201" s="38"/>
      <c r="K201" s="38"/>
    </row>
    <row r="202" spans="1:11" x14ac:dyDescent="0.25">
      <c r="A202" s="34">
        <v>196</v>
      </c>
      <c r="B202" s="141" t="s">
        <v>14</v>
      </c>
      <c r="C202" s="142" t="s">
        <v>2067</v>
      </c>
      <c r="D202" s="143" t="s">
        <v>2061</v>
      </c>
      <c r="E202" s="37">
        <f t="shared" si="4"/>
        <v>304540.3</v>
      </c>
      <c r="F202" s="38">
        <f>'Инвентаризация на 01.02.17 '!E552</f>
        <v>91362.09</v>
      </c>
      <c r="G202" s="38">
        <f>'Инвентаризация на 01.02.17 '!E583</f>
        <v>213178.21</v>
      </c>
      <c r="H202" s="38"/>
      <c r="I202" s="38"/>
      <c r="J202" s="38"/>
      <c r="K202" s="38"/>
    </row>
    <row r="203" spans="1:11" x14ac:dyDescent="0.25">
      <c r="A203" s="140">
        <v>197</v>
      </c>
      <c r="B203" s="141" t="s">
        <v>14</v>
      </c>
      <c r="C203" s="142" t="s">
        <v>2005</v>
      </c>
      <c r="D203" s="143" t="s">
        <v>2075</v>
      </c>
      <c r="E203" s="37">
        <f t="shared" si="4"/>
        <v>1048610</v>
      </c>
      <c r="F203" s="38"/>
      <c r="G203" s="38">
        <f>'Инвентаризация на 01.02.17 '!E565</f>
        <v>1048610</v>
      </c>
      <c r="H203" s="38"/>
      <c r="I203" s="38"/>
      <c r="J203" s="38"/>
      <c r="K203" s="38"/>
    </row>
    <row r="204" spans="1:11" x14ac:dyDescent="0.25">
      <c r="A204" s="140">
        <v>198</v>
      </c>
      <c r="B204" s="141" t="s">
        <v>14</v>
      </c>
      <c r="C204" s="142" t="s">
        <v>1456</v>
      </c>
      <c r="D204" s="143" t="s">
        <v>490</v>
      </c>
      <c r="E204" s="37">
        <f t="shared" si="4"/>
        <v>333689</v>
      </c>
      <c r="F204" s="38"/>
      <c r="G204" s="38">
        <f>'Инвентаризация на 01.02.17 '!E562</f>
        <v>333689</v>
      </c>
      <c r="H204" s="38"/>
      <c r="I204" s="38"/>
      <c r="J204" s="38"/>
      <c r="K204" s="38"/>
    </row>
    <row r="205" spans="1:11" x14ac:dyDescent="0.25">
      <c r="A205" s="140">
        <v>199</v>
      </c>
      <c r="B205" s="141" t="s">
        <v>14</v>
      </c>
      <c r="C205" s="142" t="s">
        <v>2096</v>
      </c>
      <c r="D205" s="143" t="s">
        <v>61</v>
      </c>
      <c r="E205" s="37">
        <f t="shared" si="4"/>
        <v>907172.93</v>
      </c>
      <c r="F205" s="38"/>
      <c r="G205" s="38">
        <f>'Инвентаризация на 01.02.17 '!E570</f>
        <v>907172.93</v>
      </c>
      <c r="H205" s="38"/>
      <c r="I205" s="38"/>
      <c r="J205" s="38"/>
      <c r="K205" s="38"/>
    </row>
    <row r="206" spans="1:11" x14ac:dyDescent="0.25">
      <c r="A206" s="140">
        <v>200</v>
      </c>
      <c r="B206" s="141" t="s">
        <v>14</v>
      </c>
      <c r="C206" s="142" t="s">
        <v>2147</v>
      </c>
      <c r="D206" s="143" t="s">
        <v>2148</v>
      </c>
      <c r="E206" s="37">
        <f t="shared" si="4"/>
        <v>553490.85</v>
      </c>
      <c r="F206" s="38">
        <f>'Инвентаризация на 01.03.17 '!E585</f>
        <v>553490.85</v>
      </c>
      <c r="G206" s="38"/>
      <c r="H206" s="38"/>
      <c r="I206" s="38"/>
      <c r="J206" s="38"/>
      <c r="K206" s="38"/>
    </row>
    <row r="207" spans="1:11" x14ac:dyDescent="0.25">
      <c r="A207" s="140">
        <v>201</v>
      </c>
      <c r="B207" s="141" t="s">
        <v>1999</v>
      </c>
      <c r="C207" s="142" t="s">
        <v>2149</v>
      </c>
      <c r="D207" s="143" t="s">
        <v>61</v>
      </c>
      <c r="E207" s="37">
        <f t="shared" si="4"/>
        <v>414533.36</v>
      </c>
      <c r="F207" s="38">
        <f>'Инвентаризация на 01.03.17 '!E587</f>
        <v>124360</v>
      </c>
      <c r="G207" s="38">
        <f>'Инвентаризация на 01.04.17 '!E615</f>
        <v>290173.36</v>
      </c>
      <c r="H207" s="38"/>
      <c r="I207" s="38"/>
      <c r="J207" s="38"/>
      <c r="K207" s="38"/>
    </row>
    <row r="208" spans="1:11" x14ac:dyDescent="0.25">
      <c r="A208" s="140">
        <v>202</v>
      </c>
      <c r="B208" s="141" t="s">
        <v>14</v>
      </c>
      <c r="C208" s="142" t="s">
        <v>104</v>
      </c>
      <c r="D208" s="143" t="s">
        <v>2150</v>
      </c>
      <c r="E208" s="37">
        <f t="shared" si="4"/>
        <v>214302.22</v>
      </c>
      <c r="F208" s="38">
        <f>'Инвентаризация на 01.03.17 '!E588</f>
        <v>214302.22</v>
      </c>
      <c r="G208" s="38"/>
      <c r="H208" s="38"/>
      <c r="I208" s="38"/>
      <c r="J208" s="38"/>
      <c r="K208" s="38"/>
    </row>
    <row r="209" spans="1:11" x14ac:dyDescent="0.25">
      <c r="A209" s="140">
        <v>203</v>
      </c>
      <c r="B209" s="141" t="s">
        <v>14</v>
      </c>
      <c r="C209" s="142" t="s">
        <v>271</v>
      </c>
      <c r="D209" s="143" t="s">
        <v>1875</v>
      </c>
      <c r="E209" s="37">
        <f t="shared" si="4"/>
        <v>655345.24</v>
      </c>
      <c r="F209" s="38">
        <f>'Инвентаризация на 01.03.17 '!E589</f>
        <v>208709.09</v>
      </c>
      <c r="G209" s="38">
        <f>'Инвентаризация на 01.04.17 '!E612</f>
        <v>446636.15</v>
      </c>
      <c r="H209" s="38"/>
      <c r="I209" s="38"/>
      <c r="J209" s="38"/>
      <c r="K209" s="38"/>
    </row>
    <row r="210" spans="1:11" x14ac:dyDescent="0.25">
      <c r="A210" s="140">
        <v>204</v>
      </c>
      <c r="B210" s="141" t="s">
        <v>14</v>
      </c>
      <c r="C210" s="142" t="s">
        <v>2151</v>
      </c>
      <c r="D210" s="143" t="s">
        <v>2152</v>
      </c>
      <c r="E210" s="37">
        <f t="shared" si="4"/>
        <v>91600.71</v>
      </c>
      <c r="F210" s="38">
        <f>'Инвентаризация на 01.03.17 '!E594</f>
        <v>91600.71</v>
      </c>
      <c r="G210" s="38"/>
      <c r="H210" s="38"/>
      <c r="I210" s="38"/>
      <c r="J210" s="38"/>
      <c r="K210" s="38"/>
    </row>
    <row r="211" spans="1:11" x14ac:dyDescent="0.25">
      <c r="A211" s="140">
        <v>205</v>
      </c>
      <c r="B211" s="141" t="s">
        <v>14</v>
      </c>
      <c r="C211" s="142" t="s">
        <v>65</v>
      </c>
      <c r="D211" s="143" t="s">
        <v>2153</v>
      </c>
      <c r="E211" s="37">
        <f t="shared" si="4"/>
        <v>360030.19</v>
      </c>
      <c r="F211" s="38">
        <f>'Инвентаризация на 01.03.17 '!E595</f>
        <v>360030.19</v>
      </c>
      <c r="G211" s="38"/>
      <c r="H211" s="38"/>
      <c r="I211" s="38"/>
      <c r="J211" s="38"/>
      <c r="K211" s="38"/>
    </row>
    <row r="212" spans="1:11" x14ac:dyDescent="0.25">
      <c r="A212" s="140">
        <v>206</v>
      </c>
      <c r="B212" s="141" t="s">
        <v>14</v>
      </c>
      <c r="C212" s="142" t="s">
        <v>787</v>
      </c>
      <c r="D212" s="143" t="s">
        <v>443</v>
      </c>
      <c r="E212" s="37">
        <f t="shared" si="4"/>
        <v>415713.22</v>
      </c>
      <c r="F212" s="38">
        <f>'Инвентаризация на 01.03.17 '!E598</f>
        <v>139713.22</v>
      </c>
      <c r="G212" s="38">
        <f>'Инвентаризация на 01.04.17 '!E638</f>
        <v>276000</v>
      </c>
      <c r="H212" s="38"/>
      <c r="I212" s="38"/>
      <c r="J212" s="38"/>
      <c r="K212" s="38"/>
    </row>
    <row r="213" spans="1:11" x14ac:dyDescent="0.25">
      <c r="A213" s="140">
        <v>207</v>
      </c>
      <c r="B213" s="141" t="s">
        <v>14</v>
      </c>
      <c r="C213" s="142" t="s">
        <v>2154</v>
      </c>
      <c r="D213" s="143" t="s">
        <v>148</v>
      </c>
      <c r="E213" s="37">
        <f t="shared" si="4"/>
        <v>482615.4</v>
      </c>
      <c r="F213" s="38"/>
      <c r="G213" s="38">
        <f>'Инвентаризация на 01.03.17 '!E599</f>
        <v>482615.4</v>
      </c>
      <c r="H213" s="38"/>
      <c r="I213" s="38"/>
      <c r="J213" s="38"/>
      <c r="K213" s="38"/>
    </row>
    <row r="214" spans="1:11" x14ac:dyDescent="0.25">
      <c r="A214" s="140">
        <v>208</v>
      </c>
      <c r="B214" s="141" t="s">
        <v>14</v>
      </c>
      <c r="C214" s="142" t="s">
        <v>1017</v>
      </c>
      <c r="D214" s="143" t="s">
        <v>2197</v>
      </c>
      <c r="E214" s="37">
        <f t="shared" si="4"/>
        <v>189589.64</v>
      </c>
      <c r="F214" s="38">
        <f>'Инвентаризация на 01.04.17 '!E602</f>
        <v>189589.64</v>
      </c>
      <c r="G214" s="38"/>
      <c r="H214" s="38"/>
      <c r="I214" s="38"/>
      <c r="J214" s="38"/>
      <c r="K214" s="38"/>
    </row>
    <row r="215" spans="1:11" x14ac:dyDescent="0.25">
      <c r="A215" s="140">
        <v>209</v>
      </c>
      <c r="B215" s="141" t="s">
        <v>14</v>
      </c>
      <c r="C215" s="142" t="s">
        <v>2187</v>
      </c>
      <c r="D215" s="143" t="s">
        <v>56</v>
      </c>
      <c r="E215" s="37">
        <f t="shared" si="4"/>
        <v>374751.83</v>
      </c>
      <c r="F215" s="38">
        <f>'Инвентаризация на 01.04.17 '!E607</f>
        <v>374751.83</v>
      </c>
      <c r="G215" s="38"/>
      <c r="H215" s="38"/>
      <c r="I215" s="38"/>
      <c r="J215" s="38"/>
      <c r="K215" s="38"/>
    </row>
    <row r="216" spans="1:11" x14ac:dyDescent="0.25">
      <c r="A216" s="140">
        <v>210</v>
      </c>
      <c r="B216" s="141" t="s">
        <v>14</v>
      </c>
      <c r="C216" s="142" t="s">
        <v>1573</v>
      </c>
      <c r="D216" s="143" t="s">
        <v>907</v>
      </c>
      <c r="E216" s="37">
        <f t="shared" si="4"/>
        <v>299538.73</v>
      </c>
      <c r="F216" s="38">
        <f>'Инвентаризация на 01.04.17 '!E609</f>
        <v>299538.73</v>
      </c>
      <c r="G216" s="38"/>
      <c r="H216" s="38"/>
      <c r="I216" s="38"/>
      <c r="J216" s="38"/>
      <c r="K216" s="38"/>
    </row>
    <row r="217" spans="1:11" x14ac:dyDescent="0.25">
      <c r="A217" s="140">
        <v>211</v>
      </c>
      <c r="B217" s="141" t="s">
        <v>14</v>
      </c>
      <c r="C217" s="142" t="s">
        <v>65</v>
      </c>
      <c r="D217" s="143" t="s">
        <v>2207</v>
      </c>
      <c r="E217" s="37">
        <f t="shared" si="4"/>
        <v>113562.63</v>
      </c>
      <c r="F217" s="38">
        <f>'Инвентаризация на 01.04.17 '!E611</f>
        <v>113562.63</v>
      </c>
      <c r="G217" s="38"/>
      <c r="H217" s="38"/>
      <c r="I217" s="38"/>
      <c r="J217" s="38"/>
      <c r="K217" s="38"/>
    </row>
    <row r="218" spans="1:11" x14ac:dyDescent="0.25">
      <c r="A218" s="140">
        <v>212</v>
      </c>
      <c r="B218" s="141" t="s">
        <v>14</v>
      </c>
      <c r="C218" s="142" t="s">
        <v>2147</v>
      </c>
      <c r="D218" s="143" t="s">
        <v>2234</v>
      </c>
      <c r="E218" s="37">
        <f t="shared" si="4"/>
        <v>139752</v>
      </c>
      <c r="F218" s="38">
        <f>'Инвентаризация на 01.04.17 '!E614</f>
        <v>139752</v>
      </c>
      <c r="G218" s="38"/>
      <c r="H218" s="38"/>
      <c r="I218" s="38"/>
      <c r="J218" s="38"/>
      <c r="K218" s="38"/>
    </row>
    <row r="219" spans="1:11" x14ac:dyDescent="0.25">
      <c r="A219" s="140">
        <v>213</v>
      </c>
      <c r="B219" s="141" t="s">
        <v>14</v>
      </c>
      <c r="C219" s="142" t="s">
        <v>767</v>
      </c>
      <c r="D219" s="143" t="s">
        <v>51</v>
      </c>
      <c r="E219" s="37">
        <f t="shared" si="4"/>
        <v>410449.5</v>
      </c>
      <c r="F219" s="38">
        <f>'Инвентаризация на 01.04.17 '!E616</f>
        <v>410449.5</v>
      </c>
      <c r="G219" s="38"/>
      <c r="H219" s="38"/>
      <c r="I219" s="38"/>
      <c r="J219" s="38"/>
      <c r="K219" s="38"/>
    </row>
    <row r="220" spans="1:11" x14ac:dyDescent="0.25">
      <c r="A220" s="140">
        <v>214</v>
      </c>
      <c r="B220" s="141" t="s">
        <v>14</v>
      </c>
      <c r="C220" s="142" t="s">
        <v>2243</v>
      </c>
      <c r="D220" s="143" t="s">
        <v>464</v>
      </c>
      <c r="E220" s="37">
        <f t="shared" si="4"/>
        <v>191191.2</v>
      </c>
      <c r="F220" s="38">
        <f>'Инвентаризация на 01.04.17 '!E620</f>
        <v>191191.2</v>
      </c>
      <c r="G220" s="38"/>
      <c r="H220" s="38"/>
      <c r="I220" s="38"/>
      <c r="J220" s="38"/>
      <c r="K220" s="38"/>
    </row>
    <row r="221" spans="1:11" x14ac:dyDescent="0.25">
      <c r="A221" s="140">
        <v>215</v>
      </c>
      <c r="B221" s="141" t="s">
        <v>14</v>
      </c>
      <c r="C221" s="142" t="s">
        <v>2242</v>
      </c>
      <c r="D221" s="143" t="s">
        <v>2075</v>
      </c>
      <c r="E221" s="37">
        <f t="shared" si="4"/>
        <v>581090.37</v>
      </c>
      <c r="F221" s="38">
        <f>'Инвентаризация на 01.04.17 '!E619</f>
        <v>581090.37</v>
      </c>
      <c r="G221" s="38"/>
      <c r="H221" s="38"/>
      <c r="I221" s="38"/>
      <c r="J221" s="38"/>
      <c r="K221" s="38"/>
    </row>
    <row r="222" spans="1:11" x14ac:dyDescent="0.25">
      <c r="A222" s="140">
        <v>216</v>
      </c>
      <c r="B222" s="141" t="s">
        <v>14</v>
      </c>
      <c r="C222" s="142" t="s">
        <v>104</v>
      </c>
      <c r="D222" s="143" t="s">
        <v>2249</v>
      </c>
      <c r="E222" s="37">
        <f t="shared" si="4"/>
        <v>102336.84</v>
      </c>
      <c r="F222" s="38">
        <f>'Инвентаризация на 01.04.17 '!E623</f>
        <v>102336.84</v>
      </c>
      <c r="G222" s="38"/>
      <c r="H222" s="38"/>
      <c r="I222" s="38"/>
      <c r="J222" s="38"/>
      <c r="K222" s="38"/>
    </row>
    <row r="223" spans="1:11" x14ac:dyDescent="0.25">
      <c r="A223" s="140">
        <v>217</v>
      </c>
      <c r="B223" s="141" t="s">
        <v>14</v>
      </c>
      <c r="C223" s="142" t="s">
        <v>875</v>
      </c>
      <c r="D223" s="143" t="s">
        <v>323</v>
      </c>
      <c r="E223" s="37">
        <f t="shared" si="4"/>
        <v>69575.179999999993</v>
      </c>
      <c r="F223" s="38">
        <f>'Инвентаризация на 01.04.17 '!E624</f>
        <v>69575.179999999993</v>
      </c>
      <c r="G223" s="38"/>
      <c r="H223" s="38"/>
      <c r="I223" s="38"/>
      <c r="J223" s="38"/>
      <c r="K223" s="38"/>
    </row>
    <row r="224" spans="1:11" x14ac:dyDescent="0.25">
      <c r="A224" s="140">
        <v>218</v>
      </c>
      <c r="B224" s="141" t="s">
        <v>14</v>
      </c>
      <c r="C224" s="142" t="s">
        <v>2256</v>
      </c>
      <c r="D224" s="143" t="s">
        <v>2261</v>
      </c>
      <c r="E224" s="37">
        <f t="shared" si="4"/>
        <v>487647.3</v>
      </c>
      <c r="F224" s="38">
        <f>'Инвентаризация на 01.04.17 '!E625</f>
        <v>487647.3</v>
      </c>
      <c r="G224" s="38"/>
      <c r="H224" s="38"/>
      <c r="I224" s="38"/>
      <c r="J224" s="38"/>
      <c r="K224" s="38"/>
    </row>
    <row r="225" spans="1:11" x14ac:dyDescent="0.25">
      <c r="A225" s="140"/>
      <c r="B225" s="141" t="s">
        <v>14</v>
      </c>
      <c r="C225" s="142" t="s">
        <v>65</v>
      </c>
      <c r="D225" s="143" t="s">
        <v>2255</v>
      </c>
      <c r="E225" s="37">
        <f t="shared" si="4"/>
        <v>516031.51</v>
      </c>
      <c r="F225" s="38">
        <f>'Инвентаризация на 01.04.17 '!E631</f>
        <v>516031.51</v>
      </c>
      <c r="G225" s="38"/>
      <c r="H225" s="38"/>
      <c r="I225" s="38"/>
      <c r="J225" s="38"/>
      <c r="K225" s="38"/>
    </row>
    <row r="226" spans="1:11" x14ac:dyDescent="0.25">
      <c r="A226" s="140"/>
      <c r="B226" s="141" t="s">
        <v>14</v>
      </c>
      <c r="C226" s="142" t="s">
        <v>875</v>
      </c>
      <c r="D226" s="143" t="s">
        <v>907</v>
      </c>
      <c r="E226" s="37">
        <f t="shared" si="4"/>
        <v>54438.71</v>
      </c>
      <c r="F226" s="38">
        <f>'Инвентаризация на 01.04.17 '!E629</f>
        <v>54438.71</v>
      </c>
      <c r="G226" s="38"/>
      <c r="H226" s="38"/>
      <c r="I226" s="38"/>
      <c r="J226" s="38"/>
      <c r="K226" s="38"/>
    </row>
    <row r="227" spans="1:11" x14ac:dyDescent="0.25">
      <c r="A227" s="140"/>
      <c r="B227" s="141" t="s">
        <v>14</v>
      </c>
      <c r="C227" s="142" t="s">
        <v>2284</v>
      </c>
      <c r="D227" s="143" t="s">
        <v>2285</v>
      </c>
      <c r="E227" s="37">
        <f t="shared" si="4"/>
        <v>395623.8</v>
      </c>
      <c r="F227" s="38">
        <f>'Инвентаризация на 01.04.17 '!E636</f>
        <v>395623.8</v>
      </c>
      <c r="G227" s="38"/>
      <c r="H227" s="38"/>
      <c r="I227" s="38"/>
      <c r="J227" s="38"/>
      <c r="K227" s="38"/>
    </row>
    <row r="228" spans="1:11" x14ac:dyDescent="0.25">
      <c r="A228" s="140"/>
      <c r="B228" s="141"/>
      <c r="C228" s="142"/>
      <c r="D228" s="143"/>
      <c r="E228" s="37">
        <f t="shared" si="4"/>
        <v>0</v>
      </c>
      <c r="F228" s="38"/>
      <c r="G228" s="38"/>
      <c r="H228" s="38"/>
      <c r="I228" s="38"/>
      <c r="J228" s="38"/>
      <c r="K228" s="38"/>
    </row>
    <row r="229" spans="1:11" x14ac:dyDescent="0.25">
      <c r="A229" s="140"/>
      <c r="B229" s="141"/>
      <c r="C229" s="142"/>
      <c r="D229" s="143"/>
      <c r="E229" s="37">
        <f t="shared" si="4"/>
        <v>0</v>
      </c>
      <c r="F229" s="38"/>
      <c r="G229" s="38"/>
      <c r="H229" s="38"/>
      <c r="I229" s="38"/>
      <c r="J229" s="38"/>
      <c r="K229" s="38"/>
    </row>
    <row r="230" spans="1:11" x14ac:dyDescent="0.25">
      <c r="A230" s="207" t="s">
        <v>381</v>
      </c>
      <c r="B230" s="208"/>
      <c r="C230" s="208"/>
      <c r="D230" s="209"/>
      <c r="E230" s="37">
        <f>SUM(E6:E229)</f>
        <v>153548873.75400016</v>
      </c>
      <c r="F230" s="37">
        <f>SUM(F6:F229)</f>
        <v>46135000.829999983</v>
      </c>
      <c r="G230" s="37">
        <f>SUM(G6:G229)</f>
        <v>107413872.92400007</v>
      </c>
      <c r="H230" s="37">
        <f>SUM(H6:H145)</f>
        <v>0</v>
      </c>
      <c r="I230" s="37">
        <f>SUM(I6:I145)</f>
        <v>0</v>
      </c>
      <c r="J230" s="37">
        <f>SUM(J6:J145)</f>
        <v>0</v>
      </c>
      <c r="K230" s="37">
        <f>SUM(K6:K145)</f>
        <v>0</v>
      </c>
    </row>
    <row r="231" spans="1:11" x14ac:dyDescent="0.25">
      <c r="E231" s="36"/>
      <c r="G231" s="161"/>
    </row>
    <row r="232" spans="1:11" x14ac:dyDescent="0.25">
      <c r="E232" s="36">
        <f>'Инвентаризация на 01.04.17 '!E648-' на 01.04.2017'!E230</f>
        <v>0</v>
      </c>
      <c r="G232" s="117"/>
    </row>
    <row r="233" spans="1:11" x14ac:dyDescent="0.25">
      <c r="E233" s="123"/>
    </row>
  </sheetData>
  <autoFilter ref="A5:P230"/>
  <mergeCells count="1">
    <mergeCell ref="A230:D230"/>
  </mergeCells>
  <pageMargins left="0.7" right="0.7" top="0.75" bottom="0.75" header="0.3" footer="0.3"/>
  <pageSetup paperSize="9" scale="64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29</vt:i4>
      </vt:variant>
    </vt:vector>
  </HeadingPairs>
  <TitlesOfParts>
    <vt:vector size="47" baseType="lpstr">
      <vt:lpstr>Инвентаризация на 01.09.16 </vt:lpstr>
      <vt:lpstr>Инвентаризация на 01.08.16</vt:lpstr>
      <vt:lpstr>Инвентаризация на 01.07.16</vt:lpstr>
      <vt:lpstr>Объекты </vt:lpstr>
      <vt:lpstr> на 01.10.2016</vt:lpstr>
      <vt:lpstr>Инвентаризация на 01.10.16 </vt:lpstr>
      <vt:lpstr>Инвентаризация на 01.11.16  </vt:lpstr>
      <vt:lpstr>Инвентаризация на 01.12.16 </vt:lpstr>
      <vt:lpstr> на 01.11.2016 </vt:lpstr>
      <vt:lpstr> на 01.02.2017</vt:lpstr>
      <vt:lpstr>Инвентаризация на 01.02.17 </vt:lpstr>
      <vt:lpstr>Инвентаризация на 01.03.17 </vt:lpstr>
      <vt:lpstr> на 01.03.2017 </vt:lpstr>
      <vt:lpstr>Инвентаризация на 01.05.17</vt:lpstr>
      <vt:lpstr>Инвентаризация на 01.04.17 </vt:lpstr>
      <vt:lpstr>Инвентаризация на 01.06.17 </vt:lpstr>
      <vt:lpstr> на 01.05.2017</vt:lpstr>
      <vt:lpstr> на 01.04.2017</vt:lpstr>
      <vt:lpstr>'Инвентаризация на 01.02.17 '!Заголовки_для_печати</vt:lpstr>
      <vt:lpstr>'Инвентаризация на 01.03.17 '!Заголовки_для_печати</vt:lpstr>
      <vt:lpstr>'Инвентаризация на 01.04.17 '!Заголовки_для_печати</vt:lpstr>
      <vt:lpstr>'Инвентаризация на 01.05.17'!Заголовки_для_печати</vt:lpstr>
      <vt:lpstr>'Инвентаризация на 01.06.17 '!Заголовки_для_печати</vt:lpstr>
      <vt:lpstr>'Инвентаризация на 01.07.16'!Заголовки_для_печати</vt:lpstr>
      <vt:lpstr>'Инвентаризация на 01.08.16'!Заголовки_для_печати</vt:lpstr>
      <vt:lpstr>'Инвентаризация на 01.09.16 '!Заголовки_для_печати</vt:lpstr>
      <vt:lpstr>'Инвентаризация на 01.10.16 '!Заголовки_для_печати</vt:lpstr>
      <vt:lpstr>'Инвентаризация на 01.11.16  '!Заголовки_для_печати</vt:lpstr>
      <vt:lpstr>'Инвентаризация на 01.12.16 '!Заголовки_для_печати</vt:lpstr>
      <vt:lpstr>' на 01.02.2017'!Область_печати</vt:lpstr>
      <vt:lpstr>' на 01.03.2017 '!Область_печати</vt:lpstr>
      <vt:lpstr>' на 01.04.2017'!Область_печати</vt:lpstr>
      <vt:lpstr>' на 01.05.2017'!Область_печати</vt:lpstr>
      <vt:lpstr>' на 01.10.2016'!Область_печати</vt:lpstr>
      <vt:lpstr>' на 01.11.2016 '!Область_печати</vt:lpstr>
      <vt:lpstr>'Инвентаризация на 01.02.17 '!Область_печати</vt:lpstr>
      <vt:lpstr>'Инвентаризация на 01.03.17 '!Область_печати</vt:lpstr>
      <vt:lpstr>'Инвентаризация на 01.04.17 '!Область_печати</vt:lpstr>
      <vt:lpstr>'Инвентаризация на 01.05.17'!Область_печати</vt:lpstr>
      <vt:lpstr>'Инвентаризация на 01.06.17 '!Область_печати</vt:lpstr>
      <vt:lpstr>'Инвентаризация на 01.07.16'!Область_печати</vt:lpstr>
      <vt:lpstr>'Инвентаризация на 01.08.16'!Область_печати</vt:lpstr>
      <vt:lpstr>'Инвентаризация на 01.09.16 '!Область_печати</vt:lpstr>
      <vt:lpstr>'Инвентаризация на 01.10.16 '!Область_печати</vt:lpstr>
      <vt:lpstr>'Инвентаризация на 01.11.16  '!Область_печати</vt:lpstr>
      <vt:lpstr>'Инвентаризация на 01.12.16 '!Область_печати</vt:lpstr>
      <vt:lpstr>'Объекты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Костенич Полина Николаевна</dc:creator>
  <cp:lastModifiedBy>Вячеслав Сенкевич</cp:lastModifiedBy>
  <cp:lastPrinted>2016-10-03T09:01:32Z</cp:lastPrinted>
  <dcterms:created xsi:type="dcterms:W3CDTF">2016-05-20T10:06:39Z</dcterms:created>
  <dcterms:modified xsi:type="dcterms:W3CDTF">2017-08-08T02:02:22Z</dcterms:modified>
</cp:coreProperties>
</file>